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xlsBook"/>
  <mc:AlternateContent xmlns:mc="http://schemas.openxmlformats.org/markup-compatibility/2006">
    <mc:Choice Requires="x15">
      <x15ac:absPath xmlns:x15ac="http://schemas.microsoft.com/office/spreadsheetml/2010/11/ac" url="C:\Users\1\Desktop\Для сайта\Тепло Плюс\22.05\"/>
    </mc:Choice>
  </mc:AlternateContent>
  <xr:revisionPtr revIDLastSave="0" documentId="8_{37289387-03E9-47D3-AF27-4C8D4BBDDF26}" xr6:coauthVersionLast="40" xr6:coauthVersionMax="40" xr10:uidLastSave="{00000000-0000-0000-0000-000000000000}"/>
  <bookViews>
    <workbookView xWindow="-120" yWindow="-120" windowWidth="29040" windowHeight="15840" tabRatio="903" firstSheet="3"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потр'!$M$18:$AR$32</definedName>
    <definedName name="checkCell_List06_13_double_date">'Форма 4.10.2 | Т-ТЭ | потр'!$AS$18:$AS$32</definedName>
    <definedName name="checkCell_List06_13_unique_t">'Форма 4.10.2 | Т-ТЭ | потр'!$M$18:$M$32</definedName>
    <definedName name="checkCell_List06_13_unique_t1">'Форма 4.10.2 | Т-ТЭ | потр'!$AT$18:$AT$32</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4.10.1'!$D$14:$L$36</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et_union_hor!$O$238:$AQ$243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et_union_hor!$AQ$238:$AQ$251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REESTR_MO!$A$2:$D$370</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потр'!$O$18:$O$32</definedName>
    <definedName name="List06_13_MC2">'Форма 4.10.2 | Т-ТЭ | потр'!$AQ$18:$AQ$32</definedName>
    <definedName name="List06_13_note">'Форма 4.10.2 | Т-ТЭ | потр'!$AR$18:$AR$32</definedName>
    <definedName name="List06_13_Period">'Форма 4.10.2 | Т-ТЭ | потр'!$O$18:$U$32</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4.10.1'!$H$22:$I$36</definedName>
    <definedName name="List14_1_DPR">'Форма 4.10.1'!$K$20</definedName>
    <definedName name="List14_1_flagIPR">'Форма 4.10.1'!$J$15</definedName>
    <definedName name="List14_1_GroundMaterials_1">'Форма 4.10.1'!$K$15:$K$36</definedName>
    <definedName name="List14_1_hypIPR">'Форма 4.10.1'!$K$15</definedName>
    <definedName name="List14_1_method">'Форма 4.10.1'!$J$17:$J$18</definedName>
    <definedName name="List14_1_note">'Форма 4.10.1'!$L$14:$L$36</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потр'!$K$18:$K$32</definedName>
    <definedName name="pDel_List06_13_2">'Форма 4.10.2 | Т-ТЭ | потр'!$J$18:$J$32</definedName>
    <definedName name="pDel_List06_13_3">'Форма 4.10.2 | Т-ТЭ | потр'!$I$18:$I$32</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4.10.1'!$C$22:$C$24</definedName>
    <definedName name="pDel_List14_1_2_2">'Форма 4.10.1'!$G$22:$G$24</definedName>
    <definedName name="pDel_List14_1_3">'Форма 4.10.1'!$C$26:$C$28</definedName>
    <definedName name="pDel_List14_1_3_2">'Форма 4.10.1'!$G$26:$G$28</definedName>
    <definedName name="pDel_List14_1_4">'Форма 4.10.1'!$C$30:$C$32</definedName>
    <definedName name="pDel_List14_1_4_2">'Форма 4.10.1'!$G$30:$G$32</definedName>
    <definedName name="pDel_List14_1_5">'Форма 4.10.1'!$C$34:$C$36</definedName>
    <definedName name="pDel_List14_1_5_2">'Форма 4.10.1'!$G$34:$G$36</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потр'!$AQ$13:$AQ$32</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REESTR_ORG!$A$2:$J$544</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81029"/>
</workbook>
</file>

<file path=xl/calcChain.xml><?xml version="1.0" encoding="utf-8"?>
<calcChain xmlns="http://schemas.openxmlformats.org/spreadsheetml/2006/main">
  <c r="A172" i="612" l="1"/>
  <c r="A173" i="612"/>
  <c r="A174" i="612"/>
  <c r="A169" i="612"/>
  <c r="A170" i="612"/>
  <c r="A171" i="612"/>
  <c r="A166" i="612"/>
  <c r="A167" i="612"/>
  <c r="A168" i="612"/>
  <c r="A163" i="612"/>
  <c r="A164" i="612"/>
  <c r="A165" i="612"/>
  <c r="A162" i="61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A161" i="612"/>
  <c r="M8" i="642"/>
  <c r="O8" i="642"/>
  <c r="M9" i="642"/>
  <c r="O9"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O18" i="642"/>
  <c r="AU18" i="642"/>
  <c r="AU19" i="642"/>
  <c r="AU20" i="642"/>
  <c r="AU21" i="642"/>
  <c r="AU22" i="642"/>
  <c r="AU23" i="642"/>
  <c r="Q25" i="642"/>
  <c r="X25" i="642"/>
  <c r="AE25" i="642"/>
  <c r="AL25" i="642"/>
  <c r="AU24" i="642"/>
  <c r="AU25" i="642"/>
  <c r="AU26" i="642"/>
  <c r="AU27" i="642"/>
  <c r="Q29" i="642"/>
  <c r="X29" i="642"/>
  <c r="AE29" i="642"/>
  <c r="AL29" i="642"/>
  <c r="AU28" i="642"/>
  <c r="AU29" i="642"/>
  <c r="AU30" i="642"/>
  <c r="AU31" i="642"/>
  <c r="AU32" i="642"/>
  <c r="AL245" i="471"/>
  <c r="AE245" i="471"/>
  <c r="X245" i="471"/>
  <c r="H12" i="649"/>
  <c r="H11" i="649"/>
  <c r="H9" i="649"/>
  <c r="H8" i="649"/>
  <c r="H7" i="649"/>
  <c r="H12" i="645"/>
  <c r="H9" i="645"/>
  <c r="H8" i="645"/>
  <c r="F34" i="647"/>
  <c r="E34" i="647"/>
  <c r="F30" i="647"/>
  <c r="E30" i="647"/>
  <c r="F26" i="647"/>
  <c r="E26" i="647"/>
  <c r="F22" i="647"/>
  <c r="E22" i="647"/>
  <c r="F17" i="647"/>
  <c r="E17" i="647"/>
  <c r="H12" i="643"/>
  <c r="H9" i="643"/>
  <c r="H8" i="643"/>
  <c r="R14" i="601"/>
  <c r="H13" i="649" s="1"/>
  <c r="R13" i="601"/>
  <c r="R12" i="601"/>
  <c r="P12" i="601"/>
  <c r="L20" i="642"/>
  <c r="L22" i="642"/>
  <c r="L24" i="642"/>
  <c r="AS28" i="642"/>
  <c r="F11" i="649"/>
  <c r="AS24" i="642"/>
  <c r="L27" i="642"/>
  <c r="F12" i="649"/>
  <c r="M13" i="601"/>
  <c r="F10" i="649"/>
  <c r="M12" i="601"/>
  <c r="M14" i="601"/>
  <c r="L19" i="642"/>
  <c r="L21" i="642"/>
  <c r="L23" i="642"/>
  <c r="F9" i="649"/>
  <c r="L18" i="642"/>
  <c r="L28" i="642"/>
  <c r="F13" i="649"/>
  <c r="F8" i="649"/>
  <c r="B2" i="525"/>
  <c r="B3" i="525"/>
  <c r="H13" i="643" l="1"/>
  <c r="H13" i="645"/>
  <c r="M8" i="624"/>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2" i="624"/>
  <c r="L20" i="624"/>
  <c r="L19" i="624"/>
  <c r="L21" i="624"/>
  <c r="L24" i="624"/>
  <c r="L23" i="624"/>
  <c r="L18" i="624"/>
  <c r="X24" i="624"/>
  <c r="F8" i="647" l="1"/>
  <c r="E8" i="647"/>
  <c r="F7" i="647"/>
  <c r="E7" i="647"/>
  <c r="H11" i="645"/>
  <c r="H7" i="645"/>
  <c r="F10" i="645"/>
  <c r="F9" i="645"/>
  <c r="F13" i="645"/>
  <c r="F12" i="645"/>
  <c r="F8" i="645"/>
  <c r="F11"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3" i="437"/>
  <c r="E2" i="437"/>
  <c r="O17" i="627" l="1"/>
  <c r="P17" i="627" s="1"/>
  <c r="Q17" i="627" s="1"/>
  <c r="R17" i="627" s="1"/>
  <c r="S17" i="627" s="1"/>
  <c r="U17" i="627" s="1"/>
  <c r="V17" i="627" s="1"/>
  <c r="W17" i="627" s="1"/>
  <c r="Z24" i="627"/>
  <c r="Q25" i="627"/>
  <c r="Y23" i="627"/>
  <c r="L21" i="627"/>
  <c r="X24" i="627"/>
  <c r="L20" i="627"/>
  <c r="L23" i="627"/>
  <c r="L18" i="627"/>
  <c r="L19" i="627"/>
  <c r="L24" i="627"/>
  <c r="O18" i="632" l="1"/>
  <c r="P18" i="632" s="1"/>
  <c r="Q18" i="632" s="1"/>
  <c r="R18" i="632" s="1"/>
  <c r="S18" i="632" s="1"/>
  <c r="T18" i="632" s="1"/>
  <c r="V18" i="632" s="1"/>
  <c r="R24" i="632"/>
  <c r="L19" i="632"/>
  <c r="L22" i="632"/>
  <c r="Y23" i="632"/>
  <c r="L20" i="632"/>
  <c r="L23" i="632"/>
  <c r="L21" i="632"/>
  <c r="X18" i="632" l="1"/>
  <c r="M12" i="550"/>
  <c r="AU251" i="471" l="1"/>
  <c r="AU250" i="471"/>
  <c r="AU249" i="471"/>
  <c r="AU248" i="471"/>
  <c r="AU247" i="471"/>
  <c r="AU246" i="471"/>
  <c r="AU245" i="471"/>
  <c r="Q245" i="471"/>
  <c r="AU244" i="471"/>
  <c r="AU243" i="471"/>
  <c r="AU242" i="471"/>
  <c r="AU241" i="471"/>
  <c r="AU240" i="471"/>
  <c r="AU239" i="471"/>
  <c r="AU238" i="471"/>
  <c r="H11" i="643"/>
  <c r="H7" i="643"/>
  <c r="F13" i="643"/>
  <c r="L239" i="471"/>
  <c r="F12" i="643"/>
  <c r="F11" i="643"/>
  <c r="L238" i="471"/>
  <c r="F10" i="643"/>
  <c r="L240" i="471"/>
  <c r="L242" i="471"/>
  <c r="L244" i="471"/>
  <c r="L243" i="471"/>
  <c r="F9" i="643"/>
  <c r="F8" i="643"/>
  <c r="L241" i="471"/>
  <c r="AS244"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5" i="640"/>
  <c r="L20" i="640"/>
  <c r="L222" i="471"/>
  <c r="X226" i="471"/>
  <c r="L21" i="640"/>
  <c r="F9" i="641"/>
  <c r="L223" i="471"/>
  <c r="F13" i="641"/>
  <c r="L24" i="640"/>
  <c r="L226" i="471"/>
  <c r="F10" i="641"/>
  <c r="L23" i="640"/>
  <c r="X26" i="640"/>
  <c r="L220" i="471"/>
  <c r="L224" i="471"/>
  <c r="L225" i="471"/>
  <c r="F11" i="641"/>
  <c r="F8" i="641"/>
  <c r="L22" i="640"/>
  <c r="L26" i="640"/>
  <c r="F12" i="641"/>
  <c r="L221"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13" i="635"/>
  <c r="F10" i="636"/>
  <c r="L165" i="471"/>
  <c r="F9" i="637"/>
  <c r="L85" i="471"/>
  <c r="L183" i="471"/>
  <c r="F9" i="636"/>
  <c r="L53" i="471"/>
  <c r="L68" i="471"/>
  <c r="F9" i="639"/>
  <c r="F8" i="636"/>
  <c r="F13" i="639"/>
  <c r="F11" i="638"/>
  <c r="L103" i="471"/>
  <c r="L54" i="471"/>
  <c r="X91" i="471"/>
  <c r="F12" i="639"/>
  <c r="L166" i="471"/>
  <c r="F12" i="637"/>
  <c r="Y183" i="471"/>
  <c r="F10" i="635"/>
  <c r="L194" i="471"/>
  <c r="L86" i="471"/>
  <c r="L145" i="471"/>
  <c r="L195" i="471"/>
  <c r="F13" i="638"/>
  <c r="X167" i="471"/>
  <c r="Y148" i="471"/>
  <c r="L71" i="471"/>
  <c r="F11" i="635"/>
  <c r="F12" i="638"/>
  <c r="L127" i="471"/>
  <c r="L31" i="471"/>
  <c r="F10" i="639"/>
  <c r="L55" i="471"/>
  <c r="L51" i="471"/>
  <c r="L37" i="471"/>
  <c r="F12" i="635"/>
  <c r="L167" i="471"/>
  <c r="L144" i="471"/>
  <c r="L91" i="471"/>
  <c r="L143" i="471"/>
  <c r="L179" i="471"/>
  <c r="L131" i="471"/>
  <c r="F11" i="634"/>
  <c r="X131" i="471"/>
  <c r="F10" i="637"/>
  <c r="X55" i="471"/>
  <c r="L73" i="471"/>
  <c r="L105" i="471"/>
  <c r="F9" i="634"/>
  <c r="L161" i="471"/>
  <c r="L149" i="471"/>
  <c r="L109" i="471"/>
  <c r="L193" i="471"/>
  <c r="L90" i="471"/>
  <c r="L163" i="471"/>
  <c r="L35" i="471"/>
  <c r="F11" i="636"/>
  <c r="L106" i="471"/>
  <c r="F9" i="635"/>
  <c r="F8" i="637"/>
  <c r="L110" i="471"/>
  <c r="L128" i="471"/>
  <c r="F8" i="634"/>
  <c r="L108" i="471"/>
  <c r="Y166" i="471"/>
  <c r="L69" i="471"/>
  <c r="F13" i="634"/>
  <c r="F8" i="635"/>
  <c r="L120" i="471"/>
  <c r="F11" i="639"/>
  <c r="L32" i="471"/>
  <c r="L49" i="471"/>
  <c r="L33" i="471"/>
  <c r="F11" i="637"/>
  <c r="X149" i="471"/>
  <c r="L70" i="471"/>
  <c r="L72" i="471"/>
  <c r="AC120" i="471"/>
  <c r="F13" i="637"/>
  <c r="L50" i="471"/>
  <c r="L162" i="471"/>
  <c r="L130" i="471"/>
  <c r="L34" i="471"/>
  <c r="F10" i="638"/>
  <c r="L52" i="471"/>
  <c r="AD108" i="471"/>
  <c r="F10" i="634"/>
  <c r="Y130" i="471"/>
  <c r="L87" i="471"/>
  <c r="L125" i="471"/>
  <c r="L182" i="471"/>
  <c r="F9" i="638"/>
  <c r="AC110" i="471"/>
  <c r="L126" i="471"/>
  <c r="L146" i="471"/>
  <c r="F13" i="636"/>
  <c r="Y90" i="471"/>
  <c r="F8" i="639"/>
  <c r="AC109" i="471"/>
  <c r="L88" i="471"/>
  <c r="L148" i="471"/>
  <c r="X37" i="471"/>
  <c r="L180" i="471"/>
  <c r="F12" i="634"/>
  <c r="F8" i="638"/>
  <c r="L67" i="471"/>
  <c r="L196" i="471"/>
  <c r="L181" i="471"/>
  <c r="AH197" i="471"/>
  <c r="L197" i="471"/>
  <c r="L164" i="471"/>
  <c r="F12" i="636"/>
  <c r="X73" i="471"/>
  <c r="L36" i="471"/>
  <c r="L104"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L24" i="625"/>
  <c r="L22" i="625"/>
  <c r="L19" i="625"/>
  <c r="X24" i="625"/>
  <c r="L22" i="626"/>
  <c r="L21" i="625"/>
  <c r="L25" i="626"/>
  <c r="L18" i="625"/>
  <c r="L26" i="626"/>
  <c r="L24" i="626"/>
  <c r="L23" i="626"/>
  <c r="L20" i="625"/>
  <c r="X26" i="626"/>
  <c r="L21" i="626"/>
  <c r="L20" i="626"/>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0" i="633"/>
  <c r="L23" i="630"/>
  <c r="L19" i="633"/>
  <c r="L20" i="630"/>
  <c r="X24" i="631"/>
  <c r="AH23" i="633"/>
  <c r="L22" i="633"/>
  <c r="L21" i="631"/>
  <c r="L23" i="633"/>
  <c r="L22" i="631"/>
  <c r="X24" i="630"/>
  <c r="L21" i="633"/>
  <c r="L18" i="630"/>
  <c r="L21" i="630"/>
  <c r="L18" i="631"/>
  <c r="Y23" i="631"/>
  <c r="L19" i="630"/>
  <c r="L24" i="631"/>
  <c r="L19" i="631"/>
  <c r="L20" i="631"/>
  <c r="L24" i="630"/>
  <c r="Y23" i="630"/>
  <c r="L23" i="631"/>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Y23" i="629"/>
  <c r="L19" i="628"/>
  <c r="L24" i="628"/>
  <c r="X24" i="629"/>
  <c r="L18" i="629"/>
  <c r="L20" i="628"/>
  <c r="L24" i="629"/>
  <c r="AC25" i="628"/>
  <c r="L20" i="629"/>
  <c r="L25" i="628"/>
  <c r="L21" i="629"/>
  <c r="L19" i="629"/>
  <c r="AD23" i="628"/>
  <c r="L23" i="629"/>
  <c r="L23" i="628"/>
  <c r="L21" i="628"/>
  <c r="L18" i="628"/>
  <c r="AC24" i="628"/>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11" i="618"/>
  <c r="F9" i="614"/>
  <c r="F339" i="471"/>
  <c r="M302" i="471"/>
  <c r="F342" i="471"/>
  <c r="F338" i="471"/>
  <c r="M297" i="471"/>
  <c r="F12" i="618"/>
  <c r="F11" i="617"/>
  <c r="F10" i="614"/>
  <c r="F13" i="618"/>
  <c r="F11" i="614"/>
  <c r="F12" i="616"/>
  <c r="F9" i="616"/>
  <c r="F13" i="617"/>
  <c r="F10" i="618"/>
  <c r="F341" i="471"/>
  <c r="F13" i="616"/>
  <c r="F10" i="617"/>
  <c r="F13" i="614"/>
  <c r="F8" i="617"/>
  <c r="F11" i="616"/>
  <c r="F9" i="617"/>
  <c r="F337" i="471"/>
  <c r="M307" i="471"/>
  <c r="F10" i="616"/>
  <c r="F8" i="614"/>
  <c r="F12" i="614"/>
  <c r="F12" i="617"/>
  <c r="F8" i="616"/>
  <c r="F8" i="618"/>
  <c r="F9" i="618"/>
  <c r="F340" i="471"/>
</calcChain>
</file>

<file path=xl/sharedStrings.xml><?xml version="1.0" encoding="utf-8"?>
<sst xmlns="http://schemas.openxmlformats.org/spreadsheetml/2006/main" count="7269" uniqueCount="3300">
  <si>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</si>
  <si>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</si>
  <si>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</si>
  <si>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</si>
  <si>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</si>
  <si>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</si>
  <si>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</si>
  <si>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</si>
  <si>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</si>
  <si>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</si>
  <si>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</si>
  <si>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</si>
  <si>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</si>
  <si>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</si>
  <si>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</si>
  <si>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</si>
  <si>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</si>
  <si>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</si>
  <si>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</si>
  <si>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</si>
  <si>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</si>
  <si>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</si>
  <si>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</si>
  <si>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</si>
  <si>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</si>
  <si>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</si>
  <si>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</si>
  <si>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</si>
  <si>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</si>
  <si>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</si>
  <si>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</si>
  <si>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</si>
  <si>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</si>
  <si>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</si>
  <si>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</si>
  <si>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</si>
  <si>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</si>
  <si>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</si>
  <si>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</si>
  <si>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</si>
  <si>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</si>
  <si>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</si>
  <si>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</si>
  <si>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</si>
  <si>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</si>
  <si>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</si>
  <si>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</si>
  <si>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</si>
  <si>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</si>
  <si>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</si>
  <si>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</si>
  <si>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</si>
  <si>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</si>
  <si>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</si>
  <si>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</si>
  <si>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</si>
  <si>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</si>
  <si>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</si>
  <si>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</si>
  <si>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</si>
  <si>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</si>
  <si>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</si>
  <si>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</si>
  <si>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</si>
  <si>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</si>
  <si>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</si>
  <si>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</si>
  <si>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</si>
  <si>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</si>
  <si>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</si>
  <si>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</si>
  <si>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</si>
  <si>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</si>
  <si>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</si>
  <si>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</si>
  <si>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</si>
  <si>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</si>
  <si>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</si>
  <si>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</si>
  <si>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</si>
  <si>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</si>
  <si>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</si>
  <si>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</si>
  <si>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</si>
  <si>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</si>
  <si>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</si>
  <si>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</si>
  <si>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</si>
  <si>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</si>
  <si>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</si>
  <si>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</si>
  <si>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</si>
  <si>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</si>
  <si>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</si>
  <si>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</si>
  <si>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</si>
  <si>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</si>
  <si>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</si>
  <si>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</si>
  <si>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</si>
  <si>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</si>
  <si>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</si>
  <si>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</si>
  <si>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</si>
  <si>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</si>
  <si>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</si>
  <si>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</si>
  <si>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</si>
  <si>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</si>
  <si>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</si>
  <si>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</si>
  <si>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</si>
  <si>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</si>
  <si>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</si>
  <si>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</si>
  <si>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</si>
  <si>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</si>
  <si>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</si>
  <si>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</si>
  <si>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</si>
  <si>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</si>
  <si>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</si>
  <si>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</si>
  <si>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</si>
  <si>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</si>
  <si>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</si>
  <si>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</si>
  <si>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</si>
  <si>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</si>
  <si>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</si>
  <si>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</si>
  <si>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</si>
  <si>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</si>
  <si>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</si>
  <si>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</si>
  <si>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</si>
  <si>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</si>
  <si>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</si>
  <si>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</si>
  <si>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</si>
  <si>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</si>
  <si>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</si>
  <si>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</si>
  <si>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</si>
  <si>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</si>
  <si>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</si>
  <si>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</si>
  <si>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</si>
  <si>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</si>
  <si>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</si>
  <si>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</si>
  <si>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</si>
  <si>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</si>
  <si>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</si>
  <si>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</si>
  <si>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</si>
  <si>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</si>
  <si>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</si>
  <si>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</si>
  <si>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</si>
  <si>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</si>
  <si>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</si>
  <si>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</si>
  <si>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</si>
  <si>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</si>
  <si>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</si>
  <si>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</si>
  <si>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</si>
  <si>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</si>
  <si>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</si>
  <si>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</si>
  <si>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</si>
  <si>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</si>
  <si>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</si>
  <si>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</si>
  <si>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</si>
  <si>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</si>
  <si>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</si>
  <si>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</si>
  <si>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</si>
  <si>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</si>
  <si>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</si>
  <si>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</si>
  <si>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</si>
  <si>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</si>
  <si>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</si>
  <si>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</si>
  <si>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</si>
  <si>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</si>
  <si>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</si>
  <si>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</si>
  <si>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</si>
  <si>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</si>
  <si>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</si>
  <si>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</si>
  <si>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</si>
  <si>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</si>
  <si>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</si>
  <si>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</si>
  <si>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</si>
  <si>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</si>
  <si>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</si>
  <si>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</si>
  <si>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</si>
  <si>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</si>
  <si>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</si>
  <si>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</si>
  <si>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</si>
  <si>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</si>
  <si>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</si>
  <si>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</si>
  <si>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</si>
  <si>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</si>
  <si>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</si>
  <si>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</si>
  <si>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</si>
  <si>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</si>
  <si>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</si>
  <si>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</si>
  <si>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</si>
  <si>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</si>
  <si>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</si>
  <si>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</si>
  <si>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</si>
  <si>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</si>
  <si>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</si>
  <si>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</si>
  <si>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</si>
  <si>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</si>
  <si>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</si>
  <si>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</si>
  <si>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</si>
  <si>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</si>
  <si>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</si>
  <si>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</si>
  <si>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</si>
  <si>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</si>
  <si>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</si>
  <si>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</si>
  <si>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</si>
  <si>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</si>
  <si>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</si>
  <si>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</si>
  <si>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</si>
  <si>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</si>
  <si>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</si>
  <si>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</si>
  <si>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</si>
  <si>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</si>
  <si>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</si>
  <si>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</si>
  <si>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</si>
  <si>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</si>
  <si>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</si>
  <si>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</si>
  <si>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</si>
  <si>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</si>
  <si>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</si>
  <si>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</si>
  <si>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</si>
  <si>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</si>
  <si>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</si>
  <si>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</si>
  <si>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</si>
  <si>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</si>
  <si>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</si>
  <si>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</si>
  <si>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</si>
  <si>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</si>
  <si>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</si>
  <si>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</si>
  <si>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</si>
  <si>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</si>
  <si>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</si>
  <si>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</si>
  <si>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</si>
  <si>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</si>
  <si>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</si>
  <si>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</si>
  <si>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</si>
  <si>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</si>
  <si>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</si>
  <si>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</si>
  <si>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</si>
  <si>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</si>
  <si>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</si>
  <si>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</si>
  <si>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</si>
  <si>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</si>
  <si>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</si>
  <si>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</si>
  <si>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</si>
  <si>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</si>
  <si>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</si>
  <si>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</si>
  <si>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</si>
  <si>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</si>
  <si>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</si>
  <si>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</si>
  <si>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</si>
  <si>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</si>
  <si>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</si>
  <si>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</si>
  <si>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</si>
  <si>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</si>
  <si>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</si>
  <si>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</si>
  <si>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</si>
  <si>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</si>
  <si>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</si>
  <si>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</si>
  <si>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</si>
  <si>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</si>
  <si>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</si>
  <si>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</si>
  <si>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</si>
  <si>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</si>
  <si>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</si>
  <si>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</si>
  <si>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</si>
  <si>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</si>
  <si>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</si>
  <si>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</si>
  <si>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</si>
  <si>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</si>
  <si>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</si>
  <si>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</si>
  <si>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</si>
  <si>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</si>
  <si>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</si>
  <si>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</si>
  <si>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</si>
  <si>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</si>
  <si>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</si>
  <si>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</si>
  <si>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</si>
  <si>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</si>
  <si>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</si>
  <si>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</si>
  <si>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</si>
  <si>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</si>
  <si>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</si>
  <si>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</si>
  <si>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</si>
  <si>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</si>
  <si>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</si>
  <si>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</si>
  <si>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</si>
  <si>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</si>
  <si>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</si>
  <si>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</si>
  <si>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</si>
  <si>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</si>
  <si>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</si>
  <si>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</si>
  <si>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</si>
  <si>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</si>
  <si>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</si>
  <si>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</si>
  <si>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</si>
  <si>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</si>
  <si>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</si>
  <si>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</si>
  <si>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</si>
  <si>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</si>
  <si>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</si>
  <si>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</si>
  <si>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</si>
  <si>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</si>
  <si>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</si>
  <si>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</si>
  <si>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</si>
  <si>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</si>
  <si>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</si>
  <si>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</si>
  <si>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</si>
  <si>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</si>
  <si>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</si>
  <si>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</si>
  <si>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</si>
  <si>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</si>
  <si>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</si>
  <si>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</si>
  <si>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</si>
  <si>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</si>
  <si>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</si>
  <si>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</si>
  <si>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</si>
  <si>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</si>
  <si>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</si>
  <si>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</si>
  <si>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</si>
  <si>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</si>
  <si>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</si>
  <si>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</si>
  <si>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</si>
  <si>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</si>
  <si>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</si>
  <si>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</si>
  <si>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</si>
  <si>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</si>
  <si>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</si>
  <si>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</si>
  <si>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</si>
  <si>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</si>
  <si>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</si>
  <si>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</si>
  <si>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</si>
  <si>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</si>
  <si>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</si>
  <si>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</si>
  <si>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</si>
  <si>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</si>
  <si>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</si>
  <si>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</si>
  <si>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</si>
  <si>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</si>
  <si>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</si>
  <si>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</si>
  <si>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</si>
  <si>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</si>
  <si>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</si>
  <si>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</si>
  <si>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</si>
  <si>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</si>
  <si>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</si>
  <si>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</si>
  <si>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</si>
  <si>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</si>
  <si>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</si>
  <si>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</si>
  <si>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</si>
  <si>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</si>
  <si>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</si>
  <si>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</si>
  <si>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</si>
  <si>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</si>
  <si>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</si>
  <si>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</si>
  <si>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</si>
  <si>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</si>
  <si>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</si>
  <si>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</si>
  <si>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</si>
  <si>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</si>
  <si>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</si>
  <si>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</si>
  <si>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</si>
  <si>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</si>
  <si>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</si>
  <si>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</si>
  <si>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</si>
  <si>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</si>
  <si>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</si>
  <si>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население</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</si>
  <si>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</si>
  <si>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</si>
  <si>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</si>
  <si>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</si>
  <si>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</si>
  <si>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</si>
  <si>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</si>
  <si>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</si>
  <si>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</si>
  <si>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</si>
  <si>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</si>
  <si>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</si>
  <si>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</si>
  <si>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</si>
  <si>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</si>
  <si>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</si>
  <si>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</si>
  <si>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</si>
  <si>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</si>
  <si>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</si>
  <si>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</si>
  <si>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</si>
  <si>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</si>
  <si>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</si>
  <si>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</si>
  <si>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</si>
  <si>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</si>
  <si>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</si>
  <si>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</si>
  <si>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</si>
  <si>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</si>
  <si>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</si>
  <si>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</si>
  <si>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</si>
  <si>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</si>
  <si>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</si>
  <si>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</si>
  <si>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</si>
  <si>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</si>
  <si>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</si>
  <si>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</si>
  <si>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</si>
  <si>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</si>
  <si>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</si>
  <si>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</si>
  <si>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</si>
  <si>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</si>
  <si>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</si>
  <si>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</si>
  <si>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</si>
  <si>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</si>
  <si>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</si>
  <si>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</si>
  <si>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</si>
  <si>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</si>
  <si>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</si>
  <si>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</si>
  <si>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</si>
  <si>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</si>
  <si>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</si>
  <si>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</si>
  <si>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</si>
  <si>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</si>
  <si>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</si>
  <si>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</si>
  <si>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</si>
  <si>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</si>
  <si>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</si>
  <si>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</si>
  <si>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</si>
  <si>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</si>
  <si>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</si>
  <si>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</si>
  <si>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</si>
  <si>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</si>
  <si>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</si>
  <si>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</si>
  <si>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</si>
  <si>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</si>
  <si>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</si>
  <si>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</si>
  <si>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</si>
  <si>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</si>
  <si>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</si>
  <si>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</si>
  <si>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</si>
  <si>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</si>
  <si>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</si>
  <si>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</si>
  <si>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</si>
  <si>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</si>
  <si>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</si>
  <si>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</si>
  <si>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</si>
  <si>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</si>
  <si>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</si>
  <si>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</si>
  <si>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</si>
  <si>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</si>
  <si>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</si>
  <si>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</si>
  <si>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</si>
  <si>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</si>
  <si>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</si>
  <si>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</si>
  <si>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</si>
  <si>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</si>
  <si>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</si>
  <si>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</si>
  <si>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</si>
  <si>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</si>
  <si>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</si>
  <si>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</si>
  <si>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</si>
  <si>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</si>
  <si>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</si>
  <si>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</si>
  <si>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</si>
  <si>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</si>
  <si>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</si>
  <si>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</si>
  <si>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</si>
  <si>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</si>
  <si>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</si>
  <si>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</si>
  <si>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</si>
  <si>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</si>
  <si>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</si>
  <si>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</si>
  <si>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</si>
  <si>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</si>
  <si>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</si>
  <si>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</si>
  <si>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</si>
  <si>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</si>
  <si>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</si>
  <si>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</si>
  <si>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</si>
  <si>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</si>
  <si>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</si>
  <si>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</si>
  <si>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</si>
  <si>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</si>
  <si>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</si>
  <si>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</si>
  <si>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</si>
  <si>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</si>
  <si>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</si>
  <si>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</si>
  <si>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</si>
  <si>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</si>
  <si>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</si>
  <si>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</si>
  <si>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</si>
  <si>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</si>
  <si>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</si>
  <si>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</si>
  <si>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</si>
  <si>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</si>
  <si>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</si>
  <si>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</si>
  <si>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</si>
  <si>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</si>
  <si>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</si>
  <si>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</si>
  <si>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</si>
  <si>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</si>
  <si>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</si>
  <si>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</si>
  <si>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</si>
  <si>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</si>
  <si>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</si>
  <si>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</si>
  <si>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</si>
  <si>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</si>
  <si>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</si>
  <si>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</si>
  <si>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</si>
  <si>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</si>
  <si>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</si>
  <si>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</si>
  <si>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</si>
  <si>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</si>
  <si>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</si>
  <si>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</si>
  <si>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</si>
  <si>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</si>
  <si>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</si>
  <si>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</si>
  <si>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</si>
  <si>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</si>
  <si>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</si>
  <si>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</si>
  <si>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</si>
  <si>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</si>
  <si>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</si>
  <si>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</si>
  <si>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</si>
  <si>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</si>
  <si>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</si>
  <si>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</si>
  <si>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</si>
  <si>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</si>
  <si>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</si>
  <si>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</si>
  <si>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</si>
  <si>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</si>
  <si>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</si>
  <si>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</si>
  <si>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</si>
  <si>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</si>
  <si>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</si>
  <si>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</si>
  <si>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</si>
  <si>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</si>
  <si>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</si>
  <si>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</si>
  <si>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</si>
  <si>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</si>
  <si>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</si>
  <si>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</si>
  <si>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</si>
  <si>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</si>
  <si>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</si>
  <si>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</si>
  <si>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</si>
  <si>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</si>
  <si>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</si>
  <si>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</si>
  <si>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</si>
  <si>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</si>
  <si>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</si>
  <si>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</si>
  <si>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</si>
  <si>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</si>
  <si>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</si>
  <si>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</si>
  <si>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</si>
  <si>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</si>
  <si>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</si>
  <si>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</si>
  <si>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</si>
  <si>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</si>
  <si>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</si>
  <si>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</si>
  <si>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</si>
  <si>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</si>
  <si>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</si>
  <si>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</si>
  <si>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</si>
  <si>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</si>
  <si>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</si>
  <si>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</si>
  <si>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</si>
  <si>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</si>
  <si>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</si>
  <si>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</si>
  <si>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</si>
  <si>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</si>
  <si>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</si>
  <si>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</si>
  <si>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</si>
  <si>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</si>
  <si>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</si>
  <si>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</si>
  <si>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</si>
  <si>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</si>
  <si>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</si>
  <si>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</si>
  <si>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</si>
  <si>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</si>
  <si>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</si>
  <si>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</si>
  <si>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</si>
  <si>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</si>
  <si>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</si>
  <si>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</si>
  <si>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</si>
  <si>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</si>
  <si>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</si>
  <si>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</si>
  <si>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</si>
  <si>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</si>
  <si>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</si>
  <si>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</si>
  <si>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</si>
  <si>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</si>
  <si>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</si>
  <si>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</si>
  <si>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</si>
  <si>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</si>
  <si>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</si>
  <si>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</si>
  <si>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</si>
  <si>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</si>
  <si>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</si>
  <si>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</si>
  <si>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</si>
  <si>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</si>
  <si>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</si>
  <si>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</si>
  <si>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</si>
  <si>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</si>
  <si>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Проверка доступных обновлений...</t>
  </si>
  <si>
    <t>Доступно обновление до версии 1.0.1</t>
  </si>
  <si>
    <t>Описание изменений: Версия 1.0.1
1. Корректировка наименования п.5 листа 'Форма 4.10.1'.</t>
  </si>
  <si>
    <t>Размер файла обновления: 282112 байт</t>
  </si>
  <si>
    <t>Подготовка к обновлению...</t>
  </si>
  <si>
    <t>Сохранение файла резервной копии: D:\ТЕПЛО ПЛЮС сопровождение\ЕИАС\FAS.JKH.OPEN.INFO.REQUEST.WARM(v1.0).BKP..xlsb</t>
  </si>
  <si>
    <t>Резервная копия создана: D:\ТЕПЛО ПЛЮС сопровождение\ЕИАС\FAS.JKH.OPEN.INFO.REQUEST.WARM(v1.0).BKP..xlsb</t>
  </si>
  <si>
    <t>Создание книги для установки обновлений...</t>
  </si>
  <si>
    <t>Файл обновления загружен: D:\ТЕПЛО ПЛЮС сопровождение\ЕИАС\UPDATE.FAS.JKH.OPEN.INFO.REQUEST.WARM.TO.1.0.1.17.xls</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</si>
  <si>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</si>
  <si>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</si>
  <si>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Обновление завершилось удачно! Шаблон FAS.JKH.OPEN.INFO.REQUEST.WARM(v1.0).xlsb сохранен под именем 'FAS.JKH.OPEN.INFO.REQUEST.WARM(v1.0.1).xlsb'</t>
  </si>
  <si>
    <t>07.05.2019</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</si>
  <si>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</si>
  <si>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</si>
  <si>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</si>
  <si>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</si>
  <si>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</si>
  <si>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</si>
  <si>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</si>
  <si>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</si>
  <si>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</si>
  <si>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</si>
  <si>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</si>
  <si>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</si>
  <si>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</si>
  <si>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</si>
  <si>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</si>
  <si>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</si>
  <si>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</si>
  <si>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</si>
  <si>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</si>
  <si>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</si>
  <si>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</si>
  <si>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</si>
  <si>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</si>
  <si>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</si>
  <si>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</si>
  <si>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</si>
  <si>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</si>
  <si>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</si>
  <si>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</si>
  <si>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</si>
  <si>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</si>
  <si>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</si>
  <si>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</si>
  <si>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</si>
  <si>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</si>
  <si>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</si>
  <si>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</si>
  <si>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</si>
  <si>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</si>
  <si>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</si>
  <si>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</si>
  <si>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</si>
  <si>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</si>
  <si>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</si>
  <si>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</si>
  <si>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</si>
  <si>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район</t>
  </si>
  <si>
    <t>22605000</t>
  </si>
  <si>
    <t>Город Балахна</t>
  </si>
  <si>
    <t>22605101</t>
  </si>
  <si>
    <t>Коневский сельсовет</t>
  </si>
  <si>
    <t>22605408</t>
  </si>
  <si>
    <t>Кочергинский сельсовет</t>
  </si>
  <si>
    <t>22605412</t>
  </si>
  <si>
    <t>Рабочий поселок Большое Козино</t>
  </si>
  <si>
    <t>22605153</t>
  </si>
  <si>
    <t>Рабочий поселок Гидроторф</t>
  </si>
  <si>
    <t>22605155</t>
  </si>
  <si>
    <t>Рабочий поселок Малое Козино</t>
  </si>
  <si>
    <t>22605158</t>
  </si>
  <si>
    <t>Шеляуховский сельсовет</t>
  </si>
  <si>
    <t>22605416</t>
  </si>
  <si>
    <t>Богородский муниципальный район</t>
  </si>
  <si>
    <t>22607000</t>
  </si>
  <si>
    <t>Алешковский сельсовет</t>
  </si>
  <si>
    <t>22607404</t>
  </si>
  <si>
    <t>Город Богородск</t>
  </si>
  <si>
    <t>22607101</t>
  </si>
  <si>
    <t>Доскинский сельсовет</t>
  </si>
  <si>
    <t>22607416</t>
  </si>
  <si>
    <t>Дуденевский сельсовет</t>
  </si>
  <si>
    <t>22607420</t>
  </si>
  <si>
    <t>Каменский сельсовет</t>
  </si>
  <si>
    <t>22607428</t>
  </si>
  <si>
    <t>Новинский сельсовет</t>
  </si>
  <si>
    <t>22607436</t>
  </si>
  <si>
    <t>Хвощевский сельсовет</t>
  </si>
  <si>
    <t>22607444</t>
  </si>
  <si>
    <t>Шапкинский сельсовет</t>
  </si>
  <si>
    <t>22607448</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</si>
  <si>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</si>
  <si>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</si>
  <si>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</si>
  <si>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</si>
  <si>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</si>
  <si>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</si>
  <si>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</si>
  <si>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</si>
  <si>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</si>
  <si>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</si>
  <si>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</si>
  <si>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</si>
  <si>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</si>
  <si>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</si>
  <si>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</si>
  <si>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</si>
  <si>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</si>
  <si>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</si>
  <si>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</si>
  <si>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</si>
  <si>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</si>
  <si>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</si>
  <si>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</si>
  <si>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</si>
  <si>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район</t>
  </si>
  <si>
    <t>22612000</t>
  </si>
  <si>
    <t>Большебакалдский сельсовет</t>
  </si>
  <si>
    <t>22612404</t>
  </si>
  <si>
    <t>Каменищенский сельсовет</t>
  </si>
  <si>
    <t>22612412</t>
  </si>
  <si>
    <t>Кочуновский сельсовет</t>
  </si>
  <si>
    <t>22612420</t>
  </si>
  <si>
    <t>Рабочий поселок Бутурлино</t>
  </si>
  <si>
    <t>22612151</t>
  </si>
  <si>
    <t>Уваровский сельсовет</t>
  </si>
  <si>
    <t>22612428</t>
  </si>
  <si>
    <t>Ягубовский сельсовет</t>
  </si>
  <si>
    <t>22612432</t>
  </si>
  <si>
    <t>Вадский муниципальный район</t>
  </si>
  <si>
    <t>22614000</t>
  </si>
  <si>
    <t>Вадский сельсовет</t>
  </si>
  <si>
    <t>22614404</t>
  </si>
  <si>
    <t>Дубенский сельсовет</t>
  </si>
  <si>
    <t>22614408</t>
  </si>
  <si>
    <t>Круто-Майданский сельсовет</t>
  </si>
  <si>
    <t>22614416</t>
  </si>
  <si>
    <t>Лопатинский сельсовет</t>
  </si>
  <si>
    <t>22614420</t>
  </si>
  <si>
    <t>Новомирский сельсовет</t>
  </si>
  <si>
    <t>22614424</t>
  </si>
  <si>
    <t>Стрельский сельсовет</t>
  </si>
  <si>
    <t>22614432</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</si>
  <si>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</si>
  <si>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</si>
  <si>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</si>
  <si>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</si>
  <si>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</si>
  <si>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</si>
  <si>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</si>
  <si>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</si>
  <si>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</si>
  <si>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</si>
  <si>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</si>
  <si>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</si>
  <si>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</si>
  <si>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</si>
  <si>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</si>
  <si>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</si>
  <si>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</si>
  <si>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</si>
  <si>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</si>
  <si>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</si>
  <si>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</si>
  <si>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</si>
  <si>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</si>
  <si>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</si>
  <si>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</si>
  <si>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</si>
  <si>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</si>
  <si>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</si>
  <si>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</si>
  <si>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</si>
  <si>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</si>
  <si>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</si>
  <si>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</si>
  <si>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</si>
  <si>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</si>
  <si>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</si>
  <si>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</si>
  <si>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</si>
  <si>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</si>
  <si>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</si>
  <si>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</si>
  <si>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</si>
  <si>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</si>
  <si>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</si>
  <si>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</si>
  <si>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</si>
  <si>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</si>
  <si>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</si>
  <si>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</si>
  <si>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</si>
  <si>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</si>
  <si>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</si>
  <si>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</si>
  <si>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</si>
  <si>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</si>
  <si>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</si>
  <si>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</si>
  <si>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</si>
  <si>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</si>
  <si>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</si>
  <si>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</si>
  <si>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</si>
  <si>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</si>
  <si>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</si>
  <si>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</si>
  <si>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</si>
  <si>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</si>
  <si>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</si>
  <si>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</si>
  <si>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</si>
  <si>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</si>
  <si>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</si>
  <si>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</si>
  <si>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</si>
  <si>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</si>
  <si>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</si>
  <si>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</si>
  <si>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</si>
  <si>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</si>
  <si>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</si>
  <si>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</si>
  <si>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</si>
  <si>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</si>
  <si>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</si>
  <si>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</si>
  <si>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</si>
  <si>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</si>
  <si>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</si>
  <si>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</si>
  <si>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</si>
  <si>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</si>
  <si>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</si>
  <si>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Красногорский сельсовет</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</si>
  <si>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</si>
  <si>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</si>
  <si>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</si>
  <si>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</si>
  <si>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</si>
  <si>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</si>
  <si>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</si>
  <si>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</si>
  <si>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</si>
  <si>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</si>
  <si>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</si>
  <si>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</si>
  <si>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</si>
  <si>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</si>
  <si>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</si>
  <si>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</si>
  <si>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</si>
  <si>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</si>
  <si>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</si>
  <si>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</si>
  <si>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</si>
  <si>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</si>
  <si>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</si>
  <si>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</si>
  <si>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</si>
  <si>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</si>
  <si>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</si>
  <si>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</si>
  <si>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</si>
  <si>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</si>
  <si>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</si>
  <si>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</si>
  <si>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</si>
  <si>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</si>
  <si>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</si>
  <si>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</si>
  <si>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</si>
  <si>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</si>
  <si>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</si>
  <si>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</si>
  <si>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</si>
  <si>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</si>
  <si>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</si>
  <si>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</si>
  <si>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</si>
  <si>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</si>
  <si>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</si>
  <si>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</si>
  <si>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</si>
  <si>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</si>
  <si>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</si>
  <si>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</si>
  <si>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</si>
  <si>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</si>
  <si>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</si>
  <si>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</si>
  <si>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</si>
  <si>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</si>
  <si>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</si>
  <si>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</si>
  <si>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</si>
  <si>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</si>
  <si>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</si>
  <si>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</si>
  <si>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</si>
  <si>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</si>
  <si>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</si>
  <si>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</si>
  <si>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</si>
  <si>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</si>
  <si>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</si>
  <si>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</si>
  <si>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</si>
  <si>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</si>
  <si>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</si>
  <si>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</si>
  <si>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</si>
  <si>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</si>
  <si>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</si>
  <si>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</si>
  <si>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</si>
  <si>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</si>
  <si>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</si>
  <si>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</si>
  <si>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</si>
  <si>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район</t>
  </si>
  <si>
    <t>22632000</t>
  </si>
  <si>
    <t>Верякушский сельсовет</t>
  </si>
  <si>
    <t>22632408</t>
  </si>
  <si>
    <t>22632412</t>
  </si>
  <si>
    <t>Дивеевский сельсовет</t>
  </si>
  <si>
    <t>22632416</t>
  </si>
  <si>
    <t>Елизарьевский сельсовет</t>
  </si>
  <si>
    <t>22632420</t>
  </si>
  <si>
    <t>Ивановский сельсовет</t>
  </si>
  <si>
    <t>22632424</t>
  </si>
  <si>
    <t>Сатисский сельсовет</t>
  </si>
  <si>
    <t>22632432</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</si>
  <si>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</si>
  <si>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</si>
  <si>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</si>
  <si>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</si>
  <si>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</si>
  <si>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</si>
  <si>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</si>
  <si>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</si>
  <si>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</si>
  <si>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</si>
  <si>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</si>
  <si>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</si>
  <si>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</si>
  <si>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</si>
  <si>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район</t>
  </si>
  <si>
    <t>22634000</t>
  </si>
  <si>
    <t>Большемостовский сельсовет</t>
  </si>
  <si>
    <t>22634412</t>
  </si>
  <si>
    <t>Гавриловский сельсовет</t>
  </si>
  <si>
    <t>22634418</t>
  </si>
  <si>
    <t>Горевский сельсовет</t>
  </si>
  <si>
    <t>22634420</t>
  </si>
  <si>
    <t>Рабочий поселок Ковернино</t>
  </si>
  <si>
    <t>22634151</t>
  </si>
  <si>
    <t>Скоробогатовский сельсовет</t>
  </si>
  <si>
    <t>22634436</t>
  </si>
  <si>
    <t>Хохломской сельсовет</t>
  </si>
  <si>
    <t>22634452</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</si>
  <si>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</si>
  <si>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</si>
  <si>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</si>
  <si>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</si>
  <si>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</si>
  <si>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</si>
  <si>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</si>
  <si>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</si>
  <si>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</si>
  <si>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</si>
  <si>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</si>
  <si>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</si>
  <si>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</si>
  <si>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</si>
  <si>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</si>
  <si>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</si>
  <si>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</si>
  <si>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</si>
  <si>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</si>
  <si>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</si>
  <si>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</si>
  <si>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</si>
  <si>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</si>
  <si>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</si>
  <si>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</si>
  <si>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</si>
  <si>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</si>
  <si>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</si>
  <si>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</si>
  <si>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</si>
  <si>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</si>
  <si>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</si>
  <si>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</si>
  <si>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</si>
  <si>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</si>
  <si>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</si>
  <si>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</si>
  <si>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</si>
  <si>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</si>
  <si>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</si>
  <si>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</si>
  <si>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</si>
  <si>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</si>
  <si>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</si>
  <si>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</si>
  <si>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</si>
  <si>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</si>
  <si>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</si>
  <si>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</si>
  <si>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</si>
  <si>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</si>
  <si>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</si>
  <si>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</si>
  <si>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</si>
  <si>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</si>
  <si>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</si>
  <si>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</si>
  <si>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</si>
  <si>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</si>
  <si>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</si>
  <si>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</si>
  <si>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</si>
  <si>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</si>
  <si>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</si>
  <si>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</si>
  <si>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</si>
  <si>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</si>
  <si>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</si>
  <si>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</si>
  <si>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</si>
  <si>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</si>
  <si>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</si>
  <si>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</si>
  <si>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</si>
  <si>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</si>
  <si>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</si>
  <si>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</si>
  <si>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</si>
  <si>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</si>
  <si>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</si>
  <si>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</si>
  <si>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</si>
  <si>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</si>
  <si>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</si>
  <si>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</si>
  <si>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</si>
  <si>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район</t>
  </si>
  <si>
    <t>22640000</t>
  </si>
  <si>
    <t>Барминский сельсовет</t>
  </si>
  <si>
    <t>22640404</t>
  </si>
  <si>
    <t>Берендеевский сельсовет</t>
  </si>
  <si>
    <t>22640406</t>
  </si>
  <si>
    <t>Валковский сельсовет</t>
  </si>
  <si>
    <t>22640408</t>
  </si>
  <si>
    <t>Город Лысково</t>
  </si>
  <si>
    <t>22640101</t>
  </si>
  <si>
    <t>Кириковский сельсовет</t>
  </si>
  <si>
    <t>22640420</t>
  </si>
  <si>
    <t>Кисловский сельсовет</t>
  </si>
  <si>
    <t>22640416</t>
  </si>
  <si>
    <t>Красноосельский сельсовет</t>
  </si>
  <si>
    <t>22640424</t>
  </si>
  <si>
    <t>Леньковский сельсовет</t>
  </si>
  <si>
    <t>22640428</t>
  </si>
  <si>
    <t>Трофимовский сельсовет</t>
  </si>
  <si>
    <t>22640452</t>
  </si>
  <si>
    <t>Навашинский</t>
  </si>
  <si>
    <t>22730000</t>
  </si>
  <si>
    <t>Павловский муниципальный район</t>
  </si>
  <si>
    <t>22642000</t>
  </si>
  <si>
    <t>Абабковский сельсовет</t>
  </si>
  <si>
    <t>22642404</t>
  </si>
  <si>
    <t>Варежский сельсовет</t>
  </si>
  <si>
    <t>22642408</t>
  </si>
  <si>
    <t>Город Ворсма</t>
  </si>
  <si>
    <t>22642103</t>
  </si>
  <si>
    <t>Город Горбатов</t>
  </si>
  <si>
    <t>22642105</t>
  </si>
  <si>
    <t>Город Павлово</t>
  </si>
  <si>
    <t>22642101</t>
  </si>
  <si>
    <t>Грудцинский сельсовет</t>
  </si>
  <si>
    <t>22642412</t>
  </si>
  <si>
    <t>Калининский сельсовет</t>
  </si>
  <si>
    <t>22642416</t>
  </si>
  <si>
    <t>Коровинский сельсовет</t>
  </si>
  <si>
    <t>22642420</t>
  </si>
  <si>
    <t>Рабочий поселок Тумботино</t>
  </si>
  <si>
    <t>22642155</t>
  </si>
  <si>
    <t>Таремский сельсовет</t>
  </si>
  <si>
    <t>22642424</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</si>
  <si>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</si>
  <si>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</si>
  <si>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</si>
  <si>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</si>
  <si>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</si>
  <si>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</si>
  <si>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</si>
  <si>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</si>
  <si>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</si>
  <si>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</si>
  <si>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</si>
  <si>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</si>
  <si>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</si>
  <si>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</si>
  <si>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</si>
  <si>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</si>
  <si>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</si>
  <si>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</si>
  <si>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</si>
  <si>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</si>
  <si>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</si>
  <si>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</si>
  <si>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</si>
  <si>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</si>
  <si>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</si>
  <si>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</si>
  <si>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район</t>
  </si>
  <si>
    <t>22646000</t>
  </si>
  <si>
    <t>Василево-Майданский сельсовет</t>
  </si>
  <si>
    <t>22646412</t>
  </si>
  <si>
    <t>Василевский сельсовет</t>
  </si>
  <si>
    <t>22646408</t>
  </si>
  <si>
    <t>Кочкуровский сельсовет</t>
  </si>
  <si>
    <t>22646424</t>
  </si>
  <si>
    <t>22646436</t>
  </si>
  <si>
    <t>Наруксовский сельсовет</t>
  </si>
  <si>
    <t>22646440</t>
  </si>
  <si>
    <t>Пеля-Хованский сельсовет</t>
  </si>
  <si>
    <t>22646456</t>
  </si>
  <si>
    <t>Починковский сельсовет</t>
  </si>
  <si>
    <t>22646460</t>
  </si>
  <si>
    <t>Ризоватовский сельсовет</t>
  </si>
  <si>
    <t>22646468</t>
  </si>
  <si>
    <t>Ужовский сельсовет</t>
  </si>
  <si>
    <t>22646480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</si>
  <si>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</si>
  <si>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</si>
  <si>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</si>
  <si>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</si>
  <si>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</si>
  <si>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</si>
  <si>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</si>
  <si>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</si>
  <si>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</si>
  <si>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</si>
  <si>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</si>
  <si>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</si>
  <si>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</si>
  <si>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</si>
  <si>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</si>
  <si>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</si>
  <si>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</si>
  <si>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</si>
  <si>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</si>
  <si>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</si>
  <si>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</si>
  <si>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</si>
  <si>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</si>
  <si>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</si>
  <si>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</si>
  <si>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</si>
  <si>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</si>
  <si>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</si>
  <si>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</si>
  <si>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</si>
  <si>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</si>
  <si>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</si>
  <si>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</si>
  <si>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</si>
  <si>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</si>
  <si>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</si>
  <si>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</si>
  <si>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</si>
  <si>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</si>
  <si>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</si>
  <si>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</si>
  <si>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</si>
  <si>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</si>
  <si>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</si>
  <si>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</si>
  <si>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</si>
  <si>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</si>
  <si>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</si>
  <si>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</si>
  <si>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</si>
  <si>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</si>
  <si>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</si>
  <si>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</si>
  <si>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</si>
  <si>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</si>
  <si>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</si>
  <si>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</si>
  <si>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</si>
  <si>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</si>
  <si>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</si>
  <si>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</si>
  <si>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</si>
  <si>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</si>
  <si>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</si>
  <si>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</si>
  <si>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</si>
  <si>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</si>
  <si>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</si>
  <si>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</si>
  <si>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</si>
  <si>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</si>
  <si>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</si>
  <si>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</si>
  <si>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</si>
  <si>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</si>
  <si>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</si>
  <si>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</si>
  <si>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</si>
  <si>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</si>
  <si>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</si>
  <si>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</si>
  <si>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</si>
  <si>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</si>
  <si>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</si>
  <si>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</si>
  <si>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</si>
  <si>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</si>
  <si>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</si>
  <si>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</si>
  <si>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</si>
  <si>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район</t>
  </si>
  <si>
    <t>22653000</t>
  </si>
  <si>
    <t>Березятский сельсовет</t>
  </si>
  <si>
    <t>22653424</t>
  </si>
  <si>
    <t>Кодочиговский сельсовет</t>
  </si>
  <si>
    <t>22653408</t>
  </si>
  <si>
    <t>Ложкинский сельсовет</t>
  </si>
  <si>
    <t>22653412</t>
  </si>
  <si>
    <t>Одошнурский сельсовет</t>
  </si>
  <si>
    <t>22653416</t>
  </si>
  <si>
    <t>Ошминский сельсовет</t>
  </si>
  <si>
    <t>22653420</t>
  </si>
  <si>
    <t>Рабочий поселок Пижма</t>
  </si>
  <si>
    <t>22653154</t>
  </si>
  <si>
    <t>Рабочий поселок Тоншаево</t>
  </si>
  <si>
    <t>22653151</t>
  </si>
  <si>
    <t>Рабочий поселок Шайгино</t>
  </si>
  <si>
    <t>22653158</t>
  </si>
  <si>
    <t>Увийский сельсовет</t>
  </si>
  <si>
    <t>22653436</t>
  </si>
  <si>
    <t>Уренский муниципальный район</t>
  </si>
  <si>
    <t>22654000</t>
  </si>
  <si>
    <t>Большеарьевский сельсовет</t>
  </si>
  <si>
    <t>22654408</t>
  </si>
  <si>
    <t>Большепесочнинский сельсовет</t>
  </si>
  <si>
    <t>22654409</t>
  </si>
  <si>
    <t>Ворошиловский сельсовет</t>
  </si>
  <si>
    <t>22654410</t>
  </si>
  <si>
    <t>22654412</t>
  </si>
  <si>
    <t>22654416</t>
  </si>
  <si>
    <t>Город Урень</t>
  </si>
  <si>
    <t>22654101</t>
  </si>
  <si>
    <t>Карповский сельсовет</t>
  </si>
  <si>
    <t>22654420</t>
  </si>
  <si>
    <t>Карпунихинский сельсовет</t>
  </si>
  <si>
    <t>22654424</t>
  </si>
  <si>
    <t>22654428</t>
  </si>
  <si>
    <t>Минеевский сельсовет</t>
  </si>
  <si>
    <t>22654430</t>
  </si>
  <si>
    <t>Обходский сельсовет</t>
  </si>
  <si>
    <t>22654432</t>
  </si>
  <si>
    <t>Рабочий поселок Арья</t>
  </si>
  <si>
    <t>22654153</t>
  </si>
  <si>
    <t>22654436</t>
  </si>
  <si>
    <t>Темтовский сельсовет</t>
  </si>
  <si>
    <t>22654440</t>
  </si>
  <si>
    <t>Устанский сельсовет</t>
  </si>
  <si>
    <t>22654444</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</si>
  <si>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</si>
  <si>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</si>
  <si>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</si>
  <si>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</si>
  <si>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</si>
  <si>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</si>
  <si>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</si>
  <si>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</si>
  <si>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</si>
  <si>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</si>
  <si>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</si>
  <si>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</si>
  <si>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</si>
  <si>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</si>
  <si>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</si>
  <si>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</si>
  <si>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</si>
  <si>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</si>
  <si>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</si>
  <si>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</si>
  <si>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</si>
  <si>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</si>
  <si>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</si>
  <si>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</si>
  <si>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</si>
  <si>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</si>
  <si>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</si>
  <si>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</si>
  <si>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</si>
  <si>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</si>
  <si>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</si>
  <si>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</si>
  <si>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</si>
  <si>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</si>
  <si>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</si>
  <si>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</si>
  <si>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</si>
  <si>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</si>
  <si>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</si>
  <si>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</si>
  <si>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</si>
  <si>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</si>
  <si>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</si>
  <si>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</si>
  <si>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</si>
  <si>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</si>
  <si>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</si>
  <si>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</si>
  <si>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</si>
  <si>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</si>
  <si>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</si>
  <si>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</si>
  <si>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</si>
  <si>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</si>
  <si>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</si>
  <si>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</si>
  <si>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</si>
  <si>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</si>
  <si>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</si>
  <si>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</si>
  <si>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</si>
  <si>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</si>
  <si>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</si>
  <si>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</si>
  <si>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</si>
  <si>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</si>
  <si>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</si>
  <si>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</si>
  <si>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</si>
  <si>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</si>
  <si>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</si>
  <si>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</si>
  <si>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</si>
  <si>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</si>
  <si>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</si>
  <si>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Нет доступных обновлений для отчёта с кодом FAS.JKH.OPEN.INFO.REQUEST.WARM!</t>
  </si>
  <si>
    <t>31.12.2020</t>
  </si>
  <si>
    <t>01.01.2019</t>
  </si>
  <si>
    <t>31.12.2021</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</si>
  <si>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</si>
  <si>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</si>
  <si>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</si>
  <si>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</si>
  <si>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</si>
  <si>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</si>
  <si>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</si>
  <si>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</si>
  <si>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</si>
  <si>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</si>
  <si>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</si>
  <si>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</si>
  <si>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</si>
  <si>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</si>
  <si>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</si>
  <si>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</si>
  <si>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</si>
  <si>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26358279</t>
  </si>
  <si>
    <t>АО "АПЗ"</t>
  </si>
  <si>
    <t>5243001742</t>
  </si>
  <si>
    <t>525350001</t>
  </si>
  <si>
    <t>26358424</t>
  </si>
  <si>
    <t>АО "Автоиспытания"</t>
  </si>
  <si>
    <t>5260000700</t>
  </si>
  <si>
    <t>26358301</t>
  </si>
  <si>
    <t>АО "Борская фабрика ПОШ"</t>
  </si>
  <si>
    <t>5246000458</t>
  </si>
  <si>
    <t>524601001</t>
  </si>
  <si>
    <t>26373616</t>
  </si>
  <si>
    <t>АО "ВМЗ"</t>
  </si>
  <si>
    <t>5247004695</t>
  </si>
  <si>
    <t>524701001</t>
  </si>
  <si>
    <t>26358464</t>
  </si>
  <si>
    <t>АО "ВОЛГА-ФЛОТ"</t>
  </si>
  <si>
    <t>5260902190</t>
  </si>
  <si>
    <t>526001001</t>
  </si>
  <si>
    <t>26358390</t>
  </si>
  <si>
    <t>АО "ВОЛГАЭНЕРГОСБЫТ"</t>
  </si>
  <si>
    <t>5256062171</t>
  </si>
  <si>
    <t>525601001</t>
  </si>
  <si>
    <t>28543854</t>
  </si>
  <si>
    <t>АО "ВРК - 3" - Вагонное ремонтное депо Шахунья</t>
  </si>
  <si>
    <t>7708737500</t>
  </si>
  <si>
    <t>523945001</t>
  </si>
  <si>
    <t>26373593</t>
  </si>
  <si>
    <t>АО "Волга"</t>
  </si>
  <si>
    <t>5244009279</t>
  </si>
  <si>
    <t>524401001</t>
  </si>
  <si>
    <t>30335229</t>
  </si>
  <si>
    <t>АО "ГУ ЖКХ"</t>
  </si>
  <si>
    <t>5116000922</t>
  </si>
  <si>
    <t>770401001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</si>
  <si>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</si>
  <si>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</si>
  <si>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</si>
  <si>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</si>
  <si>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</si>
  <si>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</si>
  <si>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</si>
  <si>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</si>
  <si>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</si>
  <si>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</si>
  <si>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</si>
  <si>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</si>
  <si>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</si>
  <si>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</si>
  <si>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</si>
  <si>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</si>
  <si>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</si>
  <si>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</si>
  <si>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</si>
  <si>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</si>
  <si>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</si>
  <si>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28158144</t>
  </si>
  <si>
    <t>АО "ИП "Ока-Полимер"</t>
  </si>
  <si>
    <t>5249120810</t>
  </si>
  <si>
    <t>26358276</t>
  </si>
  <si>
    <t>АО "КОММАШ"</t>
  </si>
  <si>
    <t>5243000523</t>
  </si>
  <si>
    <t>524301001</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</si>
  <si>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</si>
  <si>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</si>
  <si>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</si>
  <si>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</si>
  <si>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</si>
  <si>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</si>
  <si>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</si>
  <si>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</si>
  <si>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</si>
  <si>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</si>
  <si>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</si>
  <si>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26358385</t>
  </si>
  <si>
    <t>АО "МАНН"</t>
  </si>
  <si>
    <t>5256045754</t>
  </si>
  <si>
    <t>26358393</t>
  </si>
  <si>
    <t>АО "МЕЛЬИНВЕСТ"</t>
  </si>
  <si>
    <t>5257003490</t>
  </si>
  <si>
    <t>26504840</t>
  </si>
  <si>
    <t>АО "МСК Энерго"</t>
  </si>
  <si>
    <t>5018054863</t>
  </si>
  <si>
    <t>501801001</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</si>
  <si>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</si>
  <si>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</si>
  <si>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</si>
  <si>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</si>
  <si>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</si>
  <si>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</si>
  <si>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</si>
  <si>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</si>
  <si>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</si>
  <si>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</si>
  <si>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</si>
  <si>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</si>
  <si>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</si>
  <si>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</si>
  <si>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26358422</t>
  </si>
  <si>
    <t>АО "НКС"</t>
  </si>
  <si>
    <t>5259039100</t>
  </si>
  <si>
    <t>26358394</t>
  </si>
  <si>
    <t>АО "НМЖК"</t>
  </si>
  <si>
    <t>5257003806</t>
  </si>
  <si>
    <t>26555668</t>
  </si>
  <si>
    <t>АО "НМЗ № 1"</t>
  </si>
  <si>
    <t>5256011321</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</si>
  <si>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</si>
  <si>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</si>
  <si>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</si>
  <si>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</si>
  <si>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</si>
  <si>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</si>
  <si>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</si>
  <si>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</si>
  <si>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</si>
  <si>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</si>
  <si>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</si>
  <si>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</si>
  <si>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</si>
  <si>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</si>
  <si>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</si>
  <si>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</si>
  <si>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</si>
  <si>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</si>
  <si>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</si>
  <si>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</si>
  <si>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</si>
  <si>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</si>
  <si>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</si>
  <si>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</si>
  <si>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</si>
  <si>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</si>
  <si>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</si>
  <si>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</si>
  <si>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</si>
  <si>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</si>
  <si>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</si>
  <si>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</si>
  <si>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</si>
  <si>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</si>
  <si>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</si>
  <si>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</si>
  <si>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</si>
  <si>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</si>
  <si>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</si>
  <si>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</si>
  <si>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</si>
  <si>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</si>
  <si>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</si>
  <si>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</si>
  <si>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</si>
  <si>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</si>
  <si>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</si>
  <si>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</si>
  <si>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</si>
  <si>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</si>
  <si>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</si>
  <si>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</si>
  <si>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</si>
  <si>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</si>
  <si>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</si>
  <si>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</si>
  <si>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</si>
  <si>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</si>
  <si>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</si>
  <si>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</si>
  <si>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</si>
  <si>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</si>
  <si>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</si>
  <si>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</si>
  <si>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</si>
  <si>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</si>
  <si>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</si>
  <si>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</si>
  <si>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</si>
  <si>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</si>
  <si>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</si>
  <si>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</si>
  <si>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</si>
  <si>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</si>
  <si>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</si>
  <si>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</si>
  <si>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</si>
  <si>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26358413</t>
  </si>
  <si>
    <t>АО НПП "Полет"</t>
  </si>
  <si>
    <t>5258100129</t>
  </si>
  <si>
    <t>525801001</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</si>
  <si>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</si>
  <si>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</si>
  <si>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</si>
  <si>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</si>
  <si>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</si>
  <si>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</si>
  <si>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</si>
  <si>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</si>
  <si>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</si>
  <si>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</si>
  <si>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</si>
  <si>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</si>
  <si>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</si>
  <si>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</si>
  <si>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</si>
  <si>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</si>
  <si>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</si>
  <si>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</si>
  <si>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</si>
  <si>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</si>
  <si>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28156437</t>
  </si>
  <si>
    <t>Боковское ММПП ЖКХ</t>
  </si>
  <si>
    <t>5228002477</t>
  </si>
  <si>
    <t>26358190</t>
  </si>
  <si>
    <t>ГБПОУ "ПЕРЕВОЗСКИЙ СТРОИТЕЛЬНЫЙ КОЛЛЕДЖ"</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</si>
  <si>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</si>
  <si>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</si>
  <si>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</si>
  <si>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</si>
  <si>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</si>
  <si>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</si>
  <si>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</si>
  <si>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</si>
  <si>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</si>
  <si>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</si>
  <si>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</si>
  <si>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</si>
  <si>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</si>
  <si>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</si>
  <si>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</si>
  <si>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</si>
  <si>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</si>
  <si>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31036531</t>
  </si>
  <si>
    <t>ГБУ "Автозаводский детский дом - интернат"</t>
  </si>
  <si>
    <t>5256026159</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</si>
  <si>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</si>
  <si>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</si>
  <si>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</si>
  <si>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</si>
  <si>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</si>
  <si>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</si>
  <si>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</si>
  <si>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</si>
  <si>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</si>
  <si>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</si>
  <si>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</si>
  <si>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</si>
  <si>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</si>
  <si>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</si>
  <si>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</si>
  <si>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</si>
  <si>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</si>
  <si>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</si>
  <si>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</si>
  <si>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</si>
  <si>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</si>
  <si>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</si>
  <si>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</si>
  <si>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</si>
  <si>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</si>
  <si>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525201001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</si>
  <si>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</si>
  <si>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</si>
  <si>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</si>
  <si>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</si>
  <si>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</si>
  <si>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</si>
  <si>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</si>
  <si>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</si>
  <si>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</si>
  <si>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</si>
  <si>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</si>
  <si>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</si>
  <si>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</si>
  <si>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</si>
  <si>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</si>
  <si>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</si>
  <si>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</si>
  <si>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</si>
  <si>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</si>
  <si>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</si>
  <si>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</si>
  <si>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</si>
  <si>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</si>
  <si>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</si>
  <si>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</si>
  <si>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</si>
  <si>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</si>
  <si>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31025414</t>
  </si>
  <si>
    <t>7729314745</t>
  </si>
  <si>
    <t>526245001</t>
  </si>
  <si>
    <t>26358418</t>
  </si>
  <si>
    <t>ЗАО "АвиаТехМас"</t>
  </si>
  <si>
    <t>5259007683</t>
  </si>
  <si>
    <t>772901001</t>
  </si>
  <si>
    <t>26358311</t>
  </si>
  <si>
    <t>ЗАО "Борская ДПМК"</t>
  </si>
  <si>
    <t>5246016112</t>
  </si>
  <si>
    <t>26358302</t>
  </si>
  <si>
    <t>ЗАО "Борторгтехмаш"</t>
  </si>
  <si>
    <t>5246000779</t>
  </si>
  <si>
    <t>26555640</t>
  </si>
  <si>
    <t>ЗАО "Гражданстрой-НН"</t>
  </si>
  <si>
    <t>5260080208</t>
  </si>
  <si>
    <t>26358238</t>
  </si>
  <si>
    <t>ЗАО "ЗЖБИ "АРЬЕВСКИЙ"</t>
  </si>
  <si>
    <t>5235000047</t>
  </si>
  <si>
    <t>26358490</t>
  </si>
  <si>
    <t>ЗАО "ЗКПД 4 Инвест"</t>
  </si>
  <si>
    <t>5263034792</t>
  </si>
  <si>
    <t>26358415</t>
  </si>
  <si>
    <t>ЗАО "ЗСА"</t>
  </si>
  <si>
    <t>5258039509</t>
  </si>
  <si>
    <t>26555546</t>
  </si>
  <si>
    <t>ЗАО "Завод "Труд"</t>
  </si>
  <si>
    <t>5261005718</t>
  </si>
  <si>
    <t>26555654</t>
  </si>
  <si>
    <t>ЗАО "Капитал"</t>
  </si>
  <si>
    <t>5260056572</t>
  </si>
  <si>
    <t>26322355</t>
  </si>
  <si>
    <t>ЗАО "Концерн "Термаль"</t>
  </si>
  <si>
    <t>5261017382</t>
  </si>
  <si>
    <t>26951974</t>
  </si>
  <si>
    <t>ЗАО "ПКФ "Славянка"</t>
  </si>
  <si>
    <t>5260076628</t>
  </si>
  <si>
    <t>26358174</t>
  </si>
  <si>
    <t>ЗАО "Пивоваренный завод Лысковский"</t>
  </si>
  <si>
    <t>5222001220</t>
  </si>
  <si>
    <t>26358480</t>
  </si>
  <si>
    <t>ЗАО "Русский стандарт"</t>
  </si>
  <si>
    <t>5262055038</t>
  </si>
  <si>
    <t>26358293</t>
  </si>
  <si>
    <t>ЗАО "Хромтан"</t>
  </si>
  <si>
    <t>5245000180</t>
  </si>
  <si>
    <t>524501001</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</si>
  <si>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</si>
  <si>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</si>
  <si>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</si>
  <si>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</si>
  <si>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</si>
  <si>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</si>
  <si>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</si>
  <si>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</si>
  <si>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</si>
  <si>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</si>
  <si>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</si>
  <si>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</si>
  <si>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</si>
  <si>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</si>
  <si>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</si>
  <si>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</si>
  <si>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</si>
  <si>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</si>
  <si>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</si>
  <si>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26358286</t>
  </si>
  <si>
    <t>ИП Маслов С.Б.</t>
  </si>
  <si>
    <t>524400080068</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</si>
  <si>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</si>
  <si>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</si>
  <si>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</si>
  <si>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</si>
  <si>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</si>
  <si>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</si>
  <si>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</si>
  <si>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</si>
  <si>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</si>
  <si>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</si>
  <si>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</si>
  <si>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</si>
  <si>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</si>
  <si>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</si>
  <si>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</si>
  <si>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</si>
  <si>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</si>
  <si>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</si>
  <si>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</si>
  <si>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</si>
  <si>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26358203</t>
  </si>
  <si>
    <t>МБОУ "Шалдежская основная школа"</t>
  </si>
  <si>
    <t>5228003054</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</si>
  <si>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</si>
  <si>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</si>
  <si>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</si>
  <si>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</si>
  <si>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</si>
  <si>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</si>
  <si>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</si>
  <si>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</si>
  <si>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</si>
  <si>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</si>
  <si>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</si>
  <si>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</si>
  <si>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</si>
  <si>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</si>
  <si>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</si>
  <si>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</si>
  <si>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26755894</t>
  </si>
  <si>
    <t>МОУ Михайловская ООШ</t>
  </si>
  <si>
    <t>5251005420</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</si>
  <si>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</si>
  <si>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</si>
  <si>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</si>
  <si>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</si>
  <si>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</si>
  <si>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</si>
  <si>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</si>
  <si>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</si>
  <si>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</si>
  <si>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</si>
  <si>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</si>
  <si>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</si>
  <si>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</si>
  <si>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</si>
  <si>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</si>
  <si>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</si>
  <si>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</si>
  <si>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</si>
  <si>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</si>
  <si>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</si>
  <si>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</si>
  <si>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</si>
  <si>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</si>
  <si>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</si>
  <si>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26358144</t>
  </si>
  <si>
    <t>МП "Коммунальник"</t>
  </si>
  <si>
    <t>5216017239</t>
  </si>
  <si>
    <t>521601001</t>
  </si>
  <si>
    <t>26358307</t>
  </si>
  <si>
    <t>МП "Линдовский ККПиБ"</t>
  </si>
  <si>
    <t>5246004124</t>
  </si>
  <si>
    <t>26373490</t>
  </si>
  <si>
    <t>МП "НКС"</t>
  </si>
  <si>
    <t>5223033369</t>
  </si>
  <si>
    <t>26373492</t>
  </si>
  <si>
    <t>МП "Радуга"</t>
  </si>
  <si>
    <t>5224003504</t>
  </si>
  <si>
    <t>522401001</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</si>
  <si>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</si>
  <si>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</si>
  <si>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</si>
  <si>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</si>
  <si>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</si>
  <si>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</si>
  <si>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</si>
  <si>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</si>
  <si>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</si>
  <si>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</si>
  <si>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</si>
  <si>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</si>
  <si>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</si>
  <si>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</si>
  <si>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</si>
  <si>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</si>
  <si>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</si>
  <si>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</si>
  <si>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</si>
  <si>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</si>
  <si>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</si>
  <si>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</si>
  <si>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</si>
  <si>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</si>
  <si>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</si>
  <si>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</si>
  <si>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</si>
  <si>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</si>
  <si>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</si>
  <si>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</si>
  <si>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</si>
  <si>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</si>
  <si>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30855659</t>
  </si>
  <si>
    <t>МУП "ВОРОТЫНСКОЕ ЖКХ"</t>
  </si>
  <si>
    <t>5211759886</t>
  </si>
  <si>
    <t>521101001</t>
  </si>
  <si>
    <t>26358098</t>
  </si>
  <si>
    <t>МУП "Варнавинкоммунсервис"</t>
  </si>
  <si>
    <t>5207003582</t>
  </si>
  <si>
    <t>27636510</t>
  </si>
  <si>
    <t>МУП "Вахтантепловодоканал"</t>
  </si>
  <si>
    <t>5239008713</t>
  </si>
  <si>
    <t>26373540</t>
  </si>
  <si>
    <t>МУП "Виткулово"</t>
  </si>
  <si>
    <t>5231005132</t>
  </si>
  <si>
    <t>28871157</t>
  </si>
  <si>
    <t>МУП "Водоканал"</t>
  </si>
  <si>
    <t>5239010720</t>
  </si>
  <si>
    <t>26358320</t>
  </si>
  <si>
    <t>МУП "Выксатеплоэнерго"</t>
  </si>
  <si>
    <t>5247016147</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</si>
  <si>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</si>
  <si>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</si>
  <si>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</si>
  <si>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</si>
  <si>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</si>
  <si>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</si>
  <si>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</si>
  <si>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</si>
  <si>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</si>
  <si>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</si>
  <si>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</si>
  <si>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</si>
  <si>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</si>
  <si>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</si>
  <si>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</si>
  <si>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</si>
  <si>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</si>
  <si>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</si>
  <si>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</si>
  <si>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</si>
  <si>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</si>
  <si>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</si>
  <si>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</si>
  <si>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</si>
  <si>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</si>
  <si>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</si>
  <si>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</si>
  <si>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</si>
  <si>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</si>
  <si>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</si>
  <si>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</si>
  <si>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</si>
  <si>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</si>
  <si>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</si>
  <si>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</si>
  <si>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</si>
  <si>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</si>
  <si>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</si>
  <si>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</si>
  <si>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</si>
  <si>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</si>
  <si>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</si>
  <si>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</si>
  <si>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</si>
  <si>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</si>
  <si>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</si>
  <si>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</si>
  <si>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</si>
  <si>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</si>
  <si>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</si>
  <si>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26358334</t>
  </si>
  <si>
    <t>МУП "ЖКХ Тимирязево"</t>
  </si>
  <si>
    <t>5248015749</t>
  </si>
  <si>
    <t>26358332</t>
  </si>
  <si>
    <t>МУП "ЖКХ Федуринское"</t>
  </si>
  <si>
    <t>5248015717</t>
  </si>
  <si>
    <t>26358081</t>
  </si>
  <si>
    <t>МУП "Жилком"</t>
  </si>
  <si>
    <t>5201029760</t>
  </si>
  <si>
    <t>520101001</t>
  </si>
  <si>
    <t>28871911</t>
  </si>
  <si>
    <t>МУП "КОММУНАЛЬЩИК"</t>
  </si>
  <si>
    <t>5225006709</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</si>
  <si>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</si>
  <si>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</si>
  <si>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</si>
  <si>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</si>
  <si>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</si>
  <si>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</si>
  <si>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</si>
  <si>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</si>
  <si>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</si>
  <si>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</si>
  <si>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28146599</t>
  </si>
  <si>
    <t>МУП "Коммунальник"</t>
  </si>
  <si>
    <t>5222003594</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</si>
  <si>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</si>
  <si>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</si>
  <si>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</si>
  <si>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</si>
  <si>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</si>
  <si>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</si>
  <si>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</si>
  <si>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</si>
  <si>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</si>
  <si>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</si>
  <si>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</si>
  <si>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</si>
  <si>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</si>
  <si>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</si>
  <si>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</si>
  <si>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</si>
  <si>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31158286</t>
  </si>
  <si>
    <t>МУП "Лысковокоммунсервис"</t>
  </si>
  <si>
    <t>5222071587</t>
  </si>
  <si>
    <t>28872216</t>
  </si>
  <si>
    <t>МУП "МАЛОЕ КОЗИНО"</t>
  </si>
  <si>
    <t>5244028031</t>
  </si>
  <si>
    <t>27839234</t>
  </si>
  <si>
    <t>МУП "МП "Водоканал" МО "города Балахна"</t>
  </si>
  <si>
    <t>5244025070</t>
  </si>
  <si>
    <t>26652814</t>
  </si>
  <si>
    <t>МУП "МП "ТЕПЛОЭНЕРГО" МО "БМР НО"</t>
  </si>
  <si>
    <t>5244022262</t>
  </si>
  <si>
    <t>27808573</t>
  </si>
  <si>
    <t>МУП "Новосмолинское"</t>
  </si>
  <si>
    <t>5214010679</t>
  </si>
  <si>
    <t>26951743</t>
  </si>
  <si>
    <t>МУП "Объединение Кстовский Торговый Дом"</t>
  </si>
  <si>
    <t>5250000355</t>
  </si>
  <si>
    <t>525001001</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</si>
  <si>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</si>
  <si>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</si>
  <si>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</si>
  <si>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</si>
  <si>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</si>
  <si>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</si>
  <si>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</si>
  <si>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</si>
  <si>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</si>
  <si>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</si>
  <si>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</si>
  <si>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</si>
  <si>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26373539</t>
  </si>
  <si>
    <t>МУП "Сеченовское ЖКХ"</t>
  </si>
  <si>
    <t>5230000050</t>
  </si>
  <si>
    <t>27774457</t>
  </si>
  <si>
    <t>МУП "Стандарт Сервис"</t>
  </si>
  <si>
    <t>5214010870</t>
  </si>
  <si>
    <t>27773931</t>
  </si>
  <si>
    <t>МУП "Сява - Теплосервис"</t>
  </si>
  <si>
    <t>5239010374</t>
  </si>
  <si>
    <t>27636513</t>
  </si>
  <si>
    <t>МУП "Сявакоммунсервис"</t>
  </si>
  <si>
    <t>5239008061</t>
  </si>
  <si>
    <t>26373630</t>
  </si>
  <si>
    <t>МУП "ТВК" г. Заволжья</t>
  </si>
  <si>
    <t>5248016372</t>
  </si>
  <si>
    <t>27573878</t>
  </si>
  <si>
    <t>МУП "Тепло"</t>
  </si>
  <si>
    <t>5252029494</t>
  </si>
  <si>
    <t>26552019</t>
  </si>
  <si>
    <t>МУП "Тепловик-1"</t>
  </si>
  <si>
    <t>5217001030</t>
  </si>
  <si>
    <t>521701001</t>
  </si>
  <si>
    <t>26552021</t>
  </si>
  <si>
    <t>МУП "Тепловик-2"</t>
  </si>
  <si>
    <t>5217001062</t>
  </si>
  <si>
    <t>26358322</t>
  </si>
  <si>
    <t>МУП "Тепловые сети"</t>
  </si>
  <si>
    <t>5248011350</t>
  </si>
  <si>
    <t>26358206</t>
  </si>
  <si>
    <t>МУП "Теплосервис"</t>
  </si>
  <si>
    <t>5228009803</t>
  </si>
  <si>
    <t>26358253</t>
  </si>
  <si>
    <t>МУП "Теплосети"</t>
  </si>
  <si>
    <t>5235005493</t>
  </si>
  <si>
    <t>26358221</t>
  </si>
  <si>
    <t>МУП "Теплоэнергия-1"</t>
  </si>
  <si>
    <t>5231004851</t>
  </si>
  <si>
    <t>30438261</t>
  </si>
  <si>
    <t>МУП "Теплоэнергия-2"</t>
  </si>
  <si>
    <t>5231006538</t>
  </si>
  <si>
    <t>03-03-2016 00:00:00</t>
  </si>
  <si>
    <t>26555847</t>
  </si>
  <si>
    <t>МУП "Теплоэнергосервис"</t>
  </si>
  <si>
    <t>5251008438</t>
  </si>
  <si>
    <t>26373388</t>
  </si>
  <si>
    <t>МУП "Управляющая компания"</t>
  </si>
  <si>
    <t>5204001114</t>
  </si>
  <si>
    <t>28053496</t>
  </si>
  <si>
    <t>МУП "ШОКС"</t>
  </si>
  <si>
    <t>5239010688</t>
  </si>
  <si>
    <t>26373587</t>
  </si>
  <si>
    <t>МУП "Шахуньяводоканал"</t>
  </si>
  <si>
    <t>5239008791</t>
  </si>
  <si>
    <t>26358223</t>
  </si>
  <si>
    <t>МУП "Яковское"</t>
  </si>
  <si>
    <t>5231005125</t>
  </si>
  <si>
    <t>31258650</t>
  </si>
  <si>
    <t>МУП ВАРНАВИНСКОГО РАЙОНА "ТЕПЛОСНАБЖЕНИЕ"</t>
  </si>
  <si>
    <t>5207016782</t>
  </si>
  <si>
    <t>26774409</t>
  </si>
  <si>
    <t>МУП Варнавинского района "Северный"</t>
  </si>
  <si>
    <t>5207013439</t>
  </si>
  <si>
    <t>26358381</t>
  </si>
  <si>
    <t>МУП Единый поставщик</t>
  </si>
  <si>
    <t>5252019432</t>
  </si>
  <si>
    <t>27577563</t>
  </si>
  <si>
    <t>МУП ЖКХ</t>
  </si>
  <si>
    <t>5237002949</t>
  </si>
  <si>
    <t>523701001</t>
  </si>
  <si>
    <t>26358136</t>
  </si>
  <si>
    <t>МУП ЖКХ "БОГОЯВЛЕНСКОЕ"</t>
  </si>
  <si>
    <t>5215010375</t>
  </si>
  <si>
    <t>28146582</t>
  </si>
  <si>
    <t>МУП ЖКХ "Бармино"</t>
  </si>
  <si>
    <t>5222000272</t>
  </si>
  <si>
    <t>28146616</t>
  </si>
  <si>
    <t>МУП ЖКХ "Валки"</t>
  </si>
  <si>
    <t>5222059798</t>
  </si>
  <si>
    <t>26373427</t>
  </si>
  <si>
    <t>МУП ЖКХ "Жилсервис" Володарского района</t>
  </si>
  <si>
    <t>5214007997</t>
  </si>
  <si>
    <t>10-06-2003 00:00:00</t>
  </si>
  <si>
    <t>26358120</t>
  </si>
  <si>
    <t>МУП ЖКХ "Ильиногорское"</t>
  </si>
  <si>
    <t>5214005012</t>
  </si>
  <si>
    <t>26358310</t>
  </si>
  <si>
    <t>МУП ЖКХ "КАЛИКИНСКОЕ"</t>
  </si>
  <si>
    <t>5246014281</t>
  </si>
  <si>
    <t>27633085</t>
  </si>
  <si>
    <t>МУП ЖКХ "Коммунальник"</t>
  </si>
  <si>
    <t>5203002330</t>
  </si>
  <si>
    <t>520303001</t>
  </si>
  <si>
    <t>26358169</t>
  </si>
  <si>
    <t>МУП ЖКХ "Леньково"</t>
  </si>
  <si>
    <t>5222070336</t>
  </si>
  <si>
    <t>26358173</t>
  </si>
  <si>
    <t>МУП ЖКХ "Нива"</t>
  </si>
  <si>
    <t>5222001100</t>
  </si>
  <si>
    <t>26358170</t>
  </si>
  <si>
    <t>МУП ЖКХ "Просек"</t>
  </si>
  <si>
    <t>5222070343</t>
  </si>
  <si>
    <t>28452082</t>
  </si>
  <si>
    <t>МУП ЖКХ "Сокол"</t>
  </si>
  <si>
    <t>5248034734</t>
  </si>
  <si>
    <t>26555489</t>
  </si>
  <si>
    <t>МУП ЖКХ "Тепелевское"</t>
  </si>
  <si>
    <t>5215001797</t>
  </si>
  <si>
    <t>13-10-2009 00:00:00</t>
  </si>
  <si>
    <t>26358113</t>
  </si>
  <si>
    <t>МУП ЖКХ "Уют"</t>
  </si>
  <si>
    <t>5212509938</t>
  </si>
  <si>
    <t>521201001</t>
  </si>
  <si>
    <t>27362599</t>
  </si>
  <si>
    <t>МУП ЖКХ "Центральное"</t>
  </si>
  <si>
    <t>5212007286</t>
  </si>
  <si>
    <t>28155211</t>
  </si>
  <si>
    <t>МУП ЖКХ Бриляково</t>
  </si>
  <si>
    <t>5248015668</t>
  </si>
  <si>
    <t>26553600</t>
  </si>
  <si>
    <t>МУП ЖКХ Григоровского сельсовета</t>
  </si>
  <si>
    <t>5204001467</t>
  </si>
  <si>
    <t>28155300</t>
  </si>
  <si>
    <t>МУП ЖКХ Смиркино</t>
  </si>
  <si>
    <t>5248015643</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</si>
  <si>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</si>
  <si>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</si>
  <si>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</si>
  <si>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</si>
  <si>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</si>
  <si>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</si>
  <si>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</si>
  <si>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</si>
  <si>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</si>
  <si>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</si>
  <si>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28156491</t>
  </si>
  <si>
    <t>МУП Сухобезводнинский ЖЭУ</t>
  </si>
  <si>
    <t>5228000198</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</si>
  <si>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</si>
  <si>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</si>
  <si>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</si>
  <si>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</si>
  <si>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</si>
  <si>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</si>
  <si>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</si>
  <si>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</si>
  <si>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</si>
  <si>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</si>
  <si>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</si>
  <si>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</si>
  <si>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</si>
  <si>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</si>
  <si>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</si>
  <si>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</si>
  <si>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</si>
  <si>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МП "Нижегородпассажиравтотранс"</t>
  </si>
  <si>
    <t>5260000192</t>
  </si>
  <si>
    <t>525703001</t>
  </si>
  <si>
    <t>26555257</t>
  </si>
  <si>
    <t>НПАП № 2 - филиал МП "Нижегородпассажиравтотранс"</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</si>
  <si>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</si>
  <si>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</si>
  <si>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</si>
  <si>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</si>
  <si>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</si>
  <si>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</si>
  <si>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</si>
  <si>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</si>
  <si>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</si>
  <si>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</si>
  <si>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</si>
  <si>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</si>
  <si>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</si>
  <si>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</si>
  <si>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</si>
  <si>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</si>
  <si>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</si>
  <si>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</si>
  <si>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</si>
  <si>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26358277</t>
  </si>
  <si>
    <t>ОАО "Арзамасская войлочная фабрика"</t>
  </si>
  <si>
    <t>5243000788</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</si>
  <si>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</si>
  <si>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</si>
  <si>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</si>
  <si>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</si>
  <si>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</si>
  <si>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</si>
  <si>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</si>
  <si>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</si>
  <si>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</si>
  <si>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26358109</t>
  </si>
  <si>
    <t>ОАО "Вознесенские коммунальные системы"</t>
  </si>
  <si>
    <t>5210189915</t>
  </si>
  <si>
    <t>26555646</t>
  </si>
  <si>
    <t>ОАО "Волговятмашэлектроснабсбыт"</t>
  </si>
  <si>
    <t>5263005417</t>
  </si>
  <si>
    <t>26358316</t>
  </si>
  <si>
    <t>ОАО "Выксалес"</t>
  </si>
  <si>
    <t>5247005917</t>
  </si>
  <si>
    <t>26358364</t>
  </si>
  <si>
    <t>5252000470</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</si>
  <si>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</si>
  <si>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</si>
  <si>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</si>
  <si>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</si>
  <si>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</si>
  <si>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</si>
  <si>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</si>
  <si>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</si>
  <si>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</si>
  <si>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</si>
  <si>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</si>
  <si>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</si>
  <si>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</si>
  <si>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</si>
  <si>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</si>
  <si>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</si>
  <si>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</si>
  <si>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</si>
  <si>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</si>
  <si>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</si>
  <si>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</si>
  <si>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</si>
  <si>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</si>
  <si>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</si>
  <si>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</si>
  <si>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26358237</t>
  </si>
  <si>
    <t>ОАО "Коммунтехсервис"</t>
  </si>
  <si>
    <t>5234003863</t>
  </si>
  <si>
    <t>523401001</t>
  </si>
  <si>
    <t>26358281</t>
  </si>
  <si>
    <t>ОАО "ЛЕГМАШ"</t>
  </si>
  <si>
    <t>5243001862</t>
  </si>
  <si>
    <t>27-10-1992 00:00:00</t>
  </si>
  <si>
    <t>26358171</t>
  </si>
  <si>
    <t>ОАО "ЛЭТЗ"</t>
  </si>
  <si>
    <t>5222000882</t>
  </si>
  <si>
    <t>26358359</t>
  </si>
  <si>
    <t>ОАО "МИЗ-Ворсма"</t>
  </si>
  <si>
    <t>5252000368</t>
  </si>
  <si>
    <t>27635910</t>
  </si>
  <si>
    <t>ОАО "МК "Нижегородский"</t>
  </si>
  <si>
    <t>5261005806</t>
  </si>
  <si>
    <t>26951227</t>
  </si>
  <si>
    <t>ОАО "НКХП-ДЕВЕЛОПМЕНТ"</t>
  </si>
  <si>
    <t>5260005345</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</si>
  <si>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</si>
  <si>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</si>
  <si>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</si>
  <si>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</si>
  <si>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</si>
  <si>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</si>
  <si>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</si>
  <si>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</si>
  <si>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</si>
  <si>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</si>
  <si>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</si>
  <si>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</si>
  <si>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</si>
  <si>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</si>
  <si>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</si>
  <si>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</si>
  <si>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</si>
  <si>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</si>
  <si>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26358289</t>
  </si>
  <si>
    <t>ОАО "Полиграфкартон"</t>
  </si>
  <si>
    <t>5244010789</t>
  </si>
  <si>
    <t>26358176</t>
  </si>
  <si>
    <t>ОАО "РЕМОНТНИК"</t>
  </si>
  <si>
    <t>5222003178</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</si>
  <si>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</si>
  <si>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</si>
  <si>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</si>
  <si>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</si>
  <si>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</si>
  <si>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</si>
  <si>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</si>
  <si>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</si>
  <si>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</si>
  <si>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</si>
  <si>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</si>
  <si>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</si>
  <si>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</si>
  <si>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</si>
  <si>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</si>
  <si>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26358346</t>
  </si>
  <si>
    <t>ОАО "ТСКР"</t>
  </si>
  <si>
    <t>5250045250</t>
  </si>
  <si>
    <t>26358112</t>
  </si>
  <si>
    <t>ОАО "Тепловик"</t>
  </si>
  <si>
    <t>5211759082</t>
  </si>
  <si>
    <t>26-02-2004 00:00:00</t>
  </si>
  <si>
    <t>26951315</t>
  </si>
  <si>
    <t>ОАО "УК ЖКХ Починковского района"</t>
  </si>
  <si>
    <t>5227006006</t>
  </si>
  <si>
    <t>26358214</t>
  </si>
  <si>
    <t>ОАО "УК ЖКХ Сергачского района"</t>
  </si>
  <si>
    <t>5229007213</t>
  </si>
  <si>
    <t>522901001</t>
  </si>
  <si>
    <t>28148693</t>
  </si>
  <si>
    <t>ОАО хладокомбинат "Заречный"</t>
  </si>
  <si>
    <t>5258000780</t>
  </si>
  <si>
    <t>28046028</t>
  </si>
  <si>
    <t>ООО "Автобан"</t>
  </si>
  <si>
    <t>5262057290</t>
  </si>
  <si>
    <t>26358389</t>
  </si>
  <si>
    <t>ООО "Автозаводская ТЭЦ"</t>
  </si>
  <si>
    <t>5256049357</t>
  </si>
  <si>
    <t>26552237</t>
  </si>
  <si>
    <t>ООО "Агенство недвижимости "Виктория"</t>
  </si>
  <si>
    <t>5261026267</t>
  </si>
  <si>
    <t>26358387</t>
  </si>
  <si>
    <t>ООО "Агрокомплекс Доскино"</t>
  </si>
  <si>
    <t>5256048674</t>
  </si>
  <si>
    <t>28257101</t>
  </si>
  <si>
    <t>ООО "Актеон"</t>
  </si>
  <si>
    <t>5262114420</t>
  </si>
  <si>
    <t>26358417</t>
  </si>
  <si>
    <t>ООО "Альянс"</t>
  </si>
  <si>
    <t>5258065160</t>
  </si>
  <si>
    <t>28799523</t>
  </si>
  <si>
    <t>ООО "Арго-Энерго52"</t>
  </si>
  <si>
    <t>5260357354</t>
  </si>
  <si>
    <t>26358283</t>
  </si>
  <si>
    <t>ООО "Арзамасское ПО "Автопровод"</t>
  </si>
  <si>
    <t>26358250</t>
  </si>
  <si>
    <t>ООО "Арьякоммунсервис"</t>
  </si>
  <si>
    <t>5235006602</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</si>
  <si>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</si>
  <si>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</si>
  <si>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</si>
  <si>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</si>
  <si>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</si>
  <si>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</si>
  <si>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</si>
  <si>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</si>
  <si>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</si>
  <si>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</si>
  <si>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</si>
  <si>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</si>
  <si>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</si>
  <si>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</si>
  <si>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</si>
  <si>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26358178</t>
  </si>
  <si>
    <t>ООО "БУМИ"</t>
  </si>
  <si>
    <t>5222014282</t>
  </si>
  <si>
    <t>28460875</t>
  </si>
  <si>
    <t>ООО "БЭФ"</t>
  </si>
  <si>
    <t>5246043638</t>
  </si>
  <si>
    <t>26552258</t>
  </si>
  <si>
    <t>ООО "Богородский завод домостроительных материалов"</t>
  </si>
  <si>
    <t>5245012524</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</si>
  <si>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</si>
  <si>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</si>
  <si>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</si>
  <si>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</si>
  <si>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</si>
  <si>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</si>
  <si>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</si>
  <si>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</si>
  <si>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</si>
  <si>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</si>
  <si>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</si>
  <si>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</si>
  <si>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</si>
  <si>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</si>
  <si>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</si>
  <si>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</si>
  <si>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</si>
  <si>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</si>
  <si>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</si>
  <si>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</si>
  <si>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</si>
  <si>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</si>
  <si>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</si>
  <si>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</si>
  <si>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</si>
  <si>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</si>
  <si>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26766900</t>
  </si>
  <si>
    <t>ООО "Вадская ТК"</t>
  </si>
  <si>
    <t>5206024935</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</si>
  <si>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</si>
  <si>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</si>
  <si>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</si>
  <si>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</si>
  <si>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</si>
  <si>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</si>
  <si>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</si>
  <si>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</si>
  <si>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</si>
  <si>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</si>
  <si>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</si>
  <si>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</si>
  <si>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</si>
  <si>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</si>
  <si>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</si>
  <si>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</si>
  <si>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</si>
  <si>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</si>
  <si>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</si>
  <si>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</si>
  <si>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</si>
  <si>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</si>
  <si>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</si>
  <si>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</si>
  <si>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28037674</t>
  </si>
  <si>
    <t>ООО "Воскресенский ЛПК "Сталекс"</t>
  </si>
  <si>
    <t>5212006885</t>
  </si>
  <si>
    <t>31026167</t>
  </si>
  <si>
    <t>ООО "Восход"</t>
  </si>
  <si>
    <t>5207016711</t>
  </si>
  <si>
    <t>26774403</t>
  </si>
  <si>
    <t>ООО "Восходкомин"</t>
  </si>
  <si>
    <t>5207013252</t>
  </si>
  <si>
    <t>26358435</t>
  </si>
  <si>
    <t>ООО "Высоковский кирпичный завод+"</t>
  </si>
  <si>
    <t>5260108580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</si>
  <si>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</si>
  <si>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</si>
  <si>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</si>
  <si>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</si>
  <si>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</si>
  <si>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</si>
  <si>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</si>
  <si>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</si>
  <si>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</si>
  <si>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</si>
  <si>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</si>
  <si>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</si>
  <si>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</si>
  <si>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</si>
  <si>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</si>
  <si>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</si>
  <si>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26556543</t>
  </si>
  <si>
    <t>ООО "ГремячевТепло"</t>
  </si>
  <si>
    <t>5260262455</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</si>
  <si>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</si>
  <si>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</si>
  <si>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</si>
  <si>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</si>
  <si>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</si>
  <si>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</si>
  <si>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</si>
  <si>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</si>
  <si>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</si>
  <si>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</si>
  <si>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</si>
  <si>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</si>
  <si>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</si>
  <si>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</si>
  <si>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</si>
  <si>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28091842</t>
  </si>
  <si>
    <t>ООО "ЖКС"</t>
  </si>
  <si>
    <t>5223034676</t>
  </si>
  <si>
    <t>26557165</t>
  </si>
  <si>
    <t>ООО "Жилкомсервис"</t>
  </si>
  <si>
    <t>5228055711</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</si>
  <si>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</si>
  <si>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</si>
  <si>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</si>
  <si>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</si>
  <si>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</si>
  <si>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</si>
  <si>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</si>
  <si>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</si>
  <si>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</si>
  <si>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</si>
  <si>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</si>
  <si>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</si>
  <si>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</si>
  <si>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</si>
  <si>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</si>
  <si>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</si>
  <si>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</si>
  <si>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</si>
  <si>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</si>
  <si>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</si>
  <si>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</si>
  <si>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</si>
  <si>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</si>
  <si>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26358471</t>
  </si>
  <si>
    <t>ООО "КЛАСС ПЛЮС"</t>
  </si>
  <si>
    <t>5261106233</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</si>
  <si>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</si>
  <si>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</si>
  <si>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</si>
  <si>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</si>
  <si>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</si>
  <si>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</si>
  <si>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</si>
  <si>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</si>
  <si>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</si>
  <si>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</si>
  <si>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</si>
  <si>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</si>
  <si>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</si>
  <si>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</si>
  <si>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</si>
  <si>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</si>
  <si>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</si>
  <si>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</si>
  <si>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</si>
  <si>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</si>
  <si>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</si>
  <si>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</si>
  <si>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520801001</t>
  </si>
  <si>
    <t>27670979</t>
  </si>
  <si>
    <t>ООО "КомСервис-Т р.п. Вача"</t>
  </si>
  <si>
    <t>5208005166</t>
  </si>
  <si>
    <t>13-09-2011 00:00:00</t>
  </si>
  <si>
    <t>26358104</t>
  </si>
  <si>
    <t>ООО "Коммунальник"</t>
  </si>
  <si>
    <t>5209005634</t>
  </si>
  <si>
    <t>28451400</t>
  </si>
  <si>
    <t>5225004677</t>
  </si>
  <si>
    <t>15-04-2005 00:00:00</t>
  </si>
  <si>
    <t>27566780</t>
  </si>
  <si>
    <t>ООО "Коммунальщик"</t>
  </si>
  <si>
    <t>5245017794</t>
  </si>
  <si>
    <t>28455154</t>
  </si>
  <si>
    <t>ООО "Коммунсервис"</t>
  </si>
  <si>
    <t>5235007356</t>
  </si>
  <si>
    <t>27619705</t>
  </si>
  <si>
    <t>ООО "Комсервис-Т"</t>
  </si>
  <si>
    <t>5208004846</t>
  </si>
  <si>
    <t>26358111</t>
  </si>
  <si>
    <t>ООО "Кузьмияр"</t>
  </si>
  <si>
    <t>5211001210</t>
  </si>
  <si>
    <t>30939581</t>
  </si>
  <si>
    <t>ООО "ЛЕСПРОМ"</t>
  </si>
  <si>
    <t>5234004176</t>
  </si>
  <si>
    <t>26413215</t>
  </si>
  <si>
    <t>ООО "ЛУКОЙЛ-ЭНЕРГОСЕТИ"</t>
  </si>
  <si>
    <t>5260230051</t>
  </si>
  <si>
    <t>26358451</t>
  </si>
  <si>
    <t>ООО "Лукойл-Волганефтепродукт"</t>
  </si>
  <si>
    <t>5260136595</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</si>
  <si>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</si>
  <si>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</si>
  <si>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</si>
  <si>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</si>
  <si>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</si>
  <si>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</si>
  <si>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</si>
  <si>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</si>
  <si>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</si>
  <si>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</si>
  <si>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</si>
  <si>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</si>
  <si>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</si>
  <si>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</si>
  <si>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</si>
  <si>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</si>
  <si>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</si>
  <si>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</si>
  <si>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</si>
  <si>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</si>
  <si>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</si>
  <si>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</si>
  <si>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</si>
  <si>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</si>
  <si>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</si>
  <si>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</si>
  <si>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27577409</t>
  </si>
  <si>
    <t>ООО "Навашинская Тепло-Энергетическая компания"</t>
  </si>
  <si>
    <t>5236008144</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</si>
  <si>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</si>
  <si>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</si>
  <si>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</si>
  <si>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</si>
  <si>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</si>
  <si>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</si>
  <si>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</si>
  <si>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</si>
  <si>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</si>
  <si>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</si>
  <si>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</si>
  <si>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</si>
  <si>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</si>
  <si>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26765266</t>
  </si>
  <si>
    <t>ООО "НоваТЭК-Чкаловск"</t>
  </si>
  <si>
    <t>5236008218</t>
  </si>
  <si>
    <t>28942293</t>
  </si>
  <si>
    <t>ООО "ОКАТЕПЛОСЕРВИС"</t>
  </si>
  <si>
    <t>5214011802</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</si>
  <si>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</si>
  <si>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</si>
  <si>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</si>
  <si>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</si>
  <si>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</si>
  <si>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</si>
  <si>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</si>
  <si>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</si>
  <si>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</si>
  <si>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</si>
  <si>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</si>
  <si>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</si>
  <si>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</si>
  <si>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26358482</t>
  </si>
  <si>
    <t>ООО "ПКП "Энергетика"</t>
  </si>
  <si>
    <t>5262073742</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</si>
  <si>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</si>
  <si>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</si>
  <si>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</si>
  <si>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</si>
  <si>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</si>
  <si>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</si>
  <si>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</si>
  <si>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</si>
  <si>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</si>
  <si>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</si>
  <si>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</si>
  <si>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</si>
  <si>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</si>
  <si>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</si>
  <si>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</si>
  <si>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</si>
  <si>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</si>
  <si>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</si>
  <si>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</si>
  <si>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</si>
  <si>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</si>
  <si>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28459321</t>
  </si>
  <si>
    <t>ООО "Промэнерго"</t>
  </si>
  <si>
    <t>5260327649</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</si>
  <si>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</si>
  <si>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</si>
  <si>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</si>
  <si>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</si>
  <si>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</si>
  <si>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</si>
  <si>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</si>
  <si>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</si>
  <si>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</si>
  <si>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</si>
  <si>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</si>
  <si>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</si>
  <si>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</si>
  <si>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</si>
  <si>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</si>
  <si>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</si>
  <si>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</si>
  <si>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</si>
  <si>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</si>
  <si>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</si>
  <si>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</si>
  <si>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30884490</t>
  </si>
  <si>
    <t>ООО "РУССКИЙ СТАНДАРТ"</t>
  </si>
  <si>
    <t>5260403297</t>
  </si>
  <si>
    <t>12-01-2015 00:00:00</t>
  </si>
  <si>
    <t>26650748</t>
  </si>
  <si>
    <t>ООО "РегионРесурс"</t>
  </si>
  <si>
    <t>5252023559</t>
  </si>
  <si>
    <t>26654120</t>
  </si>
  <si>
    <t>ООО "Ресурс"</t>
  </si>
  <si>
    <t>5225005769</t>
  </si>
  <si>
    <t>31241397</t>
  </si>
  <si>
    <t>ООО "СК МАДИС"</t>
  </si>
  <si>
    <t>5047160143</t>
  </si>
  <si>
    <t>26358404</t>
  </si>
  <si>
    <t>ООО "СК-НН"</t>
  </si>
  <si>
    <t>5257057777</t>
  </si>
  <si>
    <t>31222003</t>
  </si>
  <si>
    <t>ООО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</si>
  <si>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</si>
  <si>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</si>
  <si>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</si>
  <si>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</si>
  <si>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</si>
  <si>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</si>
  <si>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</si>
  <si>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</si>
  <si>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</si>
  <si>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</si>
  <si>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</si>
  <si>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</si>
  <si>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</si>
  <si>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</si>
  <si>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</si>
  <si>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</si>
  <si>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</si>
  <si>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</si>
  <si>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</si>
  <si>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26358122</t>
  </si>
  <si>
    <t>ООО "Сеймовские мельницы"</t>
  </si>
  <si>
    <t>5214007940</t>
  </si>
  <si>
    <t>27572131</t>
  </si>
  <si>
    <t>ООО "Сетка-Энерго"</t>
  </si>
  <si>
    <t>5249021833</t>
  </si>
  <si>
    <t>28049303</t>
  </si>
  <si>
    <t>ООО "Синтез ОКА-ЭНЕРГО"</t>
  </si>
  <si>
    <t>5249121154</t>
  </si>
  <si>
    <t>28272676</t>
  </si>
  <si>
    <t>ООО "СнабСпецПром"</t>
  </si>
  <si>
    <t>5260208384</t>
  </si>
  <si>
    <t>26551991</t>
  </si>
  <si>
    <t>ООО "Сокольские тепловые системы"</t>
  </si>
  <si>
    <t>5240004022</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</si>
  <si>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</si>
  <si>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</si>
  <si>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</si>
  <si>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</si>
  <si>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</si>
  <si>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</si>
  <si>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</si>
  <si>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</si>
  <si>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</si>
  <si>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</si>
  <si>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</si>
  <si>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</si>
  <si>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</si>
  <si>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</si>
  <si>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</si>
  <si>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27582693</t>
  </si>
  <si>
    <t>ООО "ТД "Нижегородский"</t>
  </si>
  <si>
    <t>5256095441</t>
  </si>
  <si>
    <t>31196714</t>
  </si>
  <si>
    <t>ООО "ТЕПЛО ПЛЮС"</t>
  </si>
  <si>
    <t>5261113456</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</si>
  <si>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</si>
  <si>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</si>
  <si>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</si>
  <si>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</si>
  <si>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</si>
  <si>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</si>
  <si>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</si>
  <si>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</si>
  <si>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</si>
  <si>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</si>
  <si>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</si>
  <si>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</si>
  <si>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</si>
  <si>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</si>
  <si>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</si>
  <si>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26358313</t>
  </si>
  <si>
    <t>5246024402</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</si>
  <si>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</si>
  <si>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</si>
  <si>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</si>
  <si>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</si>
  <si>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</si>
  <si>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</si>
  <si>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</si>
  <si>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</si>
  <si>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</si>
  <si>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</si>
  <si>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</si>
  <si>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</si>
  <si>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26550878</t>
  </si>
  <si>
    <t>5212007350</t>
  </si>
  <si>
    <t>26648937</t>
  </si>
  <si>
    <t>ООО "Теплосервис"</t>
  </si>
  <si>
    <t>5239010021</t>
  </si>
  <si>
    <t>26358446</t>
  </si>
  <si>
    <t>5260113326</t>
  </si>
  <si>
    <t>27670983</t>
  </si>
  <si>
    <t>ООО "Теплосети"</t>
  </si>
  <si>
    <t>5212510588</t>
  </si>
  <si>
    <t>16-11-2010 00:00:00</t>
  </si>
  <si>
    <t>26358260</t>
  </si>
  <si>
    <t>5237003540</t>
  </si>
  <si>
    <t>27967327</t>
  </si>
  <si>
    <t>5256112714</t>
  </si>
  <si>
    <t>27965855</t>
  </si>
  <si>
    <t>ООО "Теплоцентраль"</t>
  </si>
  <si>
    <t>5212510387</t>
  </si>
  <si>
    <t>26776528</t>
  </si>
  <si>
    <t>ООО "Теплоэнерго"</t>
  </si>
  <si>
    <t>5216017905</t>
  </si>
  <si>
    <t>26555812</t>
  </si>
  <si>
    <t>ООО "Теплояр"</t>
  </si>
  <si>
    <t>5251112608</t>
  </si>
  <si>
    <t>26811759</t>
  </si>
  <si>
    <t>ООО "Термаль"</t>
  </si>
  <si>
    <t>5250050892</t>
  </si>
  <si>
    <t>30802627</t>
  </si>
  <si>
    <t>ООО "ТермоТрон"</t>
  </si>
  <si>
    <t>5024159342</t>
  </si>
  <si>
    <t>502401001</t>
  </si>
  <si>
    <t>02-11-2015 00:00:00</t>
  </si>
  <si>
    <t>26358312</t>
  </si>
  <si>
    <t>ООО "Техноэнергосервис"</t>
  </si>
  <si>
    <t>5246022243</t>
  </si>
  <si>
    <t>26555345</t>
  </si>
  <si>
    <t>ООО "Торговый Дом "Континент"</t>
  </si>
  <si>
    <t>5239008551</t>
  </si>
  <si>
    <t>26555334</t>
  </si>
  <si>
    <t>ООО "Тосол-Синтез-Энерго"</t>
  </si>
  <si>
    <t>5249091260</t>
  </si>
  <si>
    <t>30905542</t>
  </si>
  <si>
    <t>ООО "УК "НОКК"</t>
  </si>
  <si>
    <t>7714740243</t>
  </si>
  <si>
    <t>28942302</t>
  </si>
  <si>
    <t>ООО "УПРАВЛЯЮЩАЯ КОМПАНИЯ"</t>
  </si>
  <si>
    <t>5214010816</t>
  </si>
  <si>
    <t>26551783</t>
  </si>
  <si>
    <t>ООО "УПСМ"</t>
  </si>
  <si>
    <t>5227004584</t>
  </si>
  <si>
    <t>26358251</t>
  </si>
  <si>
    <t>ООО "Уренская швейная фабрика"</t>
  </si>
  <si>
    <t>5235004820</t>
  </si>
  <si>
    <t>26373549</t>
  </si>
  <si>
    <t>ООО "Устакоммунсервис"</t>
  </si>
  <si>
    <t>5235006578</t>
  </si>
  <si>
    <t>27632973</t>
  </si>
  <si>
    <t>ООО "ФСК "Энерго Строй"</t>
  </si>
  <si>
    <t>5257055240</t>
  </si>
  <si>
    <t>26951224</t>
  </si>
  <si>
    <t>5261035060</t>
  </si>
  <si>
    <t>27371870</t>
  </si>
  <si>
    <t>ООО "Фирма "СК-Интер"</t>
  </si>
  <si>
    <t>5250051511</t>
  </si>
  <si>
    <t>26358445</t>
  </si>
  <si>
    <t>ООО "ЦТО "Меркурий"</t>
  </si>
  <si>
    <t>5260096462</t>
  </si>
  <si>
    <t>26358492</t>
  </si>
  <si>
    <t>ООО "Цитрон"</t>
  </si>
  <si>
    <t>5260055272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</si>
  <si>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</si>
  <si>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</si>
  <si>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</si>
  <si>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</si>
  <si>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</si>
  <si>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</si>
  <si>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</si>
  <si>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</si>
  <si>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</si>
  <si>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</si>
  <si>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</si>
  <si>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</si>
  <si>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</si>
  <si>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</si>
  <si>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</si>
  <si>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</si>
  <si>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</si>
  <si>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</si>
  <si>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</si>
  <si>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</si>
  <si>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</si>
  <si>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</si>
  <si>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</si>
  <si>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</si>
  <si>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</si>
  <si>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</si>
  <si>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</si>
  <si>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</si>
  <si>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</si>
  <si>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</si>
  <si>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</si>
  <si>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</si>
  <si>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</si>
  <si>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</si>
  <si>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</si>
  <si>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</si>
  <si>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</si>
  <si>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</si>
  <si>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</si>
  <si>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</si>
  <si>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</si>
  <si>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</si>
  <si>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</si>
  <si>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</si>
  <si>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</si>
  <si>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</si>
  <si>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</si>
  <si>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</si>
  <si>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</si>
  <si>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</si>
  <si>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</si>
  <si>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</si>
  <si>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26555548</t>
  </si>
  <si>
    <t>ООО "Энергоцентр"</t>
  </si>
  <si>
    <t>5260185289</t>
  </si>
  <si>
    <t>30839410</t>
  </si>
  <si>
    <t>ООО "ЭнерджиПром-НН"</t>
  </si>
  <si>
    <t>5260386563</t>
  </si>
  <si>
    <t>23-05-2014 00:00:00</t>
  </si>
  <si>
    <t>26776525</t>
  </si>
  <si>
    <t>ООО «Коммунальные системы»</t>
  </si>
  <si>
    <t>5216017912</t>
  </si>
  <si>
    <t>31254089</t>
  </si>
  <si>
    <t>ООО «ПРОМЭНЕРГО»</t>
  </si>
  <si>
    <t>5245030019</t>
  </si>
  <si>
    <t>26358378</t>
  </si>
  <si>
    <t>ООО Агрофирма "Павловская"</t>
  </si>
  <si>
    <t>5252011169</t>
  </si>
  <si>
    <t>26358161</t>
  </si>
  <si>
    <t>ООО МУП "Коммунальник"</t>
  </si>
  <si>
    <t>5219005633</t>
  </si>
  <si>
    <t>26756550</t>
  </si>
  <si>
    <t>ООО МУП "Коммунресурс"</t>
  </si>
  <si>
    <t>5219382840</t>
  </si>
  <si>
    <t>26951978</t>
  </si>
  <si>
    <t>ООО МУП "Прометей"</t>
  </si>
  <si>
    <t>5219382920</t>
  </si>
  <si>
    <t>26506413</t>
  </si>
  <si>
    <t>ООО НПО "Мехинструмент"</t>
  </si>
  <si>
    <t>5252024087</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</si>
  <si>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</si>
  <si>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</si>
  <si>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</si>
  <si>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</si>
  <si>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</si>
  <si>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</si>
  <si>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</si>
  <si>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</si>
  <si>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</si>
  <si>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</si>
  <si>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</si>
  <si>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</si>
  <si>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</si>
  <si>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</si>
  <si>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</si>
  <si>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</si>
  <si>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</si>
  <si>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</si>
  <si>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</si>
  <si>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</si>
  <si>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</si>
  <si>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</si>
  <si>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</si>
  <si>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</si>
  <si>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</si>
  <si>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30359845</t>
  </si>
  <si>
    <t>ОП "Нижегородское" АО "Главное управление жилищно-коммунального хозяйства"</t>
  </si>
  <si>
    <t>26358280</t>
  </si>
  <si>
    <t>5243001767</t>
  </si>
  <si>
    <t>18-03-1993 00:00:00</t>
  </si>
  <si>
    <t>26358077</t>
  </si>
  <si>
    <t>ПАО "ГАЗПРОМ ГАЗОРАСПРЕДЕЛЕНИЕ НИЖНИЙ НОВГОРОД"</t>
  </si>
  <si>
    <t>5200000102</t>
  </si>
  <si>
    <t>13-01-1994 00:00:00</t>
  </si>
  <si>
    <t>26358397</t>
  </si>
  <si>
    <t>5257005049</t>
  </si>
  <si>
    <t>15-10-1993 00:00:00</t>
  </si>
  <si>
    <t>26322338</t>
  </si>
  <si>
    <t>ПАО "ЗМЗ"</t>
  </si>
  <si>
    <t>5248004137</t>
  </si>
  <si>
    <t>26322359</t>
  </si>
  <si>
    <t>ПАО "Завод "Красное Сормово"</t>
  </si>
  <si>
    <t>5263006629</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</si>
  <si>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</si>
  <si>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</si>
  <si>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</si>
  <si>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</si>
  <si>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</si>
  <si>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</si>
  <si>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</si>
  <si>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</si>
  <si>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</si>
  <si>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</si>
  <si>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</si>
  <si>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26322360</t>
  </si>
  <si>
    <t>5259008768</t>
  </si>
  <si>
    <t>26358399</t>
  </si>
  <si>
    <t>ПАО "Нормаль"</t>
  </si>
  <si>
    <t>5257005345</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</si>
  <si>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</si>
  <si>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</si>
  <si>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</si>
  <si>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</si>
  <si>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</si>
  <si>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</si>
  <si>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</si>
  <si>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</si>
  <si>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</si>
  <si>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</si>
  <si>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</si>
  <si>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</si>
  <si>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</si>
  <si>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</si>
  <si>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</si>
  <si>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</si>
  <si>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</si>
  <si>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</si>
  <si>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</si>
  <si>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</si>
  <si>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</si>
  <si>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</si>
  <si>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</si>
  <si>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</si>
  <si>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</si>
  <si>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</si>
  <si>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</si>
  <si>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</si>
  <si>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</si>
  <si>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</si>
  <si>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</si>
  <si>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</si>
  <si>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</si>
  <si>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</si>
  <si>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</si>
  <si>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</si>
  <si>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</si>
  <si>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</si>
  <si>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</si>
  <si>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</si>
  <si>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</si>
  <si>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30903763</t>
  </si>
  <si>
    <t>ФГБУ "ЦЖКУ" МИНОБОРОНЫ РОССИИ</t>
  </si>
  <si>
    <t>26358103</t>
  </si>
  <si>
    <t>ФГОУ СПО "Ветлужский лесотехнический техникум"</t>
  </si>
  <si>
    <t>5209002802</t>
  </si>
  <si>
    <t>26896942</t>
  </si>
  <si>
    <t>ФГОУ СПО "Ильино-Заборский сельскохозяйственный техникум"</t>
  </si>
  <si>
    <t>5228002533</t>
  </si>
  <si>
    <t>26358487</t>
  </si>
  <si>
    <t>ФГУП "Завод "Электромаш"</t>
  </si>
  <si>
    <t>5263002110</t>
  </si>
  <si>
    <t>26768505</t>
  </si>
  <si>
    <t>ФГУП "РФЯЦ-ВНИИЭФ"</t>
  </si>
  <si>
    <t>5254001230</t>
  </si>
  <si>
    <t>26555503</t>
  </si>
  <si>
    <t>ФГУП "Российская телевизионная и радиовещательная сеть"</t>
  </si>
  <si>
    <t>7717127211</t>
  </si>
  <si>
    <t>771701000</t>
  </si>
  <si>
    <t>26358465</t>
  </si>
  <si>
    <t>ФГУП "ФНПЦ НИИИС ИМ.Ю.Е.СЕДАКОВА"</t>
  </si>
  <si>
    <t>5261000011</t>
  </si>
  <si>
    <t>26322363</t>
  </si>
  <si>
    <t>ФКП "Завод имени Я.М. Свердлова"</t>
  </si>
  <si>
    <t>5249002485</t>
  </si>
  <si>
    <t>30875411</t>
  </si>
  <si>
    <t>ФКУ ИК-1 ГУФСИН РОССИИ ПО НИЖЕГОРОДСКОЙ ОБЛАСТИ</t>
  </si>
  <si>
    <t>5228007186</t>
  </si>
  <si>
    <t>11-03-2011 00:00:00</t>
  </si>
  <si>
    <t>27967274</t>
  </si>
  <si>
    <t>ФКУ ИК-15 ГУФСИН России по Нижегородской области</t>
  </si>
  <si>
    <t>5206002113</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</si>
  <si>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</si>
  <si>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</si>
  <si>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</si>
  <si>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</si>
  <si>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</si>
  <si>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</si>
  <si>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</si>
  <si>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</si>
  <si>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</si>
  <si>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</si>
  <si>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</si>
  <si>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</si>
  <si>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</si>
  <si>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</si>
  <si>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</si>
  <si>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</si>
  <si>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</si>
  <si>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27577553</t>
  </si>
  <si>
    <t>ФКУ ИК-8 ГУФСИН РОССИИ ПО НИЖЕГОРОДСКОЙ ОБЛАСТИ</t>
  </si>
  <si>
    <t>5234002500</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</si>
  <si>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</si>
  <si>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</si>
  <si>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</si>
  <si>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</si>
  <si>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</si>
  <si>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</si>
  <si>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</si>
  <si>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</si>
  <si>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</si>
  <si>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</si>
  <si>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</si>
  <si>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</si>
  <si>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</si>
  <si>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</si>
  <si>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</si>
  <si>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</si>
  <si>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</si>
  <si>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</si>
  <si>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</si>
  <si>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</si>
  <si>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</si>
  <si>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</si>
  <si>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</si>
  <si>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</si>
  <si>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27819530</t>
  </si>
  <si>
    <t>Филиал ФГУП "НПО "Микроген" Минздравсоцразвития России в г. Нижний Новгород "Нижегородское предприятие по производству бактерийных препаратов "ИмБио"</t>
  </si>
  <si>
    <t>7722292838</t>
  </si>
  <si>
    <t>28053921</t>
  </si>
  <si>
    <t>филиал ОАО "Газпром трансгаз Нижний Новгород - Управление аварийно-восстановительных работ"</t>
  </si>
  <si>
    <t>526202002</t>
  </si>
  <si>
    <t>WARM</t>
  </si>
  <si>
    <t>17.04.2019</t>
  </si>
  <si>
    <t>603022 г.Н.Новгород, ул. Тимирязева д.15 корп.2</t>
  </si>
  <si>
    <t>Зайцев Н.Н.</t>
  </si>
  <si>
    <t>зам.директора по техническим вопросам</t>
  </si>
  <si>
    <t>(831)2103210</t>
  </si>
  <si>
    <t>znn52@yandex.ru</t>
  </si>
  <si>
    <t>О</t>
  </si>
  <si>
    <t>Кстовский муниципальный район, Афонинский сельсовет (22637404);</t>
  </si>
  <si>
    <t>Тариф на реализацию тепловой энергии (мощности)</t>
  </si>
  <si>
    <t>01.01.2020</t>
  </si>
  <si>
    <t>30.06.2020</t>
  </si>
  <si>
    <t>01.07.2020</t>
  </si>
  <si>
    <t>01.01.2021</t>
  </si>
  <si>
    <t>30.06.2021</t>
  </si>
  <si>
    <t>01.07.2021</t>
  </si>
  <si>
    <t>https://portal.eias.ru/Portal/DownloadPage.aspx?type=12&amp;guid=93c3c730-528b-4054-ae72-3c5beddbbb93</t>
  </si>
  <si>
    <t>Положение о закупках</t>
  </si>
  <si>
    <t>http://тепло-плюс.рус</t>
  </si>
  <si>
    <t>оф.сайт</t>
  </si>
  <si>
    <t>Инвестиционная программа не разрабатывалась</t>
  </si>
  <si>
    <t>https://portal.eias.ru/Portal/DownloadPage.aspx?type=12&amp;guid=057d4c28-a97b-4a03-9b58-743f59097299</t>
  </si>
  <si>
    <t>https://portal.eias.ru/Portal/DownloadPage.aspx?type=12&amp;guid=9fcc7351-a24d-4b61-a0c5-4e8961a72ce0</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</si>
  <si>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</si>
  <si>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Корректировка наименования п.5 листа 'Форма 4.10.1'.</t>
  </si>
  <si>
    <t>Создание резервной копии отменено, обновление прервано</t>
  </si>
  <si>
    <t>Предупреждение</t>
  </si>
  <si>
    <t>АО "АМЗ"</t>
  </si>
  <si>
    <t>31314742</t>
  </si>
  <si>
    <t>АО "ВЫКСАТЕПЛОЭНЕРГО"</t>
  </si>
  <si>
    <t>5247055114</t>
  </si>
  <si>
    <t>АО "Гидроагрегат"</t>
  </si>
  <si>
    <t>АО "ЗАВОД КРАСНЫЙ ЯКОРЬ"</t>
  </si>
  <si>
    <t>АО "НМЗ"</t>
  </si>
  <si>
    <t>31247110</t>
  </si>
  <si>
    <t>МУП "ВОДНИК"</t>
  </si>
  <si>
    <t>5234005042</t>
  </si>
  <si>
    <t>31266429</t>
  </si>
  <si>
    <t>МУП "ЖКХ"</t>
  </si>
  <si>
    <t>5208006025</t>
  </si>
  <si>
    <t>31314620</t>
  </si>
  <si>
    <t>МУП "МП "БРКК" МО "БМР"</t>
  </si>
  <si>
    <t>5244031690</t>
  </si>
  <si>
    <t>31348885</t>
  </si>
  <si>
    <t>МУП "ТРУД"</t>
  </si>
  <si>
    <t>5201002409</t>
  </si>
  <si>
    <t>31341452</t>
  </si>
  <si>
    <t>ООО "КАПИТАЛЪ"</t>
  </si>
  <si>
    <t>5244031891</t>
  </si>
  <si>
    <t>31345872</t>
  </si>
  <si>
    <t>ООО "КМ ТЕПЛОРЕСУРС"</t>
  </si>
  <si>
    <t>5262362977</t>
  </si>
  <si>
    <t>31350312</t>
  </si>
  <si>
    <t>ООО "МНУЦ ВТИ"</t>
  </si>
  <si>
    <t>7709956215</t>
  </si>
  <si>
    <t>770901001</t>
  </si>
  <si>
    <t>31388077</t>
  </si>
  <si>
    <t>ООО "НЭСК"</t>
  </si>
  <si>
    <t>5257191878</t>
  </si>
  <si>
    <t>31340582</t>
  </si>
  <si>
    <t>ООО "ОРК"</t>
  </si>
  <si>
    <t>5259120135</t>
  </si>
  <si>
    <t>31394997</t>
  </si>
  <si>
    <t>ООО "ПРОМЭНЕРГО ЛУКИНО"</t>
  </si>
  <si>
    <t>5244032285</t>
  </si>
  <si>
    <t>31401059</t>
  </si>
  <si>
    <t>ООО "РУАН"</t>
  </si>
  <si>
    <t>5263138167</t>
  </si>
  <si>
    <t>31345881</t>
  </si>
  <si>
    <t>ООО "ТЕПЛОСЕТЬ"</t>
  </si>
  <si>
    <t>5258145472</t>
  </si>
  <si>
    <t>31386831</t>
  </si>
  <si>
    <t>ООО "ТЕПЛОСТРОЙ"</t>
  </si>
  <si>
    <t>5260386637</t>
  </si>
  <si>
    <t>ООО "ФИТОФАРМ-НН"</t>
  </si>
  <si>
    <t>31390562</t>
  </si>
  <si>
    <t>ООО"КС-ТВК"</t>
  </si>
  <si>
    <t>5244014078</t>
  </si>
  <si>
    <t>Воротынский</t>
  </si>
  <si>
    <t>22719000</t>
  </si>
  <si>
    <t>22.05.2020 19:44:41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</si>
</sst>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Red]\(&quot;$&quot;#,##0\)"/>
    <numFmt numFmtId="165" formatCode="#,##0.000"/>
    <numFmt numFmtId="166" formatCode="_-* #,##0.00[$€-1]_-;\-* #,##0.00[$€-1]_-;_-* &quot;-&quot;??[$€-1]_-"/>
    <numFmt numFmtId="167" formatCode="000000"/>
    <numFmt numFmtId="168" formatCode="#,##0.0"/>
    <numFmt numFmtId="169" formatCode="#,##0.0000"/>
  </numFmts>
  <fonts count="109">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
      <u/>
      <sz val="9"/>
      <color indexed="18"/>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3">
    <xf numFmtId="49" fontId="0" fillId="0" borderId="0" applyBorder="0">
      <alignment vertical="top"/>
    </xf>
    <xf numFmtId="0" fontId="3" fillId="0" borderId="0"/>
    <xf numFmtId="166"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4" fontId="4" fillId="0" borderId="0" applyFont="0" applyFill="0" applyBorder="0" applyAlignment="0" applyProtection="0"/>
    <xf numFmtId="168" fontId="6" fillId="2" borderId="0">
      <protection locked="0"/>
    </xf>
    <xf numFmtId="0" fontId="15" fillId="0" borderId="0" applyFill="0" applyBorder="0" applyProtection="0">
      <alignment vertical="center"/>
    </xf>
    <xf numFmtId="165" fontId="6" fillId="2" borderId="0">
      <protection locked="0"/>
    </xf>
    <xf numFmtId="169"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43" fontId="37" fillId="0" borderId="0" applyFont="0" applyFill="0" applyBorder="0" applyAlignment="0" applyProtection="0"/>
    <xf numFmtId="41"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xf numFmtId="49" fontId="108" fillId="0" borderId="0" applyNumberFormat="0" applyFill="0" applyBorder="0" applyAlignment="0" applyProtection="0">
      <alignment vertical="top"/>
    </xf>
  </cellStyleXfs>
  <cellXfs count="1420">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67" fontId="6" fillId="0" borderId="5" xfId="54" applyNumberFormat="1" applyFont="1" applyFill="1" applyBorder="1" applyAlignment="1" applyProtection="1">
      <alignment horizontal="center" vertical="center" wrapText="1"/>
    </xf>
    <xf numFmtId="167"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5"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5"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5" fontId="6" fillId="0" borderId="5" xfId="30" applyNumberFormat="1" applyFont="1" applyFill="1" applyBorder="1" applyAlignment="1" applyProtection="1">
      <alignment horizontal="right" vertical="center" wrapText="1"/>
    </xf>
    <xf numFmtId="165"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5"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0" fillId="9" borderId="14" xfId="53" applyNumberFormat="1" applyFon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0" fillId="9" borderId="5" xfId="53" applyNumberFormat="1" applyFont="1" applyFill="1" applyBorder="1" applyAlignment="1" applyProtection="1">
      <alignment horizontal="center" vertical="center" wrapText="1"/>
      <protection locked="0"/>
    </xf>
    <xf numFmtId="49" fontId="6" fillId="7" borderId="0" xfId="52" applyNumberFormat="1" applyFont="1" applyFill="1" applyBorder="1" applyAlignment="1" applyProtection="1">
      <alignment horizontal="right" vertical="top" wrapText="1"/>
    </xf>
    <xf numFmtId="165" fontId="0" fillId="2" borderId="5" xfId="0" applyNumberFormat="1" applyFill="1" applyBorder="1" applyAlignment="1" applyProtection="1">
      <alignment horizontal="right" vertical="center"/>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74" fillId="0" borderId="0" xfId="54"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9" borderId="5" xfId="35" applyFont="1" applyFill="1" applyBorder="1" applyAlignment="1" applyProtection="1">
      <alignment horizontal="left" vertical="center" wrapText="1" indent="1"/>
      <protection locked="0"/>
    </xf>
    <xf numFmtId="49" fontId="6" fillId="9" borderId="5" xfId="35" applyFont="1" applyFill="1" applyBorder="1" applyAlignment="1" applyProtection="1">
      <alignment horizontal="left" vertical="center" wrapText="1" indent="1"/>
      <protection locked="0"/>
    </xf>
    <xf numFmtId="49" fontId="69" fillId="0" borderId="0" xfId="30" applyNumberFormat="1" applyProtection="1">
      <alignment vertical="top"/>
    </xf>
    <xf numFmtId="49" fontId="0" fillId="12" borderId="47" xfId="0" applyFont="1" applyFill="1" applyBorder="1" applyAlignment="1">
      <alignment horizontal="center" vertical="center"/>
    </xf>
    <xf numFmtId="0" fontId="69" fillId="9" borderId="5" xfId="30" applyNumberFormat="1" applyFont="1" applyFill="1" applyBorder="1" applyAlignment="1" applyProtection="1">
      <alignment horizontal="left" vertical="center" wrapText="1"/>
      <protection locked="0"/>
    </xf>
    <xf numFmtId="0" fontId="18" fillId="0" borderId="0" xfId="22" applyFont="1" applyFill="1" applyBorder="1" applyAlignment="1" applyProtection="1">
      <alignment horizontal="left" vertical="top" wrapText="1"/>
    </xf>
    <xf numFmtId="49" fontId="69" fillId="0" borderId="0" xfId="30" applyNumberFormat="1" applyFont="1" applyBorder="1" applyProtection="1">
      <alignment vertical="top"/>
    </xf>
    <xf numFmtId="49" fontId="0" fillId="0" borderId="0" xfId="0" applyBorder="1">
      <alignment vertical="top"/>
    </xf>
    <xf numFmtId="0" fontId="14" fillId="7" borderId="0" xfId="43" applyNumberFormat="1" applyFont="1" applyFill="1" applyBorder="1" applyAlignment="1">
      <alignment horizontal="justify" vertical="top" wrapText="1"/>
    </xf>
    <xf numFmtId="49" fontId="69" fillId="0" borderId="0" xfId="30" applyNumberFormat="1" applyBorder="1" applyAlignment="1" applyProtection="1">
      <alignment vertical="center"/>
    </xf>
    <xf numFmtId="0" fontId="18" fillId="0" borderId="0" xfId="22" applyFont="1" applyFill="1" applyBorder="1" applyAlignment="1" applyProtection="1">
      <alignment horizontal="right" vertical="top" wrapText="1" indent="1"/>
    </xf>
    <xf numFmtId="0" fontId="18" fillId="0" borderId="0" xfId="22" applyFont="1" applyFill="1" applyBorder="1" applyAlignment="1" applyProtection="1">
      <alignment horizontal="right" vertical="top" wrapText="1"/>
    </xf>
    <xf numFmtId="49" fontId="14" fillId="7" borderId="0" xfId="43" applyFont="1" applyFill="1" applyBorder="1" applyAlignment="1">
      <alignment horizontal="left" wrapText="1"/>
    </xf>
    <xf numFmtId="49" fontId="14" fillId="7" borderId="0" xfId="43" applyFont="1" applyFill="1" applyBorder="1" applyAlignment="1">
      <alignment horizontal="justify" vertical="justify" wrapText="1"/>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167" fontId="6" fillId="0" borderId="13" xfId="54" applyNumberFormat="1" applyFont="1" applyFill="1" applyBorder="1" applyAlignment="1" applyProtection="1">
      <alignment horizontal="center" vertical="center" wrapText="1"/>
    </xf>
    <xf numFmtId="167" fontId="6" fillId="0" borderId="14" xfId="54" applyNumberFormat="1" applyFont="1" applyFill="1" applyBorder="1" applyAlignment="1" applyProtection="1">
      <alignment horizontal="center" vertical="center" wrapText="1"/>
    </xf>
    <xf numFmtId="167"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102" fillId="0" borderId="0" xfId="0" applyNumberFormat="1" applyFont="1" applyFill="1" applyBorder="1" applyAlignment="1">
      <alignment horizontal="right" vertical="center"/>
    </xf>
    <xf numFmtId="0" fontId="102" fillId="0" borderId="0" xfId="0" applyNumberFormat="1" applyFont="1" applyFill="1" applyBorder="1" applyAlignment="1" applyProtection="1">
      <alignment horizontal="center"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49" fontId="29" fillId="7" borderId="17" xfId="33" applyNumberFormat="1" applyFont="1" applyFill="1" applyBorder="1" applyAlignment="1" applyProtection="1">
      <alignment horizontal="center"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0" fillId="0" borderId="5" xfId="0" applyNumberFormat="1" applyBorder="1" applyAlignment="1">
      <alignment horizontal="center" vertical="center" wrapText="1"/>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29" fillId="7" borderId="15" xfId="33" applyNumberFormat="1"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0" borderId="16"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28"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6" fillId="7" borderId="5" xfId="54" applyFont="1" applyFill="1" applyBorder="1" applyAlignment="1" applyProtection="1">
      <alignment horizontal="center" vertical="center"/>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0" fillId="0" borderId="5" xfId="54" applyFont="1" applyFill="1" applyBorder="1" applyAlignment="1" applyProtection="1">
      <alignment horizontal="left"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5"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0" fillId="7" borderId="16" xfId="54" applyNumberFormat="1" applyFont="1" applyFill="1" applyBorder="1" applyAlignment="1" applyProtection="1">
      <alignment horizontal="center" vertical="center" wrapText="1"/>
    </xf>
    <xf numFmtId="49" fontId="0" fillId="7" borderId="28"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0" fontId="6" fillId="0" borderId="13"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4" applyNumberFormat="1" applyFont="1" applyFill="1" applyBorder="1" applyAlignment="1" applyProtection="1">
      <alignment horizontal="left"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49" fontId="6" fillId="11" borderId="13" xfId="53" applyNumberFormat="1" applyFont="1" applyFill="1" applyBorder="1" applyAlignment="1" applyProtection="1">
      <alignment horizontal="center" vertical="center" wrapText="1"/>
    </xf>
    <xf numFmtId="0" fontId="8" fillId="10" borderId="5" xfId="0" applyNumberFormat="1" applyFont="1" applyFill="1" applyBorder="1" applyAlignment="1" applyProtection="1">
      <alignment horizontal="center" vertical="center" wrapText="1"/>
    </xf>
  </cellXfs>
  <cellStyles count="103">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2" xr:uid="{00000000-0005-0000-0000-000038000000}"/>
    <cellStyle name="Гиперссылка 2 2" xfId="31" xr:uid="{00000000-0005-0000-0000-000039000000}"/>
    <cellStyle name="Денежный" xfId="98" builtinId="4" hidden="1"/>
    <cellStyle name="Денежный [0]" xfId="99" builtinId="7" hidden="1"/>
    <cellStyle name="Заголовок" xfId="32" xr:uid="{00000000-0005-0000-0000-00003C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1000000}"/>
    <cellStyle name="Значение" xfId="34" xr:uid="{00000000-0005-0000-0000-000042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8000000}"/>
    <cellStyle name="Обычный 12 2" xfId="36" xr:uid="{00000000-0005-0000-0000-000049000000}"/>
    <cellStyle name="Обычный 14" xfId="37" xr:uid="{00000000-0005-0000-0000-00004A000000}"/>
    <cellStyle name="Обычный 14 6" xfId="101" xr:uid="{00000000-0005-0000-0000-00004B000000}"/>
    <cellStyle name="Обычный 15" xfId="38" xr:uid="{00000000-0005-0000-0000-00004C000000}"/>
    <cellStyle name="Обычный 2" xfId="39" xr:uid="{00000000-0005-0000-0000-00004D000000}"/>
    <cellStyle name="Обычный 2 2" xfId="40" xr:uid="{00000000-0005-0000-0000-00004E000000}"/>
    <cellStyle name="Обычный 3" xfId="41" xr:uid="{00000000-0005-0000-0000-00004F000000}"/>
    <cellStyle name="Обычный 3 2" xfId="42" xr:uid="{00000000-0005-0000-0000-000050000000}"/>
    <cellStyle name="Обычный 3 3" xfId="43" xr:uid="{00000000-0005-0000-0000-000051000000}"/>
    <cellStyle name="Обычный 4" xfId="44" xr:uid="{00000000-0005-0000-0000-000052000000}"/>
    <cellStyle name="Обычный_BALANCE.WARM.2007YEAR(FACT)" xfId="45" xr:uid="{00000000-0005-0000-0000-000053000000}"/>
    <cellStyle name="Обычный_INVEST.WARM.PLAN.4.78(v0.1)" xfId="46" xr:uid="{00000000-0005-0000-0000-000054000000}"/>
    <cellStyle name="Обычный_JKH.OPEN.INFO.HVS(v3.5)_цены161210" xfId="47" xr:uid="{00000000-0005-0000-0000-000055000000}"/>
    <cellStyle name="Обычный_JKH.OPEN.INFO.PRICE.VO_v4.0(10.02.11)" xfId="48" xr:uid="{00000000-0005-0000-0000-000056000000}"/>
    <cellStyle name="Обычный_MINENERGO.340.PRIL79(v0.1)" xfId="49" xr:uid="{00000000-0005-0000-0000-000057000000}"/>
    <cellStyle name="Обычный_PREDEL.JKH.2010(v1.3)" xfId="50" xr:uid="{00000000-0005-0000-0000-000058000000}"/>
    <cellStyle name="Обычный_razrabotka_sablonov_po_WKU" xfId="51" xr:uid="{00000000-0005-0000-0000-000059000000}"/>
    <cellStyle name="Обычный_SIMPLE_1_massive2" xfId="52" xr:uid="{00000000-0005-0000-0000-00005A000000}"/>
    <cellStyle name="Обычный_ЖКУ_проект3" xfId="53" xr:uid="{00000000-0005-0000-0000-00005B000000}"/>
    <cellStyle name="Обычный_Мониторинг инвестиций" xfId="54" xr:uid="{00000000-0005-0000-0000-00005C000000}"/>
    <cellStyle name="Обычный_Шаблон по источникам для Модуля Реестр (2)" xfId="55" xr:uid="{00000000-0005-0000-0000-00005D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hidden="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hidden="1">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38100</xdr:colOff>
      <xdr:row>27</xdr:row>
      <xdr:rowOff>0</xdr:rowOff>
    </xdr:from>
    <xdr:to>
      <xdr:col>42</xdr:col>
      <xdr:colOff>228600</xdr:colOff>
      <xdr:row>27</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21488400" y="61341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2385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22</xdr:row>
      <xdr:rowOff>0</xdr:rowOff>
    </xdr:from>
    <xdr:ext cx="190500" cy="190500"/>
    <xdr:grpSp>
      <xdr:nvGrpSpPr>
        <xdr:cNvPr id="7" name="shCalendar" hidden="1">
          <a:extLst>
            <a:ext uri="{FF2B5EF4-FFF2-40B4-BE49-F238E27FC236}">
              <a16:creationId xmlns:a16="http://schemas.microsoft.com/office/drawing/2014/main" id="{00000000-0008-0000-2100-000007000000}"/>
            </a:ext>
          </a:extLst>
        </xdr:cNvPr>
        <xdr:cNvGrpSpPr>
          <a:grpSpLocks/>
        </xdr:cNvGrpSpPr>
      </xdr:nvGrpSpPr>
      <xdr:grpSpPr bwMode="auto">
        <a:xfrm>
          <a:off x="8010525" y="61245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1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1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2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2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2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7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7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7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5259050"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3" Type="http://schemas.openxmlformats.org/officeDocument/2006/relationships/hyperlink" Target="http://&#1090;&#1077;&#1087;&#1083;&#1086;-&#1087;&#1083;&#1102;&#1089;.&#1088;&#1091;&#1089;/" TargetMode="External"/><Relationship Id="rId2" Type="http://schemas.openxmlformats.org/officeDocument/2006/relationships/hyperlink" Target="http://&#1090;&#1077;&#1087;&#1083;&#1086;-&#1087;&#1083;&#1102;&#1089;.&#1088;&#1091;&#1089;/" TargetMode="External"/><Relationship Id="rId1" Type="http://schemas.openxmlformats.org/officeDocument/2006/relationships/hyperlink" Target="http://&#1090;&#1077;&#1087;&#1083;&#1086;-&#1087;&#1083;&#1102;&#1089;.&#1088;&#1091;&#1089;/" TargetMode="External"/><Relationship Id="rId5" Type="http://schemas.openxmlformats.org/officeDocument/2006/relationships/drawing" Target="../drawings/drawing31.xml"/><Relationship Id="rId4"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298" t="s">
        <v>718</v>
      </c>
      <c r="M5" s="1298"/>
      <c r="N5" s="1298"/>
      <c r="O5" s="1298"/>
      <c r="P5" s="1298"/>
      <c r="Q5" s="1298"/>
      <c r="R5" s="1298"/>
      <c r="S5" s="1298"/>
      <c r="T5" s="1298"/>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551"/>
      <c r="V9" s="551"/>
      <c r="W9" s="489"/>
      <c r="X9" s="559"/>
      <c r="Y9" s="559"/>
      <c r="Z9" s="559"/>
      <c r="AA9" s="559"/>
      <c r="AB9" s="559"/>
      <c r="AC9" s="559"/>
    </row>
    <row r="10" spans="1:29"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29" s="539" customFormat="1" ht="11.25" hidden="1">
      <c r="A11" s="559"/>
      <c r="B11" s="559"/>
      <c r="C11" s="559"/>
      <c r="D11" s="559"/>
      <c r="E11" s="559"/>
      <c r="F11" s="559"/>
      <c r="G11" s="559"/>
      <c r="H11" s="559"/>
      <c r="L11" s="1299"/>
      <c r="M11" s="1299"/>
      <c r="N11" s="536"/>
      <c r="O11" s="551"/>
      <c r="P11" s="551"/>
      <c r="Q11" s="551"/>
      <c r="R11" s="551"/>
      <c r="S11" s="551"/>
      <c r="T11" s="551"/>
      <c r="U11" s="557" t="s">
        <v>371</v>
      </c>
      <c r="X11" s="559"/>
      <c r="Y11" s="559"/>
      <c r="Z11" s="559"/>
      <c r="AA11" s="559"/>
      <c r="AB11" s="559"/>
      <c r="AC11" s="559"/>
    </row>
    <row r="12" spans="1:29">
      <c r="J12" s="499"/>
      <c r="K12" s="499"/>
      <c r="L12" s="494"/>
      <c r="M12" s="494"/>
      <c r="N12" s="472"/>
      <c r="O12" s="1306"/>
      <c r="P12" s="1306"/>
      <c r="Q12" s="1306"/>
      <c r="R12" s="1306"/>
      <c r="S12" s="1306"/>
      <c r="T12" s="1306"/>
      <c r="U12" s="1306"/>
    </row>
    <row r="13" spans="1:29">
      <c r="J13" s="499"/>
      <c r="K13" s="499"/>
      <c r="L13" s="1231" t="s">
        <v>445</v>
      </c>
      <c r="M13" s="1231"/>
      <c r="N13" s="1231"/>
      <c r="O13" s="1231"/>
      <c r="P13" s="1231"/>
      <c r="Q13" s="1231"/>
      <c r="R13" s="1231"/>
      <c r="S13" s="1231"/>
      <c r="T13" s="1231"/>
      <c r="U13" s="1231"/>
      <c r="V13" s="1231"/>
      <c r="W13" s="1231" t="s">
        <v>446</v>
      </c>
    </row>
    <row r="14" spans="1:29" ht="14.25" customHeight="1">
      <c r="J14" s="499"/>
      <c r="K14" s="499"/>
      <c r="L14" s="1312" t="s">
        <v>91</v>
      </c>
      <c r="M14" s="1312" t="s">
        <v>603</v>
      </c>
      <c r="N14" s="630"/>
      <c r="O14" s="1313" t="s">
        <v>605</v>
      </c>
      <c r="P14" s="1314"/>
      <c r="Q14" s="1314"/>
      <c r="R14" s="1314"/>
      <c r="S14" s="1314"/>
      <c r="T14" s="1315"/>
      <c r="U14" s="1295" t="s">
        <v>339</v>
      </c>
      <c r="V14" s="1309" t="s">
        <v>274</v>
      </c>
      <c r="W14" s="1231"/>
    </row>
    <row r="15" spans="1:29" ht="14.25" customHeight="1">
      <c r="J15" s="499"/>
      <c r="K15" s="499"/>
      <c r="L15" s="1312"/>
      <c r="M15" s="1312"/>
      <c r="N15" s="631"/>
      <c r="O15" s="1318" t="s">
        <v>579</v>
      </c>
      <c r="P15" s="1316" t="s">
        <v>270</v>
      </c>
      <c r="Q15" s="1317"/>
      <c r="R15" s="1292" t="s">
        <v>616</v>
      </c>
      <c r="S15" s="1293"/>
      <c r="T15" s="1294"/>
      <c r="U15" s="1296"/>
      <c r="V15" s="1310"/>
      <c r="W15" s="1231"/>
    </row>
    <row r="16" spans="1:29" ht="33.75" customHeight="1">
      <c r="J16" s="499"/>
      <c r="K16" s="499"/>
      <c r="L16" s="1312"/>
      <c r="M16" s="1312"/>
      <c r="N16" s="632"/>
      <c r="O16" s="1319"/>
      <c r="P16" s="505" t="s">
        <v>580</v>
      </c>
      <c r="Q16" s="505" t="s">
        <v>6</v>
      </c>
      <c r="R16" s="506" t="s">
        <v>273</v>
      </c>
      <c r="S16" s="1307" t="s">
        <v>272</v>
      </c>
      <c r="T16" s="1308"/>
      <c r="U16" s="1297"/>
      <c r="V16" s="1311"/>
      <c r="W16" s="1231"/>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300">
        <f ca="1">OFFSET(S17,0,-1)+1</f>
        <v>7</v>
      </c>
      <c r="T17" s="1300"/>
      <c r="U17" s="617">
        <f ca="1">OFFSET(U17,0,-2)+1</f>
        <v>8</v>
      </c>
      <c r="V17" s="618">
        <f ca="1">OFFSET(V17,0,-1)</f>
        <v>8</v>
      </c>
      <c r="W17" s="617">
        <f ca="1">OFFSET(W17,0,-1)+1</f>
        <v>9</v>
      </c>
    </row>
    <row r="18" spans="1:29" ht="22.5">
      <c r="A18" s="1283">
        <v>1</v>
      </c>
      <c r="B18" s="813"/>
      <c r="C18" s="813"/>
      <c r="D18" s="813"/>
      <c r="E18" s="814"/>
      <c r="F18" s="815"/>
      <c r="G18" s="815"/>
      <c r="H18" s="815"/>
      <c r="I18" s="816"/>
      <c r="J18" s="811"/>
      <c r="K18" s="818"/>
      <c r="L18" s="562">
        <f>mergeValue(A18)</f>
        <v>1</v>
      </c>
      <c r="M18" s="610" t="s">
        <v>19</v>
      </c>
      <c r="N18" s="615"/>
      <c r="O18" s="1284"/>
      <c r="P18" s="1284"/>
      <c r="Q18" s="1284"/>
      <c r="R18" s="1284"/>
      <c r="S18" s="1284"/>
      <c r="T18" s="1284"/>
      <c r="U18" s="1284"/>
      <c r="V18" s="1284"/>
      <c r="W18" s="1129" t="s">
        <v>719</v>
      </c>
      <c r="Y18" s="558"/>
      <c r="Z18" s="558" t="str">
        <f t="shared" ref="Z18:Z31" si="0">IF(M18="","",M18 )</f>
        <v>Наименование тарифа</v>
      </c>
      <c r="AA18" s="558"/>
      <c r="AB18" s="558"/>
      <c r="AC18" s="558"/>
    </row>
    <row r="19" spans="1:29" ht="22.5">
      <c r="A19" s="1283"/>
      <c r="B19" s="1283">
        <v>1</v>
      </c>
      <c r="C19" s="813"/>
      <c r="D19" s="813"/>
      <c r="E19" s="815"/>
      <c r="F19" s="815"/>
      <c r="G19" s="815"/>
      <c r="H19" s="815"/>
      <c r="I19" s="810"/>
      <c r="J19" s="809"/>
      <c r="K19" s="812"/>
      <c r="L19" s="562" t="str">
        <f>mergeValue(A19) &amp;"."&amp; mergeValue(B19)</f>
        <v>1.1</v>
      </c>
      <c r="M19" s="516" t="s">
        <v>15</v>
      </c>
      <c r="N19" s="615"/>
      <c r="O19" s="1284"/>
      <c r="P19" s="1284"/>
      <c r="Q19" s="1284"/>
      <c r="R19" s="1284"/>
      <c r="S19" s="1284"/>
      <c r="T19" s="1284"/>
      <c r="U19" s="1284"/>
      <c r="V19" s="1284"/>
      <c r="W19" s="1129" t="s">
        <v>460</v>
      </c>
      <c r="Y19" s="558"/>
      <c r="Z19" s="558" t="str">
        <f t="shared" si="0"/>
        <v>Территория действия тарифа</v>
      </c>
      <c r="AA19" s="558"/>
      <c r="AB19" s="558"/>
      <c r="AC19" s="558"/>
    </row>
    <row r="20" spans="1:29" ht="22.5">
      <c r="A20" s="1283"/>
      <c r="B20" s="1283"/>
      <c r="C20" s="1283">
        <v>1</v>
      </c>
      <c r="D20" s="813"/>
      <c r="E20" s="815"/>
      <c r="F20" s="815"/>
      <c r="G20" s="815"/>
      <c r="H20" s="815"/>
      <c r="I20" s="817"/>
      <c r="J20" s="809"/>
      <c r="K20" s="812"/>
      <c r="L20" s="562" t="str">
        <f>mergeValue(A20) &amp;"."&amp; mergeValue(B20)&amp;"."&amp; mergeValue(C20)</f>
        <v>1.1.1</v>
      </c>
      <c r="M20" s="517" t="s">
        <v>7</v>
      </c>
      <c r="N20" s="615"/>
      <c r="O20" s="1284"/>
      <c r="P20" s="1284"/>
      <c r="Q20" s="1284"/>
      <c r="R20" s="1284"/>
      <c r="S20" s="1284"/>
      <c r="T20" s="1284"/>
      <c r="U20" s="1284"/>
      <c r="V20" s="1284"/>
      <c r="W20" s="1129" t="s">
        <v>601</v>
      </c>
      <c r="Y20" s="558"/>
      <c r="Z20" s="558" t="str">
        <f t="shared" si="0"/>
        <v xml:space="preserve">Наименование системы теплоснабжения </v>
      </c>
      <c r="AA20" s="558"/>
      <c r="AB20" s="558"/>
      <c r="AC20" s="558"/>
    </row>
    <row r="21" spans="1:29" ht="22.5">
      <c r="A21" s="1283"/>
      <c r="B21" s="1283"/>
      <c r="C21" s="1283"/>
      <c r="D21" s="1283">
        <v>1</v>
      </c>
      <c r="E21" s="815"/>
      <c r="F21" s="815"/>
      <c r="G21" s="815"/>
      <c r="H21" s="815"/>
      <c r="I21" s="817"/>
      <c r="J21" s="809"/>
      <c r="K21" s="812"/>
      <c r="L21" s="562" t="str">
        <f>mergeValue(A21) &amp;"."&amp; mergeValue(B21)&amp;"."&amp; mergeValue(C21)&amp;"."&amp; mergeValue(D21)</f>
        <v>1.1.1.1</v>
      </c>
      <c r="M21" s="518" t="s">
        <v>21</v>
      </c>
      <c r="N21" s="615"/>
      <c r="O21" s="1284"/>
      <c r="P21" s="1284"/>
      <c r="Q21" s="1284"/>
      <c r="R21" s="1284"/>
      <c r="S21" s="1284"/>
      <c r="T21" s="1284"/>
      <c r="U21" s="1284"/>
      <c r="V21" s="1284"/>
      <c r="W21" s="1129" t="s">
        <v>602</v>
      </c>
      <c r="Y21" s="558"/>
      <c r="Z21" s="558" t="str">
        <f t="shared" si="0"/>
        <v xml:space="preserve">Источник тепловой энергии  </v>
      </c>
      <c r="AA21" s="558"/>
      <c r="AB21" s="558"/>
      <c r="AC21" s="558"/>
    </row>
    <row r="22" spans="1:29" ht="78.75">
      <c r="A22" s="1283"/>
      <c r="B22" s="1283"/>
      <c r="C22" s="1283"/>
      <c r="D22" s="1283"/>
      <c r="E22" s="1283">
        <v>1</v>
      </c>
      <c r="F22" s="815"/>
      <c r="G22" s="815"/>
      <c r="H22" s="813">
        <v>1</v>
      </c>
      <c r="I22" s="1283">
        <v>1</v>
      </c>
      <c r="J22" s="815"/>
      <c r="K22" s="820"/>
      <c r="L22" s="562" t="str">
        <f>mergeValue(A22) &amp;"."&amp; mergeValue(B22)&amp;"."&amp; mergeValue(C22)&amp;"."&amp; mergeValue(D22)&amp;"."&amp; mergeValue(E22)</f>
        <v>1.1.1.1.1</v>
      </c>
      <c r="M22" s="524" t="s">
        <v>8</v>
      </c>
      <c r="N22" s="615"/>
      <c r="O22" s="1285"/>
      <c r="P22" s="1285"/>
      <c r="Q22" s="1285"/>
      <c r="R22" s="1285"/>
      <c r="S22" s="1285"/>
      <c r="T22" s="1285"/>
      <c r="U22" s="1285"/>
      <c r="V22" s="1285"/>
      <c r="W22" s="1129" t="s">
        <v>720</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283"/>
      <c r="B23" s="1283"/>
      <c r="C23" s="1283"/>
      <c r="D23" s="1283"/>
      <c r="E23" s="1283"/>
      <c r="F23" s="1283">
        <v>1</v>
      </c>
      <c r="G23" s="813"/>
      <c r="H23" s="813"/>
      <c r="I23" s="1283"/>
      <c r="J23" s="1283">
        <v>1</v>
      </c>
      <c r="K23" s="821"/>
      <c r="L23" s="562" t="str">
        <f>mergeValue(A23) &amp;"."&amp; mergeValue(B23)&amp;"."&amp; mergeValue(C23)&amp;"."&amp; mergeValue(D23)&amp;"."&amp; mergeValue(E23)&amp;"."&amp; mergeValue(F23)</f>
        <v>1.1.1.1.1.1</v>
      </c>
      <c r="M23" s="525" t="s">
        <v>9</v>
      </c>
      <c r="N23" s="615"/>
      <c r="O23" s="1286"/>
      <c r="P23" s="1287"/>
      <c r="Q23" s="1287"/>
      <c r="R23" s="1287"/>
      <c r="S23" s="1287"/>
      <c r="T23" s="1287"/>
      <c r="U23" s="1287"/>
      <c r="V23" s="1288"/>
      <c r="W23" s="1129" t="s">
        <v>721</v>
      </c>
      <c r="Y23" s="558"/>
      <c r="Z23" s="558" t="str">
        <f t="shared" si="0"/>
        <v>Группа потребителей</v>
      </c>
      <c r="AA23" s="558"/>
      <c r="AB23" s="558"/>
      <c r="AC23" s="558"/>
    </row>
    <row r="24" spans="1:29" ht="122.1" customHeight="1">
      <c r="A24" s="1283"/>
      <c r="B24" s="1283"/>
      <c r="C24" s="1283"/>
      <c r="D24" s="1283"/>
      <c r="E24" s="1283"/>
      <c r="F24" s="1283"/>
      <c r="G24" s="813">
        <v>1</v>
      </c>
      <c r="H24" s="813"/>
      <c r="I24" s="1283"/>
      <c r="J24" s="1283"/>
      <c r="K24" s="821">
        <v>1</v>
      </c>
      <c r="L24" s="562" t="str">
        <f>mergeValue(A24) &amp;"."&amp; mergeValue(B24)&amp;"."&amp; mergeValue(C24)&amp;"."&amp; mergeValue(D24)&amp;"."&amp; mergeValue(E24)&amp;"."&amp; mergeValue(F24)&amp;"."&amp; mergeValue(G24)</f>
        <v>1.1.1.1.1.1.1</v>
      </c>
      <c r="M24" s="1088"/>
      <c r="N24" s="615"/>
      <c r="O24" s="532"/>
      <c r="P24" s="532"/>
      <c r="Q24" s="1040"/>
      <c r="R24" s="1290"/>
      <c r="S24" s="1291" t="s">
        <v>83</v>
      </c>
      <c r="T24" s="1290"/>
      <c r="U24" s="1291" t="s">
        <v>84</v>
      </c>
      <c r="V24" s="532"/>
      <c r="W24" s="1301" t="s">
        <v>722</v>
      </c>
      <c r="X24" s="554" t="str">
        <f>strCheckDate(O25:V25)</f>
        <v/>
      </c>
      <c r="Y24" s="558"/>
      <c r="Z24" s="558" t="str">
        <f t="shared" si="0"/>
        <v/>
      </c>
      <c r="AA24" s="558"/>
      <c r="AB24" s="558"/>
      <c r="AC24" s="558"/>
    </row>
    <row r="25" spans="1:29" ht="11.25" hidden="1">
      <c r="A25" s="1283"/>
      <c r="B25" s="1283"/>
      <c r="C25" s="1283"/>
      <c r="D25" s="1283"/>
      <c r="E25" s="1283"/>
      <c r="F25" s="1283"/>
      <c r="G25" s="813"/>
      <c r="H25" s="813"/>
      <c r="I25" s="1283"/>
      <c r="J25" s="1283"/>
      <c r="K25" s="821"/>
      <c r="L25" s="569"/>
      <c r="M25" s="615"/>
      <c r="N25" s="615"/>
      <c r="O25" s="532"/>
      <c r="P25" s="532"/>
      <c r="Q25" s="553" t="str">
        <f>R24 &amp; "-" &amp; T24</f>
        <v>-</v>
      </c>
      <c r="R25" s="1290"/>
      <c r="S25" s="1291"/>
      <c r="T25" s="1290"/>
      <c r="U25" s="1291"/>
      <c r="V25" s="532"/>
      <c r="W25" s="1302"/>
      <c r="Y25" s="558"/>
      <c r="Z25" s="558" t="str">
        <f t="shared" si="0"/>
        <v/>
      </c>
      <c r="AA25" s="558"/>
      <c r="AB25" s="558"/>
      <c r="AC25" s="558"/>
    </row>
    <row r="26" spans="1:29" ht="15" customHeight="1">
      <c r="A26" s="1283"/>
      <c r="B26" s="1283"/>
      <c r="C26" s="1283"/>
      <c r="D26" s="1283"/>
      <c r="E26" s="1283"/>
      <c r="F26" s="1283"/>
      <c r="G26" s="815"/>
      <c r="H26" s="813"/>
      <c r="I26" s="1283"/>
      <c r="J26" s="1283"/>
      <c r="K26" s="820"/>
      <c r="L26" s="508"/>
      <c r="M26" s="527" t="s">
        <v>24</v>
      </c>
      <c r="N26" s="534"/>
      <c r="O26" s="534"/>
      <c r="P26" s="534"/>
      <c r="Q26" s="534"/>
      <c r="R26" s="534"/>
      <c r="S26" s="534"/>
      <c r="T26" s="534"/>
      <c r="U26" s="534"/>
      <c r="V26" s="530"/>
      <c r="W26" s="1303"/>
      <c r="Y26" s="558"/>
      <c r="Z26" s="558" t="str">
        <f t="shared" si="0"/>
        <v>Добавить вид теплоносителя (параметры теплоносителя)</v>
      </c>
      <c r="AA26" s="558"/>
      <c r="AB26" s="558"/>
      <c r="AC26" s="558"/>
    </row>
    <row r="27" spans="1:29" ht="15" customHeight="1">
      <c r="A27" s="1283"/>
      <c r="B27" s="1283"/>
      <c r="C27" s="1283"/>
      <c r="D27" s="1283"/>
      <c r="E27" s="1283"/>
      <c r="F27" s="815"/>
      <c r="G27" s="815"/>
      <c r="H27" s="813"/>
      <c r="I27" s="1283"/>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283"/>
      <c r="B28" s="1283"/>
      <c r="C28" s="1283"/>
      <c r="D28" s="1283"/>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283"/>
      <c r="B29" s="1283"/>
      <c r="C29" s="1283"/>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283"/>
      <c r="B30" s="1283"/>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283"/>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76" t="s">
        <v>723</v>
      </c>
      <c r="N34" s="1276"/>
      <c r="O34" s="1276"/>
      <c r="P34" s="1276"/>
      <c r="Q34" s="1276"/>
      <c r="R34" s="1276"/>
      <c r="S34" s="1276"/>
      <c r="T34" s="1276"/>
      <c r="U34" s="1276"/>
      <c r="V34" s="1276"/>
      <c r="W34" s="1276"/>
    </row>
  </sheetData>
  <sheetProtection password="FA9C" sheet="1" objects="1" scenarios="1" formatColumns="0" formatRows="0"/>
  <dataConsolidate leftLabels="1" link="1"/>
  <mergeCells count="39">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 ref="L5:T5"/>
    <mergeCell ref="O9:T9"/>
    <mergeCell ref="O10:T10"/>
    <mergeCell ref="L11:M11"/>
    <mergeCell ref="O12:U12"/>
    <mergeCell ref="O7:T7"/>
    <mergeCell ref="O8:T8"/>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7" t="s">
        <v>471</v>
      </c>
      <c r="G2" s="1278"/>
      <c r="H2" s="1279"/>
      <c r="I2" s="757"/>
    </row>
    <row r="3" spans="1:20" ht="3" customHeight="1"/>
    <row r="4" spans="1:20" s="955" customFormat="1" ht="11.25">
      <c r="A4" s="961"/>
      <c r="B4" s="961"/>
      <c r="C4" s="961"/>
      <c r="D4" s="961"/>
      <c r="F4" s="1231" t="s">
        <v>445</v>
      </c>
      <c r="G4" s="1231"/>
      <c r="H4" s="1231"/>
      <c r="I4" s="1280"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80"/>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472</v>
      </c>
      <c r="H7" s="975" t="str">
        <f>IF(dateCh="","",dateCh)</f>
        <v>07.05.2019</v>
      </c>
      <c r="I7" s="767" t="s">
        <v>473</v>
      </c>
      <c r="J7" s="584"/>
      <c r="K7" s="961"/>
      <c r="L7" s="961"/>
      <c r="M7" s="961"/>
      <c r="N7" s="961"/>
      <c r="O7" s="961"/>
      <c r="P7" s="961"/>
      <c r="Q7" s="961"/>
      <c r="R7" s="961"/>
      <c r="S7" s="961"/>
      <c r="T7" s="961"/>
    </row>
    <row r="8" spans="1:20" s="955" customFormat="1" ht="45">
      <c r="A8" s="1281">
        <v>1</v>
      </c>
      <c r="B8" s="961"/>
      <c r="C8" s="961"/>
      <c r="D8" s="961"/>
      <c r="F8" s="977" t="str">
        <f>"2." &amp;mergeValue(A8)</f>
        <v>2.1</v>
      </c>
      <c r="G8" s="766" t="s">
        <v>474</v>
      </c>
      <c r="H8" s="975" t="str">
        <f>IF('Перечень тарифов'!R21="","наименование отсутствует","" &amp; 'Перечень тарифов'!R21 &amp; "")</f>
        <v>наименование отсутствует</v>
      </c>
      <c r="I8" s="767" t="s">
        <v>569</v>
      </c>
      <c r="J8" s="584"/>
      <c r="K8" s="961"/>
      <c r="L8" s="961"/>
      <c r="M8" s="961"/>
      <c r="N8" s="961"/>
      <c r="O8" s="961"/>
      <c r="P8" s="961"/>
      <c r="Q8" s="961"/>
      <c r="R8" s="961"/>
      <c r="S8" s="961"/>
      <c r="T8" s="961"/>
    </row>
    <row r="9" spans="1:20" s="955" customFormat="1" ht="22.5">
      <c r="A9" s="1281"/>
      <c r="B9" s="961"/>
      <c r="C9" s="961"/>
      <c r="D9" s="961"/>
      <c r="F9" s="977" t="str">
        <f>"3." &amp;mergeValue(A9)</f>
        <v>3.1</v>
      </c>
      <c r="G9" s="766" t="s">
        <v>475</v>
      </c>
      <c r="H9" s="975" t="str">
        <f>IF('Перечень тарифов'!F21="","наименование отсутствует","" &amp; 'Перечень тарифов'!F21 &amp; "")</f>
        <v>Производство тепловой энергии. Некомбинированная выработка</v>
      </c>
      <c r="I9" s="767" t="s">
        <v>567</v>
      </c>
      <c r="J9" s="584"/>
      <c r="K9" s="961"/>
      <c r="L9" s="961"/>
      <c r="M9" s="961"/>
      <c r="N9" s="961"/>
      <c r="O9" s="961"/>
      <c r="P9" s="961"/>
      <c r="Q9" s="961"/>
      <c r="R9" s="961"/>
      <c r="S9" s="961"/>
      <c r="T9" s="961"/>
    </row>
    <row r="10" spans="1:20" s="955" customFormat="1" ht="22.5">
      <c r="A10" s="1281"/>
      <c r="B10" s="961"/>
      <c r="C10" s="961"/>
      <c r="D10" s="961"/>
      <c r="F10" s="977" t="str">
        <f>"4."&amp;mergeValue(A10)</f>
        <v>4.1</v>
      </c>
      <c r="G10" s="766" t="s">
        <v>476</v>
      </c>
      <c r="H10" s="979" t="s">
        <v>449</v>
      </c>
      <c r="I10" s="767"/>
      <c r="J10" s="584"/>
      <c r="K10" s="961"/>
      <c r="L10" s="961"/>
      <c r="M10" s="961"/>
      <c r="N10" s="961"/>
      <c r="O10" s="961"/>
      <c r="P10" s="961"/>
      <c r="Q10" s="961"/>
      <c r="R10" s="961"/>
      <c r="S10" s="961"/>
      <c r="T10" s="961"/>
    </row>
    <row r="11" spans="1:20" s="955" customFormat="1" ht="18.75">
      <c r="A11" s="1281"/>
      <c r="B11" s="1281">
        <v>1</v>
      </c>
      <c r="C11" s="971"/>
      <c r="D11" s="971"/>
      <c r="F11" s="977" t="str">
        <f>"4."&amp;mergeValue(A11) &amp;"."&amp;mergeValue(B11)</f>
        <v>4.1.1</v>
      </c>
      <c r="G11" s="778" t="s">
        <v>571</v>
      </c>
      <c r="H11" s="975" t="str">
        <f>IF(region_name="","",region_name)</f>
        <v>Нижегородская область</v>
      </c>
      <c r="I11" s="767" t="s">
        <v>479</v>
      </c>
      <c r="J11" s="584"/>
      <c r="K11" s="961"/>
      <c r="L11" s="961"/>
      <c r="M11" s="961"/>
      <c r="N11" s="961"/>
      <c r="O11" s="961"/>
      <c r="P11" s="961"/>
      <c r="Q11" s="961"/>
      <c r="R11" s="961"/>
      <c r="S11" s="961"/>
      <c r="T11" s="961"/>
    </row>
    <row r="12" spans="1:20" s="955" customFormat="1" ht="22.5">
      <c r="A12" s="1281"/>
      <c r="B12" s="1281"/>
      <c r="C12" s="1281">
        <v>1</v>
      </c>
      <c r="D12" s="971"/>
      <c r="F12" s="977" t="str">
        <f>"4."&amp;mergeValue(A12) &amp;"."&amp;mergeValue(B12)&amp;"."&amp;mergeValue(C12)</f>
        <v>4.1.1.1</v>
      </c>
      <c r="G12" s="768" t="s">
        <v>477</v>
      </c>
      <c r="H12" s="975" t="str">
        <f>IF(Территории!H13="","","" &amp; Территории!H13 &amp; "")</f>
        <v>Кстовский муниципальный район</v>
      </c>
      <c r="I12" s="767" t="s">
        <v>480</v>
      </c>
      <c r="J12" s="584"/>
      <c r="K12" s="961"/>
      <c r="L12" s="961"/>
      <c r="M12" s="961"/>
      <c r="N12" s="961"/>
      <c r="O12" s="961"/>
      <c r="P12" s="961"/>
      <c r="Q12" s="961"/>
      <c r="R12" s="961"/>
      <c r="S12" s="961"/>
      <c r="T12" s="961"/>
    </row>
    <row r="13" spans="1:20" s="955" customFormat="1" ht="56.25">
      <c r="A13" s="1281"/>
      <c r="B13" s="1281"/>
      <c r="C13" s="1281"/>
      <c r="D13" s="971">
        <v>1</v>
      </c>
      <c r="F13" s="977" t="str">
        <f>"4."&amp;mergeValue(A13) &amp;"."&amp;mergeValue(B13)&amp;"."&amp;mergeValue(C13)&amp;"."&amp;mergeValue(D13)</f>
        <v>4.1.1.1.1</v>
      </c>
      <c r="G13" s="769" t="s">
        <v>478</v>
      </c>
      <c r="H13" s="975" t="str">
        <f>IF(Территории!R14="","","" &amp; Территории!R14 &amp; "")</f>
        <v>Афонинский сельсовет (22637404)</v>
      </c>
      <c r="I13" s="1182" t="s">
        <v>570</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76" t="s">
        <v>572</v>
      </c>
      <c r="H15" s="1276"/>
      <c r="I15" s="931"/>
      <c r="J15" s="736"/>
      <c r="K15" s="736"/>
      <c r="L15" s="736"/>
      <c r="M15" s="736"/>
      <c r="N15" s="736"/>
      <c r="O15" s="736"/>
      <c r="P15" s="736"/>
      <c r="Q15" s="736"/>
      <c r="R15" s="736"/>
      <c r="S15" s="736"/>
      <c r="T15" s="736"/>
    </row>
  </sheetData>
  <sheetProtection algorithmName="SHA-512" hashValue="sHShmxa6/PtxAK9M6yzL27dYo4Ti6SD8X4ybZCrGZHKolQZ2H6Xmr1WRAgCxCd6qY6GTyunBmisoUQLIxekVEg==" saltValue="JZLAbo2YMHH58hTnkroyx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BE34"/>
  <sheetViews>
    <sheetView showGridLines="0" topLeftCell="I24" zoomScaleNormal="100" workbookViewId="0">
      <selection activeCell="M34" sqref="M34:AR34"/>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44.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customWidth="1"/>
    <col min="22" max="22" width="29.7109375" style="1074" customWidth="1"/>
    <col min="23" max="24" width="23.7109375" style="1074" hidden="1" customWidth="1"/>
    <col min="25" max="25" width="11.7109375" style="1074" customWidth="1"/>
    <col min="26" max="26" width="3.7109375" style="1074" customWidth="1"/>
    <col min="27" max="27" width="11.7109375" style="1074" customWidth="1"/>
    <col min="28" max="28" width="8.5703125" style="1074" customWidth="1"/>
    <col min="29" max="29" width="29.7109375" style="1074" customWidth="1"/>
    <col min="30" max="31" width="23.7109375" style="1074" hidden="1" customWidth="1"/>
    <col min="32" max="32" width="11.7109375" style="1074" customWidth="1"/>
    <col min="33" max="33" width="3.7109375" style="1074" customWidth="1"/>
    <col min="34" max="34" width="11.7109375" style="1074" customWidth="1"/>
    <col min="35" max="35" width="8.5703125" style="1074" customWidth="1"/>
    <col min="36" max="36" width="29.7109375" style="1074" customWidth="1"/>
    <col min="37" max="38" width="23.7109375" style="1074" hidden="1" customWidth="1"/>
    <col min="39" max="39" width="11.7109375" style="1074" customWidth="1"/>
    <col min="40" max="40" width="3.7109375" style="1074" customWidth="1"/>
    <col min="41" max="41" width="11.7109375" style="1074" customWidth="1"/>
    <col min="42" max="42" width="8.5703125" style="1074" hidden="1" customWidth="1"/>
    <col min="43" max="43" width="4.7109375" style="938" customWidth="1"/>
    <col min="44" max="44" width="115.7109375" style="938" customWidth="1"/>
    <col min="45" max="46" width="10.5703125" style="956"/>
    <col min="47" max="47" width="11.140625" style="956" customWidth="1"/>
    <col min="48" max="55" width="10.5703125" style="956"/>
    <col min="56" max="277" width="10.5703125" style="938"/>
    <col min="278" max="285" width="0" style="938" hidden="1" customWidth="1"/>
    <col min="286" max="286" width="3.7109375" style="938" customWidth="1"/>
    <col min="287" max="287" width="3.85546875" style="938" customWidth="1"/>
    <col min="288" max="288" width="3.7109375" style="938" customWidth="1"/>
    <col min="289" max="289" width="12.7109375" style="938" customWidth="1"/>
    <col min="290" max="290" width="52.7109375" style="938" customWidth="1"/>
    <col min="291" max="294" width="0" style="938" hidden="1" customWidth="1"/>
    <col min="295" max="295" width="12.28515625" style="938" customWidth="1"/>
    <col min="296" max="296" width="6.42578125" style="938" customWidth="1"/>
    <col min="297" max="297" width="12.28515625" style="938" customWidth="1"/>
    <col min="298" max="298" width="0" style="938" hidden="1" customWidth="1"/>
    <col min="299" max="299" width="3.7109375" style="938" customWidth="1"/>
    <col min="300" max="300" width="11.140625" style="938" bestFit="1" customWidth="1"/>
    <col min="301" max="302" width="10.5703125" style="938"/>
    <col min="303" max="303" width="11.140625" style="938" customWidth="1"/>
    <col min="304" max="533" width="10.5703125" style="938"/>
    <col min="534" max="541" width="0" style="938" hidden="1" customWidth="1"/>
    <col min="542" max="542" width="3.7109375" style="938" customWidth="1"/>
    <col min="543" max="543" width="3.85546875" style="938" customWidth="1"/>
    <col min="544" max="544" width="3.7109375" style="938" customWidth="1"/>
    <col min="545" max="545" width="12.7109375" style="938" customWidth="1"/>
    <col min="546" max="546" width="52.7109375" style="938" customWidth="1"/>
    <col min="547" max="550" width="0" style="938" hidden="1" customWidth="1"/>
    <col min="551" max="551" width="12.28515625" style="938" customWidth="1"/>
    <col min="552" max="552" width="6.42578125" style="938" customWidth="1"/>
    <col min="553" max="553" width="12.28515625" style="938" customWidth="1"/>
    <col min="554" max="554" width="0" style="938" hidden="1" customWidth="1"/>
    <col min="555" max="555" width="3.7109375" style="938" customWidth="1"/>
    <col min="556" max="556" width="11.140625" style="938" bestFit="1" customWidth="1"/>
    <col min="557" max="558" width="10.5703125" style="938"/>
    <col min="559" max="559" width="11.140625" style="938" customWidth="1"/>
    <col min="560" max="789" width="10.5703125" style="938"/>
    <col min="790" max="797" width="0" style="938" hidden="1" customWidth="1"/>
    <col min="798" max="798" width="3.7109375" style="938" customWidth="1"/>
    <col min="799" max="799" width="3.85546875" style="938" customWidth="1"/>
    <col min="800" max="800" width="3.7109375" style="938" customWidth="1"/>
    <col min="801" max="801" width="12.7109375" style="938" customWidth="1"/>
    <col min="802" max="802" width="52.7109375" style="938" customWidth="1"/>
    <col min="803" max="806" width="0" style="938" hidden="1" customWidth="1"/>
    <col min="807" max="807" width="12.28515625" style="938" customWidth="1"/>
    <col min="808" max="808" width="6.42578125" style="938" customWidth="1"/>
    <col min="809" max="809" width="12.28515625" style="938" customWidth="1"/>
    <col min="810" max="810" width="0" style="938" hidden="1" customWidth="1"/>
    <col min="811" max="811" width="3.7109375" style="938" customWidth="1"/>
    <col min="812" max="812" width="11.140625" style="938" bestFit="1" customWidth="1"/>
    <col min="813" max="814" width="10.5703125" style="938"/>
    <col min="815" max="815" width="11.140625" style="938" customWidth="1"/>
    <col min="816" max="1045" width="10.5703125" style="938"/>
    <col min="1046" max="1053" width="0" style="938" hidden="1" customWidth="1"/>
    <col min="1054" max="1054" width="3.7109375" style="938" customWidth="1"/>
    <col min="1055" max="1055" width="3.85546875" style="938" customWidth="1"/>
    <col min="1056" max="1056" width="3.7109375" style="938" customWidth="1"/>
    <col min="1057" max="1057" width="12.7109375" style="938" customWidth="1"/>
    <col min="1058" max="1058" width="52.7109375" style="938" customWidth="1"/>
    <col min="1059" max="1062" width="0" style="938" hidden="1" customWidth="1"/>
    <col min="1063" max="1063" width="12.28515625" style="938" customWidth="1"/>
    <col min="1064" max="1064" width="6.42578125" style="938" customWidth="1"/>
    <col min="1065" max="1065" width="12.28515625" style="938" customWidth="1"/>
    <col min="1066" max="1066" width="0" style="938" hidden="1" customWidth="1"/>
    <col min="1067" max="1067" width="3.7109375" style="938" customWidth="1"/>
    <col min="1068" max="1068" width="11.140625" style="938" bestFit="1" customWidth="1"/>
    <col min="1069" max="1070" width="10.5703125" style="938"/>
    <col min="1071" max="1071" width="11.140625" style="938" customWidth="1"/>
    <col min="1072" max="1301" width="10.5703125" style="938"/>
    <col min="1302" max="1309" width="0" style="938" hidden="1" customWidth="1"/>
    <col min="1310" max="1310" width="3.7109375" style="938" customWidth="1"/>
    <col min="1311" max="1311" width="3.85546875" style="938" customWidth="1"/>
    <col min="1312" max="1312" width="3.7109375" style="938" customWidth="1"/>
    <col min="1313" max="1313" width="12.7109375" style="938" customWidth="1"/>
    <col min="1314" max="1314" width="52.7109375" style="938" customWidth="1"/>
    <col min="1315" max="1318" width="0" style="938" hidden="1" customWidth="1"/>
    <col min="1319" max="1319" width="12.28515625" style="938" customWidth="1"/>
    <col min="1320" max="1320" width="6.42578125" style="938" customWidth="1"/>
    <col min="1321" max="1321" width="12.28515625" style="938" customWidth="1"/>
    <col min="1322" max="1322" width="0" style="938" hidden="1" customWidth="1"/>
    <col min="1323" max="1323" width="3.7109375" style="938" customWidth="1"/>
    <col min="1324" max="1324" width="11.140625" style="938" bestFit="1" customWidth="1"/>
    <col min="1325" max="1326" width="10.5703125" style="938"/>
    <col min="1327" max="1327" width="11.140625" style="938" customWidth="1"/>
    <col min="1328" max="1557" width="10.5703125" style="938"/>
    <col min="1558" max="1565" width="0" style="938" hidden="1" customWidth="1"/>
    <col min="1566" max="1566" width="3.7109375" style="938" customWidth="1"/>
    <col min="1567" max="1567" width="3.85546875" style="938" customWidth="1"/>
    <col min="1568" max="1568" width="3.7109375" style="938" customWidth="1"/>
    <col min="1569" max="1569" width="12.7109375" style="938" customWidth="1"/>
    <col min="1570" max="1570" width="52.7109375" style="938" customWidth="1"/>
    <col min="1571" max="1574" width="0" style="938" hidden="1" customWidth="1"/>
    <col min="1575" max="1575" width="12.28515625" style="938" customWidth="1"/>
    <col min="1576" max="1576" width="6.42578125" style="938" customWidth="1"/>
    <col min="1577" max="1577" width="12.28515625" style="938" customWidth="1"/>
    <col min="1578" max="1578" width="0" style="938" hidden="1" customWidth="1"/>
    <col min="1579" max="1579" width="3.7109375" style="938" customWidth="1"/>
    <col min="1580" max="1580" width="11.140625" style="938" bestFit="1" customWidth="1"/>
    <col min="1581" max="1582" width="10.5703125" style="938"/>
    <col min="1583" max="1583" width="11.140625" style="938" customWidth="1"/>
    <col min="1584" max="1813" width="10.5703125" style="938"/>
    <col min="1814" max="1821" width="0" style="938" hidden="1" customWidth="1"/>
    <col min="1822" max="1822" width="3.7109375" style="938" customWidth="1"/>
    <col min="1823" max="1823" width="3.85546875" style="938" customWidth="1"/>
    <col min="1824" max="1824" width="3.7109375" style="938" customWidth="1"/>
    <col min="1825" max="1825" width="12.7109375" style="938" customWidth="1"/>
    <col min="1826" max="1826" width="52.7109375" style="938" customWidth="1"/>
    <col min="1827" max="1830" width="0" style="938" hidden="1" customWidth="1"/>
    <col min="1831" max="1831" width="12.28515625" style="938" customWidth="1"/>
    <col min="1832" max="1832" width="6.42578125" style="938" customWidth="1"/>
    <col min="1833" max="1833" width="12.28515625" style="938" customWidth="1"/>
    <col min="1834" max="1834" width="0" style="938" hidden="1" customWidth="1"/>
    <col min="1835" max="1835" width="3.7109375" style="938" customWidth="1"/>
    <col min="1836" max="1836" width="11.140625" style="938" bestFit="1" customWidth="1"/>
    <col min="1837" max="1838" width="10.5703125" style="938"/>
    <col min="1839" max="1839" width="11.140625" style="938" customWidth="1"/>
    <col min="1840" max="2069" width="10.5703125" style="938"/>
    <col min="2070" max="2077" width="0" style="938" hidden="1" customWidth="1"/>
    <col min="2078" max="2078" width="3.7109375" style="938" customWidth="1"/>
    <col min="2079" max="2079" width="3.85546875" style="938" customWidth="1"/>
    <col min="2080" max="2080" width="3.7109375" style="938" customWidth="1"/>
    <col min="2081" max="2081" width="12.7109375" style="938" customWidth="1"/>
    <col min="2082" max="2082" width="52.7109375" style="938" customWidth="1"/>
    <col min="2083" max="2086" width="0" style="938" hidden="1" customWidth="1"/>
    <col min="2087" max="2087" width="12.28515625" style="938" customWidth="1"/>
    <col min="2088" max="2088" width="6.42578125" style="938" customWidth="1"/>
    <col min="2089" max="2089" width="12.28515625" style="938" customWidth="1"/>
    <col min="2090" max="2090" width="0" style="938" hidden="1" customWidth="1"/>
    <col min="2091" max="2091" width="3.7109375" style="938" customWidth="1"/>
    <col min="2092" max="2092" width="11.140625" style="938" bestFit="1" customWidth="1"/>
    <col min="2093" max="2094" width="10.5703125" style="938"/>
    <col min="2095" max="2095" width="11.140625" style="938" customWidth="1"/>
    <col min="2096" max="2325" width="10.5703125" style="938"/>
    <col min="2326" max="2333" width="0" style="938" hidden="1" customWidth="1"/>
    <col min="2334" max="2334" width="3.7109375" style="938" customWidth="1"/>
    <col min="2335" max="2335" width="3.85546875" style="938" customWidth="1"/>
    <col min="2336" max="2336" width="3.7109375" style="938" customWidth="1"/>
    <col min="2337" max="2337" width="12.7109375" style="938" customWidth="1"/>
    <col min="2338" max="2338" width="52.7109375" style="938" customWidth="1"/>
    <col min="2339" max="2342" width="0" style="938" hidden="1" customWidth="1"/>
    <col min="2343" max="2343" width="12.28515625" style="938" customWidth="1"/>
    <col min="2344" max="2344" width="6.42578125" style="938" customWidth="1"/>
    <col min="2345" max="2345" width="12.28515625" style="938" customWidth="1"/>
    <col min="2346" max="2346" width="0" style="938" hidden="1" customWidth="1"/>
    <col min="2347" max="2347" width="3.7109375" style="938" customWidth="1"/>
    <col min="2348" max="2348" width="11.140625" style="938" bestFit="1" customWidth="1"/>
    <col min="2349" max="2350" width="10.5703125" style="938"/>
    <col min="2351" max="2351" width="11.140625" style="938" customWidth="1"/>
    <col min="2352" max="2581" width="10.5703125" style="938"/>
    <col min="2582" max="2589" width="0" style="938" hidden="1" customWidth="1"/>
    <col min="2590" max="2590" width="3.7109375" style="938" customWidth="1"/>
    <col min="2591" max="2591" width="3.85546875" style="938" customWidth="1"/>
    <col min="2592" max="2592" width="3.7109375" style="938" customWidth="1"/>
    <col min="2593" max="2593" width="12.7109375" style="938" customWidth="1"/>
    <col min="2594" max="2594" width="52.7109375" style="938" customWidth="1"/>
    <col min="2595" max="2598" width="0" style="938" hidden="1" customWidth="1"/>
    <col min="2599" max="2599" width="12.28515625" style="938" customWidth="1"/>
    <col min="2600" max="2600" width="6.42578125" style="938" customWidth="1"/>
    <col min="2601" max="2601" width="12.28515625" style="938" customWidth="1"/>
    <col min="2602" max="2602" width="0" style="938" hidden="1" customWidth="1"/>
    <col min="2603" max="2603" width="3.7109375" style="938" customWidth="1"/>
    <col min="2604" max="2604" width="11.140625" style="938" bestFit="1" customWidth="1"/>
    <col min="2605" max="2606" width="10.5703125" style="938"/>
    <col min="2607" max="2607" width="11.140625" style="938" customWidth="1"/>
    <col min="2608" max="2837" width="10.5703125" style="938"/>
    <col min="2838" max="2845" width="0" style="938" hidden="1" customWidth="1"/>
    <col min="2846" max="2846" width="3.7109375" style="938" customWidth="1"/>
    <col min="2847" max="2847" width="3.85546875" style="938" customWidth="1"/>
    <col min="2848" max="2848" width="3.7109375" style="938" customWidth="1"/>
    <col min="2849" max="2849" width="12.7109375" style="938" customWidth="1"/>
    <col min="2850" max="2850" width="52.7109375" style="938" customWidth="1"/>
    <col min="2851" max="2854" width="0" style="938" hidden="1" customWidth="1"/>
    <col min="2855" max="2855" width="12.28515625" style="938" customWidth="1"/>
    <col min="2856" max="2856" width="6.42578125" style="938" customWidth="1"/>
    <col min="2857" max="2857" width="12.28515625" style="938" customWidth="1"/>
    <col min="2858" max="2858" width="0" style="938" hidden="1" customWidth="1"/>
    <col min="2859" max="2859" width="3.7109375" style="938" customWidth="1"/>
    <col min="2860" max="2860" width="11.140625" style="938" bestFit="1" customWidth="1"/>
    <col min="2861" max="2862" width="10.5703125" style="938"/>
    <col min="2863" max="2863" width="11.140625" style="938" customWidth="1"/>
    <col min="2864" max="3093" width="10.5703125" style="938"/>
    <col min="3094" max="3101" width="0" style="938" hidden="1" customWidth="1"/>
    <col min="3102" max="3102" width="3.7109375" style="938" customWidth="1"/>
    <col min="3103" max="3103" width="3.85546875" style="938" customWidth="1"/>
    <col min="3104" max="3104" width="3.7109375" style="938" customWidth="1"/>
    <col min="3105" max="3105" width="12.7109375" style="938" customWidth="1"/>
    <col min="3106" max="3106" width="52.7109375" style="938" customWidth="1"/>
    <col min="3107" max="3110" width="0" style="938" hidden="1" customWidth="1"/>
    <col min="3111" max="3111" width="12.28515625" style="938" customWidth="1"/>
    <col min="3112" max="3112" width="6.42578125" style="938" customWidth="1"/>
    <col min="3113" max="3113" width="12.28515625" style="938" customWidth="1"/>
    <col min="3114" max="3114" width="0" style="938" hidden="1" customWidth="1"/>
    <col min="3115" max="3115" width="3.7109375" style="938" customWidth="1"/>
    <col min="3116" max="3116" width="11.140625" style="938" bestFit="1" customWidth="1"/>
    <col min="3117" max="3118" width="10.5703125" style="938"/>
    <col min="3119" max="3119" width="11.140625" style="938" customWidth="1"/>
    <col min="3120" max="3349" width="10.5703125" style="938"/>
    <col min="3350" max="3357" width="0" style="938" hidden="1" customWidth="1"/>
    <col min="3358" max="3358" width="3.7109375" style="938" customWidth="1"/>
    <col min="3359" max="3359" width="3.85546875" style="938" customWidth="1"/>
    <col min="3360" max="3360" width="3.7109375" style="938" customWidth="1"/>
    <col min="3361" max="3361" width="12.7109375" style="938" customWidth="1"/>
    <col min="3362" max="3362" width="52.7109375" style="938" customWidth="1"/>
    <col min="3363" max="3366" width="0" style="938" hidden="1" customWidth="1"/>
    <col min="3367" max="3367" width="12.28515625" style="938" customWidth="1"/>
    <col min="3368" max="3368" width="6.42578125" style="938" customWidth="1"/>
    <col min="3369" max="3369" width="12.28515625" style="938" customWidth="1"/>
    <col min="3370" max="3370" width="0" style="938" hidden="1" customWidth="1"/>
    <col min="3371" max="3371" width="3.7109375" style="938" customWidth="1"/>
    <col min="3372" max="3372" width="11.140625" style="938" bestFit="1" customWidth="1"/>
    <col min="3373" max="3374" width="10.5703125" style="938"/>
    <col min="3375" max="3375" width="11.140625" style="938" customWidth="1"/>
    <col min="3376" max="3605" width="10.5703125" style="938"/>
    <col min="3606" max="3613" width="0" style="938" hidden="1" customWidth="1"/>
    <col min="3614" max="3614" width="3.7109375" style="938" customWidth="1"/>
    <col min="3615" max="3615" width="3.85546875" style="938" customWidth="1"/>
    <col min="3616" max="3616" width="3.7109375" style="938" customWidth="1"/>
    <col min="3617" max="3617" width="12.7109375" style="938" customWidth="1"/>
    <col min="3618" max="3618" width="52.7109375" style="938" customWidth="1"/>
    <col min="3619" max="3622" width="0" style="938" hidden="1" customWidth="1"/>
    <col min="3623" max="3623" width="12.28515625" style="938" customWidth="1"/>
    <col min="3624" max="3624" width="6.42578125" style="938" customWidth="1"/>
    <col min="3625" max="3625" width="12.28515625" style="938" customWidth="1"/>
    <col min="3626" max="3626" width="0" style="938" hidden="1" customWidth="1"/>
    <col min="3627" max="3627" width="3.7109375" style="938" customWidth="1"/>
    <col min="3628" max="3628" width="11.140625" style="938" bestFit="1" customWidth="1"/>
    <col min="3629" max="3630" width="10.5703125" style="938"/>
    <col min="3631" max="3631" width="11.140625" style="938" customWidth="1"/>
    <col min="3632" max="3861" width="10.5703125" style="938"/>
    <col min="3862" max="3869" width="0" style="938" hidden="1" customWidth="1"/>
    <col min="3870" max="3870" width="3.7109375" style="938" customWidth="1"/>
    <col min="3871" max="3871" width="3.85546875" style="938" customWidth="1"/>
    <col min="3872" max="3872" width="3.7109375" style="938" customWidth="1"/>
    <col min="3873" max="3873" width="12.7109375" style="938" customWidth="1"/>
    <col min="3874" max="3874" width="52.7109375" style="938" customWidth="1"/>
    <col min="3875" max="3878" width="0" style="938" hidden="1" customWidth="1"/>
    <col min="3879" max="3879" width="12.28515625" style="938" customWidth="1"/>
    <col min="3880" max="3880" width="6.42578125" style="938" customWidth="1"/>
    <col min="3881" max="3881" width="12.28515625" style="938" customWidth="1"/>
    <col min="3882" max="3882" width="0" style="938" hidden="1" customWidth="1"/>
    <col min="3883" max="3883" width="3.7109375" style="938" customWidth="1"/>
    <col min="3884" max="3884" width="11.140625" style="938" bestFit="1" customWidth="1"/>
    <col min="3885" max="3886" width="10.5703125" style="938"/>
    <col min="3887" max="3887" width="11.140625" style="938" customWidth="1"/>
    <col min="3888" max="4117" width="10.5703125" style="938"/>
    <col min="4118" max="4125" width="0" style="938" hidden="1" customWidth="1"/>
    <col min="4126" max="4126" width="3.7109375" style="938" customWidth="1"/>
    <col min="4127" max="4127" width="3.85546875" style="938" customWidth="1"/>
    <col min="4128" max="4128" width="3.7109375" style="938" customWidth="1"/>
    <col min="4129" max="4129" width="12.7109375" style="938" customWidth="1"/>
    <col min="4130" max="4130" width="52.7109375" style="938" customWidth="1"/>
    <col min="4131" max="4134" width="0" style="938" hidden="1" customWidth="1"/>
    <col min="4135" max="4135" width="12.28515625" style="938" customWidth="1"/>
    <col min="4136" max="4136" width="6.42578125" style="938" customWidth="1"/>
    <col min="4137" max="4137" width="12.28515625" style="938" customWidth="1"/>
    <col min="4138" max="4138" width="0" style="938" hidden="1" customWidth="1"/>
    <col min="4139" max="4139" width="3.7109375" style="938" customWidth="1"/>
    <col min="4140" max="4140" width="11.140625" style="938" bestFit="1" customWidth="1"/>
    <col min="4141" max="4142" width="10.5703125" style="938"/>
    <col min="4143" max="4143" width="11.140625" style="938" customWidth="1"/>
    <col min="4144" max="4373" width="10.5703125" style="938"/>
    <col min="4374" max="4381" width="0" style="938" hidden="1" customWidth="1"/>
    <col min="4382" max="4382" width="3.7109375" style="938" customWidth="1"/>
    <col min="4383" max="4383" width="3.85546875" style="938" customWidth="1"/>
    <col min="4384" max="4384" width="3.7109375" style="938" customWidth="1"/>
    <col min="4385" max="4385" width="12.7109375" style="938" customWidth="1"/>
    <col min="4386" max="4386" width="52.7109375" style="938" customWidth="1"/>
    <col min="4387" max="4390" width="0" style="938" hidden="1" customWidth="1"/>
    <col min="4391" max="4391" width="12.28515625" style="938" customWidth="1"/>
    <col min="4392" max="4392" width="6.42578125" style="938" customWidth="1"/>
    <col min="4393" max="4393" width="12.28515625" style="938" customWidth="1"/>
    <col min="4394" max="4394" width="0" style="938" hidden="1" customWidth="1"/>
    <col min="4395" max="4395" width="3.7109375" style="938" customWidth="1"/>
    <col min="4396" max="4396" width="11.140625" style="938" bestFit="1" customWidth="1"/>
    <col min="4397" max="4398" width="10.5703125" style="938"/>
    <col min="4399" max="4399" width="11.140625" style="938" customWidth="1"/>
    <col min="4400" max="4629" width="10.5703125" style="938"/>
    <col min="4630" max="4637" width="0" style="938" hidden="1" customWidth="1"/>
    <col min="4638" max="4638" width="3.7109375" style="938" customWidth="1"/>
    <col min="4639" max="4639" width="3.85546875" style="938" customWidth="1"/>
    <col min="4640" max="4640" width="3.7109375" style="938" customWidth="1"/>
    <col min="4641" max="4641" width="12.7109375" style="938" customWidth="1"/>
    <col min="4642" max="4642" width="52.7109375" style="938" customWidth="1"/>
    <col min="4643" max="4646" width="0" style="938" hidden="1" customWidth="1"/>
    <col min="4647" max="4647" width="12.28515625" style="938" customWidth="1"/>
    <col min="4648" max="4648" width="6.42578125" style="938" customWidth="1"/>
    <col min="4649" max="4649" width="12.28515625" style="938" customWidth="1"/>
    <col min="4650" max="4650" width="0" style="938" hidden="1" customWidth="1"/>
    <col min="4651" max="4651" width="3.7109375" style="938" customWidth="1"/>
    <col min="4652" max="4652" width="11.140625" style="938" bestFit="1" customWidth="1"/>
    <col min="4653" max="4654" width="10.5703125" style="938"/>
    <col min="4655" max="4655" width="11.140625" style="938" customWidth="1"/>
    <col min="4656" max="4885" width="10.5703125" style="938"/>
    <col min="4886" max="4893" width="0" style="938" hidden="1" customWidth="1"/>
    <col min="4894" max="4894" width="3.7109375" style="938" customWidth="1"/>
    <col min="4895" max="4895" width="3.85546875" style="938" customWidth="1"/>
    <col min="4896" max="4896" width="3.7109375" style="938" customWidth="1"/>
    <col min="4897" max="4897" width="12.7109375" style="938" customWidth="1"/>
    <col min="4898" max="4898" width="52.7109375" style="938" customWidth="1"/>
    <col min="4899" max="4902" width="0" style="938" hidden="1" customWidth="1"/>
    <col min="4903" max="4903" width="12.28515625" style="938" customWidth="1"/>
    <col min="4904" max="4904" width="6.42578125" style="938" customWidth="1"/>
    <col min="4905" max="4905" width="12.28515625" style="938" customWidth="1"/>
    <col min="4906" max="4906" width="0" style="938" hidden="1" customWidth="1"/>
    <col min="4907" max="4907" width="3.7109375" style="938" customWidth="1"/>
    <col min="4908" max="4908" width="11.140625" style="938" bestFit="1" customWidth="1"/>
    <col min="4909" max="4910" width="10.5703125" style="938"/>
    <col min="4911" max="4911" width="11.140625" style="938" customWidth="1"/>
    <col min="4912" max="5141" width="10.5703125" style="938"/>
    <col min="5142" max="5149" width="0" style="938" hidden="1" customWidth="1"/>
    <col min="5150" max="5150" width="3.7109375" style="938" customWidth="1"/>
    <col min="5151" max="5151" width="3.85546875" style="938" customWidth="1"/>
    <col min="5152" max="5152" width="3.7109375" style="938" customWidth="1"/>
    <col min="5153" max="5153" width="12.7109375" style="938" customWidth="1"/>
    <col min="5154" max="5154" width="52.7109375" style="938" customWidth="1"/>
    <col min="5155" max="5158" width="0" style="938" hidden="1" customWidth="1"/>
    <col min="5159" max="5159" width="12.28515625" style="938" customWidth="1"/>
    <col min="5160" max="5160" width="6.42578125" style="938" customWidth="1"/>
    <col min="5161" max="5161" width="12.28515625" style="938" customWidth="1"/>
    <col min="5162" max="5162" width="0" style="938" hidden="1" customWidth="1"/>
    <col min="5163" max="5163" width="3.7109375" style="938" customWidth="1"/>
    <col min="5164" max="5164" width="11.140625" style="938" bestFit="1" customWidth="1"/>
    <col min="5165" max="5166" width="10.5703125" style="938"/>
    <col min="5167" max="5167" width="11.140625" style="938" customWidth="1"/>
    <col min="5168" max="5397" width="10.5703125" style="938"/>
    <col min="5398" max="5405" width="0" style="938" hidden="1" customWidth="1"/>
    <col min="5406" max="5406" width="3.7109375" style="938" customWidth="1"/>
    <col min="5407" max="5407" width="3.85546875" style="938" customWidth="1"/>
    <col min="5408" max="5408" width="3.7109375" style="938" customWidth="1"/>
    <col min="5409" max="5409" width="12.7109375" style="938" customWidth="1"/>
    <col min="5410" max="5410" width="52.7109375" style="938" customWidth="1"/>
    <col min="5411" max="5414" width="0" style="938" hidden="1" customWidth="1"/>
    <col min="5415" max="5415" width="12.28515625" style="938" customWidth="1"/>
    <col min="5416" max="5416" width="6.42578125" style="938" customWidth="1"/>
    <col min="5417" max="5417" width="12.28515625" style="938" customWidth="1"/>
    <col min="5418" max="5418" width="0" style="938" hidden="1" customWidth="1"/>
    <col min="5419" max="5419" width="3.7109375" style="938" customWidth="1"/>
    <col min="5420" max="5420" width="11.140625" style="938" bestFit="1" customWidth="1"/>
    <col min="5421" max="5422" width="10.5703125" style="938"/>
    <col min="5423" max="5423" width="11.140625" style="938" customWidth="1"/>
    <col min="5424" max="5653" width="10.5703125" style="938"/>
    <col min="5654" max="5661" width="0" style="938" hidden="1" customWidth="1"/>
    <col min="5662" max="5662" width="3.7109375" style="938" customWidth="1"/>
    <col min="5663" max="5663" width="3.85546875" style="938" customWidth="1"/>
    <col min="5664" max="5664" width="3.7109375" style="938" customWidth="1"/>
    <col min="5665" max="5665" width="12.7109375" style="938" customWidth="1"/>
    <col min="5666" max="5666" width="52.7109375" style="938" customWidth="1"/>
    <col min="5667" max="5670" width="0" style="938" hidden="1" customWidth="1"/>
    <col min="5671" max="5671" width="12.28515625" style="938" customWidth="1"/>
    <col min="5672" max="5672" width="6.42578125" style="938" customWidth="1"/>
    <col min="5673" max="5673" width="12.28515625" style="938" customWidth="1"/>
    <col min="5674" max="5674" width="0" style="938" hidden="1" customWidth="1"/>
    <col min="5675" max="5675" width="3.7109375" style="938" customWidth="1"/>
    <col min="5676" max="5676" width="11.140625" style="938" bestFit="1" customWidth="1"/>
    <col min="5677" max="5678" width="10.5703125" style="938"/>
    <col min="5679" max="5679" width="11.140625" style="938" customWidth="1"/>
    <col min="5680" max="5909" width="10.5703125" style="938"/>
    <col min="5910" max="5917" width="0" style="938" hidden="1" customWidth="1"/>
    <col min="5918" max="5918" width="3.7109375" style="938" customWidth="1"/>
    <col min="5919" max="5919" width="3.85546875" style="938" customWidth="1"/>
    <col min="5920" max="5920" width="3.7109375" style="938" customWidth="1"/>
    <col min="5921" max="5921" width="12.7109375" style="938" customWidth="1"/>
    <col min="5922" max="5922" width="52.7109375" style="938" customWidth="1"/>
    <col min="5923" max="5926" width="0" style="938" hidden="1" customWidth="1"/>
    <col min="5927" max="5927" width="12.28515625" style="938" customWidth="1"/>
    <col min="5928" max="5928" width="6.42578125" style="938" customWidth="1"/>
    <col min="5929" max="5929" width="12.28515625" style="938" customWidth="1"/>
    <col min="5930" max="5930" width="0" style="938" hidden="1" customWidth="1"/>
    <col min="5931" max="5931" width="3.7109375" style="938" customWidth="1"/>
    <col min="5932" max="5932" width="11.140625" style="938" bestFit="1" customWidth="1"/>
    <col min="5933" max="5934" width="10.5703125" style="938"/>
    <col min="5935" max="5935" width="11.140625" style="938" customWidth="1"/>
    <col min="5936" max="6165" width="10.5703125" style="938"/>
    <col min="6166" max="6173" width="0" style="938" hidden="1" customWidth="1"/>
    <col min="6174" max="6174" width="3.7109375" style="938" customWidth="1"/>
    <col min="6175" max="6175" width="3.85546875" style="938" customWidth="1"/>
    <col min="6176" max="6176" width="3.7109375" style="938" customWidth="1"/>
    <col min="6177" max="6177" width="12.7109375" style="938" customWidth="1"/>
    <col min="6178" max="6178" width="52.7109375" style="938" customWidth="1"/>
    <col min="6179" max="6182" width="0" style="938" hidden="1" customWidth="1"/>
    <col min="6183" max="6183" width="12.28515625" style="938" customWidth="1"/>
    <col min="6184" max="6184" width="6.42578125" style="938" customWidth="1"/>
    <col min="6185" max="6185" width="12.28515625" style="938" customWidth="1"/>
    <col min="6186" max="6186" width="0" style="938" hidden="1" customWidth="1"/>
    <col min="6187" max="6187" width="3.7109375" style="938" customWidth="1"/>
    <col min="6188" max="6188" width="11.140625" style="938" bestFit="1" customWidth="1"/>
    <col min="6189" max="6190" width="10.5703125" style="938"/>
    <col min="6191" max="6191" width="11.140625" style="938" customWidth="1"/>
    <col min="6192" max="6421" width="10.5703125" style="938"/>
    <col min="6422" max="6429" width="0" style="938" hidden="1" customWidth="1"/>
    <col min="6430" max="6430" width="3.7109375" style="938" customWidth="1"/>
    <col min="6431" max="6431" width="3.85546875" style="938" customWidth="1"/>
    <col min="6432" max="6432" width="3.7109375" style="938" customWidth="1"/>
    <col min="6433" max="6433" width="12.7109375" style="938" customWidth="1"/>
    <col min="6434" max="6434" width="52.7109375" style="938" customWidth="1"/>
    <col min="6435" max="6438" width="0" style="938" hidden="1" customWidth="1"/>
    <col min="6439" max="6439" width="12.28515625" style="938" customWidth="1"/>
    <col min="6440" max="6440" width="6.42578125" style="938" customWidth="1"/>
    <col min="6441" max="6441" width="12.28515625" style="938" customWidth="1"/>
    <col min="6442" max="6442" width="0" style="938" hidden="1" customWidth="1"/>
    <col min="6443" max="6443" width="3.7109375" style="938" customWidth="1"/>
    <col min="6444" max="6444" width="11.140625" style="938" bestFit="1" customWidth="1"/>
    <col min="6445" max="6446" width="10.5703125" style="938"/>
    <col min="6447" max="6447" width="11.140625" style="938" customWidth="1"/>
    <col min="6448" max="6677" width="10.5703125" style="938"/>
    <col min="6678" max="6685" width="0" style="938" hidden="1" customWidth="1"/>
    <col min="6686" max="6686" width="3.7109375" style="938" customWidth="1"/>
    <col min="6687" max="6687" width="3.85546875" style="938" customWidth="1"/>
    <col min="6688" max="6688" width="3.7109375" style="938" customWidth="1"/>
    <col min="6689" max="6689" width="12.7109375" style="938" customWidth="1"/>
    <col min="6690" max="6690" width="52.7109375" style="938" customWidth="1"/>
    <col min="6691" max="6694" width="0" style="938" hidden="1" customWidth="1"/>
    <col min="6695" max="6695" width="12.28515625" style="938" customWidth="1"/>
    <col min="6696" max="6696" width="6.42578125" style="938" customWidth="1"/>
    <col min="6697" max="6697" width="12.28515625" style="938" customWidth="1"/>
    <col min="6698" max="6698" width="0" style="938" hidden="1" customWidth="1"/>
    <col min="6699" max="6699" width="3.7109375" style="938" customWidth="1"/>
    <col min="6700" max="6700" width="11.140625" style="938" bestFit="1" customWidth="1"/>
    <col min="6701" max="6702" width="10.5703125" style="938"/>
    <col min="6703" max="6703" width="11.140625" style="938" customWidth="1"/>
    <col min="6704" max="6933" width="10.5703125" style="938"/>
    <col min="6934" max="6941" width="0" style="938" hidden="1" customWidth="1"/>
    <col min="6942" max="6942" width="3.7109375" style="938" customWidth="1"/>
    <col min="6943" max="6943" width="3.85546875" style="938" customWidth="1"/>
    <col min="6944" max="6944" width="3.7109375" style="938" customWidth="1"/>
    <col min="6945" max="6945" width="12.7109375" style="938" customWidth="1"/>
    <col min="6946" max="6946" width="52.7109375" style="938" customWidth="1"/>
    <col min="6947" max="6950" width="0" style="938" hidden="1" customWidth="1"/>
    <col min="6951" max="6951" width="12.28515625" style="938" customWidth="1"/>
    <col min="6952" max="6952" width="6.42578125" style="938" customWidth="1"/>
    <col min="6953" max="6953" width="12.28515625" style="938" customWidth="1"/>
    <col min="6954" max="6954" width="0" style="938" hidden="1" customWidth="1"/>
    <col min="6955" max="6955" width="3.7109375" style="938" customWidth="1"/>
    <col min="6956" max="6956" width="11.140625" style="938" bestFit="1" customWidth="1"/>
    <col min="6957" max="6958" width="10.5703125" style="938"/>
    <col min="6959" max="6959" width="11.140625" style="938" customWidth="1"/>
    <col min="6960" max="7189" width="10.5703125" style="938"/>
    <col min="7190" max="7197" width="0" style="938" hidden="1" customWidth="1"/>
    <col min="7198" max="7198" width="3.7109375" style="938" customWidth="1"/>
    <col min="7199" max="7199" width="3.85546875" style="938" customWidth="1"/>
    <col min="7200" max="7200" width="3.7109375" style="938" customWidth="1"/>
    <col min="7201" max="7201" width="12.7109375" style="938" customWidth="1"/>
    <col min="7202" max="7202" width="52.7109375" style="938" customWidth="1"/>
    <col min="7203" max="7206" width="0" style="938" hidden="1" customWidth="1"/>
    <col min="7207" max="7207" width="12.28515625" style="938" customWidth="1"/>
    <col min="7208" max="7208" width="6.42578125" style="938" customWidth="1"/>
    <col min="7209" max="7209" width="12.28515625" style="938" customWidth="1"/>
    <col min="7210" max="7210" width="0" style="938" hidden="1" customWidth="1"/>
    <col min="7211" max="7211" width="3.7109375" style="938" customWidth="1"/>
    <col min="7212" max="7212" width="11.140625" style="938" bestFit="1" customWidth="1"/>
    <col min="7213" max="7214" width="10.5703125" style="938"/>
    <col min="7215" max="7215" width="11.140625" style="938" customWidth="1"/>
    <col min="7216" max="7445" width="10.5703125" style="938"/>
    <col min="7446" max="7453" width="0" style="938" hidden="1" customWidth="1"/>
    <col min="7454" max="7454" width="3.7109375" style="938" customWidth="1"/>
    <col min="7455" max="7455" width="3.85546875" style="938" customWidth="1"/>
    <col min="7456" max="7456" width="3.7109375" style="938" customWidth="1"/>
    <col min="7457" max="7457" width="12.7109375" style="938" customWidth="1"/>
    <col min="7458" max="7458" width="52.7109375" style="938" customWidth="1"/>
    <col min="7459" max="7462" width="0" style="938" hidden="1" customWidth="1"/>
    <col min="7463" max="7463" width="12.28515625" style="938" customWidth="1"/>
    <col min="7464" max="7464" width="6.42578125" style="938" customWidth="1"/>
    <col min="7465" max="7465" width="12.28515625" style="938" customWidth="1"/>
    <col min="7466" max="7466" width="0" style="938" hidden="1" customWidth="1"/>
    <col min="7467" max="7467" width="3.7109375" style="938" customWidth="1"/>
    <col min="7468" max="7468" width="11.140625" style="938" bestFit="1" customWidth="1"/>
    <col min="7469" max="7470" width="10.5703125" style="938"/>
    <col min="7471" max="7471" width="11.140625" style="938" customWidth="1"/>
    <col min="7472" max="7701" width="10.5703125" style="938"/>
    <col min="7702" max="7709" width="0" style="938" hidden="1" customWidth="1"/>
    <col min="7710" max="7710" width="3.7109375" style="938" customWidth="1"/>
    <col min="7711" max="7711" width="3.85546875" style="938" customWidth="1"/>
    <col min="7712" max="7712" width="3.7109375" style="938" customWidth="1"/>
    <col min="7713" max="7713" width="12.7109375" style="938" customWidth="1"/>
    <col min="7714" max="7714" width="52.7109375" style="938" customWidth="1"/>
    <col min="7715" max="7718" width="0" style="938" hidden="1" customWidth="1"/>
    <col min="7719" max="7719" width="12.28515625" style="938" customWidth="1"/>
    <col min="7720" max="7720" width="6.42578125" style="938" customWidth="1"/>
    <col min="7721" max="7721" width="12.28515625" style="938" customWidth="1"/>
    <col min="7722" max="7722" width="0" style="938" hidden="1" customWidth="1"/>
    <col min="7723" max="7723" width="3.7109375" style="938" customWidth="1"/>
    <col min="7724" max="7724" width="11.140625" style="938" bestFit="1" customWidth="1"/>
    <col min="7725" max="7726" width="10.5703125" style="938"/>
    <col min="7727" max="7727" width="11.140625" style="938" customWidth="1"/>
    <col min="7728" max="7957" width="10.5703125" style="938"/>
    <col min="7958" max="7965" width="0" style="938" hidden="1" customWidth="1"/>
    <col min="7966" max="7966" width="3.7109375" style="938" customWidth="1"/>
    <col min="7967" max="7967" width="3.85546875" style="938" customWidth="1"/>
    <col min="7968" max="7968" width="3.7109375" style="938" customWidth="1"/>
    <col min="7969" max="7969" width="12.7109375" style="938" customWidth="1"/>
    <col min="7970" max="7970" width="52.7109375" style="938" customWidth="1"/>
    <col min="7971" max="7974" width="0" style="938" hidden="1" customWidth="1"/>
    <col min="7975" max="7975" width="12.28515625" style="938" customWidth="1"/>
    <col min="7976" max="7976" width="6.42578125" style="938" customWidth="1"/>
    <col min="7977" max="7977" width="12.28515625" style="938" customWidth="1"/>
    <col min="7978" max="7978" width="0" style="938" hidden="1" customWidth="1"/>
    <col min="7979" max="7979" width="3.7109375" style="938" customWidth="1"/>
    <col min="7980" max="7980" width="11.140625" style="938" bestFit="1" customWidth="1"/>
    <col min="7981" max="7982" width="10.5703125" style="938"/>
    <col min="7983" max="7983" width="11.140625" style="938" customWidth="1"/>
    <col min="7984" max="8213" width="10.5703125" style="938"/>
    <col min="8214" max="8221" width="0" style="938" hidden="1" customWidth="1"/>
    <col min="8222" max="8222" width="3.7109375" style="938" customWidth="1"/>
    <col min="8223" max="8223" width="3.85546875" style="938" customWidth="1"/>
    <col min="8224" max="8224" width="3.7109375" style="938" customWidth="1"/>
    <col min="8225" max="8225" width="12.7109375" style="938" customWidth="1"/>
    <col min="8226" max="8226" width="52.7109375" style="938" customWidth="1"/>
    <col min="8227" max="8230" width="0" style="938" hidden="1" customWidth="1"/>
    <col min="8231" max="8231" width="12.28515625" style="938" customWidth="1"/>
    <col min="8232" max="8232" width="6.42578125" style="938" customWidth="1"/>
    <col min="8233" max="8233" width="12.28515625" style="938" customWidth="1"/>
    <col min="8234" max="8234" width="0" style="938" hidden="1" customWidth="1"/>
    <col min="8235" max="8235" width="3.7109375" style="938" customWidth="1"/>
    <col min="8236" max="8236" width="11.140625" style="938" bestFit="1" customWidth="1"/>
    <col min="8237" max="8238" width="10.5703125" style="938"/>
    <col min="8239" max="8239" width="11.140625" style="938" customWidth="1"/>
    <col min="8240" max="8469" width="10.5703125" style="938"/>
    <col min="8470" max="8477" width="0" style="938" hidden="1" customWidth="1"/>
    <col min="8478" max="8478" width="3.7109375" style="938" customWidth="1"/>
    <col min="8479" max="8479" width="3.85546875" style="938" customWidth="1"/>
    <col min="8480" max="8480" width="3.7109375" style="938" customWidth="1"/>
    <col min="8481" max="8481" width="12.7109375" style="938" customWidth="1"/>
    <col min="8482" max="8482" width="52.7109375" style="938" customWidth="1"/>
    <col min="8483" max="8486" width="0" style="938" hidden="1" customWidth="1"/>
    <col min="8487" max="8487" width="12.28515625" style="938" customWidth="1"/>
    <col min="8488" max="8488" width="6.42578125" style="938" customWidth="1"/>
    <col min="8489" max="8489" width="12.28515625" style="938" customWidth="1"/>
    <col min="8490" max="8490" width="0" style="938" hidden="1" customWidth="1"/>
    <col min="8491" max="8491" width="3.7109375" style="938" customWidth="1"/>
    <col min="8492" max="8492" width="11.140625" style="938" bestFit="1" customWidth="1"/>
    <col min="8493" max="8494" width="10.5703125" style="938"/>
    <col min="8495" max="8495" width="11.140625" style="938" customWidth="1"/>
    <col min="8496" max="8725" width="10.5703125" style="938"/>
    <col min="8726" max="8733" width="0" style="938" hidden="1" customWidth="1"/>
    <col min="8734" max="8734" width="3.7109375" style="938" customWidth="1"/>
    <col min="8735" max="8735" width="3.85546875" style="938" customWidth="1"/>
    <col min="8736" max="8736" width="3.7109375" style="938" customWidth="1"/>
    <col min="8737" max="8737" width="12.7109375" style="938" customWidth="1"/>
    <col min="8738" max="8738" width="52.7109375" style="938" customWidth="1"/>
    <col min="8739" max="8742" width="0" style="938" hidden="1" customWidth="1"/>
    <col min="8743" max="8743" width="12.28515625" style="938" customWidth="1"/>
    <col min="8744" max="8744" width="6.42578125" style="938" customWidth="1"/>
    <col min="8745" max="8745" width="12.28515625" style="938" customWidth="1"/>
    <col min="8746" max="8746" width="0" style="938" hidden="1" customWidth="1"/>
    <col min="8747" max="8747" width="3.7109375" style="938" customWidth="1"/>
    <col min="8748" max="8748" width="11.140625" style="938" bestFit="1" customWidth="1"/>
    <col min="8749" max="8750" width="10.5703125" style="938"/>
    <col min="8751" max="8751" width="11.140625" style="938" customWidth="1"/>
    <col min="8752" max="8981" width="10.5703125" style="938"/>
    <col min="8982" max="8989" width="0" style="938" hidden="1" customWidth="1"/>
    <col min="8990" max="8990" width="3.7109375" style="938" customWidth="1"/>
    <col min="8991" max="8991" width="3.85546875" style="938" customWidth="1"/>
    <col min="8992" max="8992" width="3.7109375" style="938" customWidth="1"/>
    <col min="8993" max="8993" width="12.7109375" style="938" customWidth="1"/>
    <col min="8994" max="8994" width="52.7109375" style="938" customWidth="1"/>
    <col min="8995" max="8998" width="0" style="938" hidden="1" customWidth="1"/>
    <col min="8999" max="8999" width="12.28515625" style="938" customWidth="1"/>
    <col min="9000" max="9000" width="6.42578125" style="938" customWidth="1"/>
    <col min="9001" max="9001" width="12.28515625" style="938" customWidth="1"/>
    <col min="9002" max="9002" width="0" style="938" hidden="1" customWidth="1"/>
    <col min="9003" max="9003" width="3.7109375" style="938" customWidth="1"/>
    <col min="9004" max="9004" width="11.140625" style="938" bestFit="1" customWidth="1"/>
    <col min="9005" max="9006" width="10.5703125" style="938"/>
    <col min="9007" max="9007" width="11.140625" style="938" customWidth="1"/>
    <col min="9008" max="9237" width="10.5703125" style="938"/>
    <col min="9238" max="9245" width="0" style="938" hidden="1" customWidth="1"/>
    <col min="9246" max="9246" width="3.7109375" style="938" customWidth="1"/>
    <col min="9247" max="9247" width="3.85546875" style="938" customWidth="1"/>
    <col min="9248" max="9248" width="3.7109375" style="938" customWidth="1"/>
    <col min="9249" max="9249" width="12.7109375" style="938" customWidth="1"/>
    <col min="9250" max="9250" width="52.7109375" style="938" customWidth="1"/>
    <col min="9251" max="9254" width="0" style="938" hidden="1" customWidth="1"/>
    <col min="9255" max="9255" width="12.28515625" style="938" customWidth="1"/>
    <col min="9256" max="9256" width="6.42578125" style="938" customWidth="1"/>
    <col min="9257" max="9257" width="12.28515625" style="938" customWidth="1"/>
    <col min="9258" max="9258" width="0" style="938" hidden="1" customWidth="1"/>
    <col min="9259" max="9259" width="3.7109375" style="938" customWidth="1"/>
    <col min="9260" max="9260" width="11.140625" style="938" bestFit="1" customWidth="1"/>
    <col min="9261" max="9262" width="10.5703125" style="938"/>
    <col min="9263" max="9263" width="11.140625" style="938" customWidth="1"/>
    <col min="9264" max="9493" width="10.5703125" style="938"/>
    <col min="9494" max="9501" width="0" style="938" hidden="1" customWidth="1"/>
    <col min="9502" max="9502" width="3.7109375" style="938" customWidth="1"/>
    <col min="9503" max="9503" width="3.85546875" style="938" customWidth="1"/>
    <col min="9504" max="9504" width="3.7109375" style="938" customWidth="1"/>
    <col min="9505" max="9505" width="12.7109375" style="938" customWidth="1"/>
    <col min="9506" max="9506" width="52.7109375" style="938" customWidth="1"/>
    <col min="9507" max="9510" width="0" style="938" hidden="1" customWidth="1"/>
    <col min="9511" max="9511" width="12.28515625" style="938" customWidth="1"/>
    <col min="9512" max="9512" width="6.42578125" style="938" customWidth="1"/>
    <col min="9513" max="9513" width="12.28515625" style="938" customWidth="1"/>
    <col min="9514" max="9514" width="0" style="938" hidden="1" customWidth="1"/>
    <col min="9515" max="9515" width="3.7109375" style="938" customWidth="1"/>
    <col min="9516" max="9516" width="11.140625" style="938" bestFit="1" customWidth="1"/>
    <col min="9517" max="9518" width="10.5703125" style="938"/>
    <col min="9519" max="9519" width="11.140625" style="938" customWidth="1"/>
    <col min="9520" max="9749" width="10.5703125" style="938"/>
    <col min="9750" max="9757" width="0" style="938" hidden="1" customWidth="1"/>
    <col min="9758" max="9758" width="3.7109375" style="938" customWidth="1"/>
    <col min="9759" max="9759" width="3.85546875" style="938" customWidth="1"/>
    <col min="9760" max="9760" width="3.7109375" style="938" customWidth="1"/>
    <col min="9761" max="9761" width="12.7109375" style="938" customWidth="1"/>
    <col min="9762" max="9762" width="52.7109375" style="938" customWidth="1"/>
    <col min="9763" max="9766" width="0" style="938" hidden="1" customWidth="1"/>
    <col min="9767" max="9767" width="12.28515625" style="938" customWidth="1"/>
    <col min="9768" max="9768" width="6.42578125" style="938" customWidth="1"/>
    <col min="9769" max="9769" width="12.28515625" style="938" customWidth="1"/>
    <col min="9770" max="9770" width="0" style="938" hidden="1" customWidth="1"/>
    <col min="9771" max="9771" width="3.7109375" style="938" customWidth="1"/>
    <col min="9772" max="9772" width="11.140625" style="938" bestFit="1" customWidth="1"/>
    <col min="9773" max="9774" width="10.5703125" style="938"/>
    <col min="9775" max="9775" width="11.140625" style="938" customWidth="1"/>
    <col min="9776" max="10005" width="10.5703125" style="938"/>
    <col min="10006" max="10013" width="0" style="938" hidden="1" customWidth="1"/>
    <col min="10014" max="10014" width="3.7109375" style="938" customWidth="1"/>
    <col min="10015" max="10015" width="3.85546875" style="938" customWidth="1"/>
    <col min="10016" max="10016" width="3.7109375" style="938" customWidth="1"/>
    <col min="10017" max="10017" width="12.7109375" style="938" customWidth="1"/>
    <col min="10018" max="10018" width="52.7109375" style="938" customWidth="1"/>
    <col min="10019" max="10022" width="0" style="938" hidden="1" customWidth="1"/>
    <col min="10023" max="10023" width="12.28515625" style="938" customWidth="1"/>
    <col min="10024" max="10024" width="6.42578125" style="938" customWidth="1"/>
    <col min="10025" max="10025" width="12.28515625" style="938" customWidth="1"/>
    <col min="10026" max="10026" width="0" style="938" hidden="1" customWidth="1"/>
    <col min="10027" max="10027" width="3.7109375" style="938" customWidth="1"/>
    <col min="10028" max="10028" width="11.140625" style="938" bestFit="1" customWidth="1"/>
    <col min="10029" max="10030" width="10.5703125" style="938"/>
    <col min="10031" max="10031" width="11.140625" style="938" customWidth="1"/>
    <col min="10032" max="10261" width="10.5703125" style="938"/>
    <col min="10262" max="10269" width="0" style="938" hidden="1" customWidth="1"/>
    <col min="10270" max="10270" width="3.7109375" style="938" customWidth="1"/>
    <col min="10271" max="10271" width="3.85546875" style="938" customWidth="1"/>
    <col min="10272" max="10272" width="3.7109375" style="938" customWidth="1"/>
    <col min="10273" max="10273" width="12.7109375" style="938" customWidth="1"/>
    <col min="10274" max="10274" width="52.7109375" style="938" customWidth="1"/>
    <col min="10275" max="10278" width="0" style="938" hidden="1" customWidth="1"/>
    <col min="10279" max="10279" width="12.28515625" style="938" customWidth="1"/>
    <col min="10280" max="10280" width="6.42578125" style="938" customWidth="1"/>
    <col min="10281" max="10281" width="12.28515625" style="938" customWidth="1"/>
    <col min="10282" max="10282" width="0" style="938" hidden="1" customWidth="1"/>
    <col min="10283" max="10283" width="3.7109375" style="938" customWidth="1"/>
    <col min="10284" max="10284" width="11.140625" style="938" bestFit="1" customWidth="1"/>
    <col min="10285" max="10286" width="10.5703125" style="938"/>
    <col min="10287" max="10287" width="11.140625" style="938" customWidth="1"/>
    <col min="10288" max="10517" width="10.5703125" style="938"/>
    <col min="10518" max="10525" width="0" style="938" hidden="1" customWidth="1"/>
    <col min="10526" max="10526" width="3.7109375" style="938" customWidth="1"/>
    <col min="10527" max="10527" width="3.85546875" style="938" customWidth="1"/>
    <col min="10528" max="10528" width="3.7109375" style="938" customWidth="1"/>
    <col min="10529" max="10529" width="12.7109375" style="938" customWidth="1"/>
    <col min="10530" max="10530" width="52.7109375" style="938" customWidth="1"/>
    <col min="10531" max="10534" width="0" style="938" hidden="1" customWidth="1"/>
    <col min="10535" max="10535" width="12.28515625" style="938" customWidth="1"/>
    <col min="10536" max="10536" width="6.42578125" style="938" customWidth="1"/>
    <col min="10537" max="10537" width="12.28515625" style="938" customWidth="1"/>
    <col min="10538" max="10538" width="0" style="938" hidden="1" customWidth="1"/>
    <col min="10539" max="10539" width="3.7109375" style="938" customWidth="1"/>
    <col min="10540" max="10540" width="11.140625" style="938" bestFit="1" customWidth="1"/>
    <col min="10541" max="10542" width="10.5703125" style="938"/>
    <col min="10543" max="10543" width="11.140625" style="938" customWidth="1"/>
    <col min="10544" max="10773" width="10.5703125" style="938"/>
    <col min="10774" max="10781" width="0" style="938" hidden="1" customWidth="1"/>
    <col min="10782" max="10782" width="3.7109375" style="938" customWidth="1"/>
    <col min="10783" max="10783" width="3.85546875" style="938" customWidth="1"/>
    <col min="10784" max="10784" width="3.7109375" style="938" customWidth="1"/>
    <col min="10785" max="10785" width="12.7109375" style="938" customWidth="1"/>
    <col min="10786" max="10786" width="52.7109375" style="938" customWidth="1"/>
    <col min="10787" max="10790" width="0" style="938" hidden="1" customWidth="1"/>
    <col min="10791" max="10791" width="12.28515625" style="938" customWidth="1"/>
    <col min="10792" max="10792" width="6.42578125" style="938" customWidth="1"/>
    <col min="10793" max="10793" width="12.28515625" style="938" customWidth="1"/>
    <col min="10794" max="10794" width="0" style="938" hidden="1" customWidth="1"/>
    <col min="10795" max="10795" width="3.7109375" style="938" customWidth="1"/>
    <col min="10796" max="10796" width="11.140625" style="938" bestFit="1" customWidth="1"/>
    <col min="10797" max="10798" width="10.5703125" style="938"/>
    <col min="10799" max="10799" width="11.140625" style="938" customWidth="1"/>
    <col min="10800" max="11029" width="10.5703125" style="938"/>
    <col min="11030" max="11037" width="0" style="938" hidden="1" customWidth="1"/>
    <col min="11038" max="11038" width="3.7109375" style="938" customWidth="1"/>
    <col min="11039" max="11039" width="3.85546875" style="938" customWidth="1"/>
    <col min="11040" max="11040" width="3.7109375" style="938" customWidth="1"/>
    <col min="11041" max="11041" width="12.7109375" style="938" customWidth="1"/>
    <col min="11042" max="11042" width="52.7109375" style="938" customWidth="1"/>
    <col min="11043" max="11046" width="0" style="938" hidden="1" customWidth="1"/>
    <col min="11047" max="11047" width="12.28515625" style="938" customWidth="1"/>
    <col min="11048" max="11048" width="6.42578125" style="938" customWidth="1"/>
    <col min="11049" max="11049" width="12.28515625" style="938" customWidth="1"/>
    <col min="11050" max="11050" width="0" style="938" hidden="1" customWidth="1"/>
    <col min="11051" max="11051" width="3.7109375" style="938" customWidth="1"/>
    <col min="11052" max="11052" width="11.140625" style="938" bestFit="1" customWidth="1"/>
    <col min="11053" max="11054" width="10.5703125" style="938"/>
    <col min="11055" max="11055" width="11.140625" style="938" customWidth="1"/>
    <col min="11056" max="11285" width="10.5703125" style="938"/>
    <col min="11286" max="11293" width="0" style="938" hidden="1" customWidth="1"/>
    <col min="11294" max="11294" width="3.7109375" style="938" customWidth="1"/>
    <col min="11295" max="11295" width="3.85546875" style="938" customWidth="1"/>
    <col min="11296" max="11296" width="3.7109375" style="938" customWidth="1"/>
    <col min="11297" max="11297" width="12.7109375" style="938" customWidth="1"/>
    <col min="11298" max="11298" width="52.7109375" style="938" customWidth="1"/>
    <col min="11299" max="11302" width="0" style="938" hidden="1" customWidth="1"/>
    <col min="11303" max="11303" width="12.28515625" style="938" customWidth="1"/>
    <col min="11304" max="11304" width="6.42578125" style="938" customWidth="1"/>
    <col min="11305" max="11305" width="12.28515625" style="938" customWidth="1"/>
    <col min="11306" max="11306" width="0" style="938" hidden="1" customWidth="1"/>
    <col min="11307" max="11307" width="3.7109375" style="938" customWidth="1"/>
    <col min="11308" max="11308" width="11.140625" style="938" bestFit="1" customWidth="1"/>
    <col min="11309" max="11310" width="10.5703125" style="938"/>
    <col min="11311" max="11311" width="11.140625" style="938" customWidth="1"/>
    <col min="11312" max="11541" width="10.5703125" style="938"/>
    <col min="11542" max="11549" width="0" style="938" hidden="1" customWidth="1"/>
    <col min="11550" max="11550" width="3.7109375" style="938" customWidth="1"/>
    <col min="11551" max="11551" width="3.85546875" style="938" customWidth="1"/>
    <col min="11552" max="11552" width="3.7109375" style="938" customWidth="1"/>
    <col min="11553" max="11553" width="12.7109375" style="938" customWidth="1"/>
    <col min="11554" max="11554" width="52.7109375" style="938" customWidth="1"/>
    <col min="11555" max="11558" width="0" style="938" hidden="1" customWidth="1"/>
    <col min="11559" max="11559" width="12.28515625" style="938" customWidth="1"/>
    <col min="11560" max="11560" width="6.42578125" style="938" customWidth="1"/>
    <col min="11561" max="11561" width="12.28515625" style="938" customWidth="1"/>
    <col min="11562" max="11562" width="0" style="938" hidden="1" customWidth="1"/>
    <col min="11563" max="11563" width="3.7109375" style="938" customWidth="1"/>
    <col min="11564" max="11564" width="11.140625" style="938" bestFit="1" customWidth="1"/>
    <col min="11565" max="11566" width="10.5703125" style="938"/>
    <col min="11567" max="11567" width="11.140625" style="938" customWidth="1"/>
    <col min="11568" max="11797" width="10.5703125" style="938"/>
    <col min="11798" max="11805" width="0" style="938" hidden="1" customWidth="1"/>
    <col min="11806" max="11806" width="3.7109375" style="938" customWidth="1"/>
    <col min="11807" max="11807" width="3.85546875" style="938" customWidth="1"/>
    <col min="11808" max="11808" width="3.7109375" style="938" customWidth="1"/>
    <col min="11809" max="11809" width="12.7109375" style="938" customWidth="1"/>
    <col min="11810" max="11810" width="52.7109375" style="938" customWidth="1"/>
    <col min="11811" max="11814" width="0" style="938" hidden="1" customWidth="1"/>
    <col min="11815" max="11815" width="12.28515625" style="938" customWidth="1"/>
    <col min="11816" max="11816" width="6.42578125" style="938" customWidth="1"/>
    <col min="11817" max="11817" width="12.28515625" style="938" customWidth="1"/>
    <col min="11818" max="11818" width="0" style="938" hidden="1" customWidth="1"/>
    <col min="11819" max="11819" width="3.7109375" style="938" customWidth="1"/>
    <col min="11820" max="11820" width="11.140625" style="938" bestFit="1" customWidth="1"/>
    <col min="11821" max="11822" width="10.5703125" style="938"/>
    <col min="11823" max="11823" width="11.140625" style="938" customWidth="1"/>
    <col min="11824" max="12053" width="10.5703125" style="938"/>
    <col min="12054" max="12061" width="0" style="938" hidden="1" customWidth="1"/>
    <col min="12062" max="12062" width="3.7109375" style="938" customWidth="1"/>
    <col min="12063" max="12063" width="3.85546875" style="938" customWidth="1"/>
    <col min="12064" max="12064" width="3.7109375" style="938" customWidth="1"/>
    <col min="12065" max="12065" width="12.7109375" style="938" customWidth="1"/>
    <col min="12066" max="12066" width="52.7109375" style="938" customWidth="1"/>
    <col min="12067" max="12070" width="0" style="938" hidden="1" customWidth="1"/>
    <col min="12071" max="12071" width="12.28515625" style="938" customWidth="1"/>
    <col min="12072" max="12072" width="6.42578125" style="938" customWidth="1"/>
    <col min="12073" max="12073" width="12.28515625" style="938" customWidth="1"/>
    <col min="12074" max="12074" width="0" style="938" hidden="1" customWidth="1"/>
    <col min="12075" max="12075" width="3.7109375" style="938" customWidth="1"/>
    <col min="12076" max="12076" width="11.140625" style="938" bestFit="1" customWidth="1"/>
    <col min="12077" max="12078" width="10.5703125" style="938"/>
    <col min="12079" max="12079" width="11.140625" style="938" customWidth="1"/>
    <col min="12080" max="12309" width="10.5703125" style="938"/>
    <col min="12310" max="12317" width="0" style="938" hidden="1" customWidth="1"/>
    <col min="12318" max="12318" width="3.7109375" style="938" customWidth="1"/>
    <col min="12319" max="12319" width="3.85546875" style="938" customWidth="1"/>
    <col min="12320" max="12320" width="3.7109375" style="938" customWidth="1"/>
    <col min="12321" max="12321" width="12.7109375" style="938" customWidth="1"/>
    <col min="12322" max="12322" width="52.7109375" style="938" customWidth="1"/>
    <col min="12323" max="12326" width="0" style="938" hidden="1" customWidth="1"/>
    <col min="12327" max="12327" width="12.28515625" style="938" customWidth="1"/>
    <col min="12328" max="12328" width="6.42578125" style="938" customWidth="1"/>
    <col min="12329" max="12329" width="12.28515625" style="938" customWidth="1"/>
    <col min="12330" max="12330" width="0" style="938" hidden="1" customWidth="1"/>
    <col min="12331" max="12331" width="3.7109375" style="938" customWidth="1"/>
    <col min="12332" max="12332" width="11.140625" style="938" bestFit="1" customWidth="1"/>
    <col min="12333" max="12334" width="10.5703125" style="938"/>
    <col min="12335" max="12335" width="11.140625" style="938" customWidth="1"/>
    <col min="12336" max="12565" width="10.5703125" style="938"/>
    <col min="12566" max="12573" width="0" style="938" hidden="1" customWidth="1"/>
    <col min="12574" max="12574" width="3.7109375" style="938" customWidth="1"/>
    <col min="12575" max="12575" width="3.85546875" style="938" customWidth="1"/>
    <col min="12576" max="12576" width="3.7109375" style="938" customWidth="1"/>
    <col min="12577" max="12577" width="12.7109375" style="938" customWidth="1"/>
    <col min="12578" max="12578" width="52.7109375" style="938" customWidth="1"/>
    <col min="12579" max="12582" width="0" style="938" hidden="1" customWidth="1"/>
    <col min="12583" max="12583" width="12.28515625" style="938" customWidth="1"/>
    <col min="12584" max="12584" width="6.42578125" style="938" customWidth="1"/>
    <col min="12585" max="12585" width="12.28515625" style="938" customWidth="1"/>
    <col min="12586" max="12586" width="0" style="938" hidden="1" customWidth="1"/>
    <col min="12587" max="12587" width="3.7109375" style="938" customWidth="1"/>
    <col min="12588" max="12588" width="11.140625" style="938" bestFit="1" customWidth="1"/>
    <col min="12589" max="12590" width="10.5703125" style="938"/>
    <col min="12591" max="12591" width="11.140625" style="938" customWidth="1"/>
    <col min="12592" max="12821" width="10.5703125" style="938"/>
    <col min="12822" max="12829" width="0" style="938" hidden="1" customWidth="1"/>
    <col min="12830" max="12830" width="3.7109375" style="938" customWidth="1"/>
    <col min="12831" max="12831" width="3.85546875" style="938" customWidth="1"/>
    <col min="12832" max="12832" width="3.7109375" style="938" customWidth="1"/>
    <col min="12833" max="12833" width="12.7109375" style="938" customWidth="1"/>
    <col min="12834" max="12834" width="52.7109375" style="938" customWidth="1"/>
    <col min="12835" max="12838" width="0" style="938" hidden="1" customWidth="1"/>
    <col min="12839" max="12839" width="12.28515625" style="938" customWidth="1"/>
    <col min="12840" max="12840" width="6.42578125" style="938" customWidth="1"/>
    <col min="12841" max="12841" width="12.28515625" style="938" customWidth="1"/>
    <col min="12842" max="12842" width="0" style="938" hidden="1" customWidth="1"/>
    <col min="12843" max="12843" width="3.7109375" style="938" customWidth="1"/>
    <col min="12844" max="12844" width="11.140625" style="938" bestFit="1" customWidth="1"/>
    <col min="12845" max="12846" width="10.5703125" style="938"/>
    <col min="12847" max="12847" width="11.140625" style="938" customWidth="1"/>
    <col min="12848" max="13077" width="10.5703125" style="938"/>
    <col min="13078" max="13085" width="0" style="938" hidden="1" customWidth="1"/>
    <col min="13086" max="13086" width="3.7109375" style="938" customWidth="1"/>
    <col min="13087" max="13087" width="3.85546875" style="938" customWidth="1"/>
    <col min="13088" max="13088" width="3.7109375" style="938" customWidth="1"/>
    <col min="13089" max="13089" width="12.7109375" style="938" customWidth="1"/>
    <col min="13090" max="13090" width="52.7109375" style="938" customWidth="1"/>
    <col min="13091" max="13094" width="0" style="938" hidden="1" customWidth="1"/>
    <col min="13095" max="13095" width="12.28515625" style="938" customWidth="1"/>
    <col min="13096" max="13096" width="6.42578125" style="938" customWidth="1"/>
    <col min="13097" max="13097" width="12.28515625" style="938" customWidth="1"/>
    <col min="13098" max="13098" width="0" style="938" hidden="1" customWidth="1"/>
    <col min="13099" max="13099" width="3.7109375" style="938" customWidth="1"/>
    <col min="13100" max="13100" width="11.140625" style="938" bestFit="1" customWidth="1"/>
    <col min="13101" max="13102" width="10.5703125" style="938"/>
    <col min="13103" max="13103" width="11.140625" style="938" customWidth="1"/>
    <col min="13104" max="13333" width="10.5703125" style="938"/>
    <col min="13334" max="13341" width="0" style="938" hidden="1" customWidth="1"/>
    <col min="13342" max="13342" width="3.7109375" style="938" customWidth="1"/>
    <col min="13343" max="13343" width="3.85546875" style="938" customWidth="1"/>
    <col min="13344" max="13344" width="3.7109375" style="938" customWidth="1"/>
    <col min="13345" max="13345" width="12.7109375" style="938" customWidth="1"/>
    <col min="13346" max="13346" width="52.7109375" style="938" customWidth="1"/>
    <col min="13347" max="13350" width="0" style="938" hidden="1" customWidth="1"/>
    <col min="13351" max="13351" width="12.28515625" style="938" customWidth="1"/>
    <col min="13352" max="13352" width="6.42578125" style="938" customWidth="1"/>
    <col min="13353" max="13353" width="12.28515625" style="938" customWidth="1"/>
    <col min="13354" max="13354" width="0" style="938" hidden="1" customWidth="1"/>
    <col min="13355" max="13355" width="3.7109375" style="938" customWidth="1"/>
    <col min="13356" max="13356" width="11.140625" style="938" bestFit="1" customWidth="1"/>
    <col min="13357" max="13358" width="10.5703125" style="938"/>
    <col min="13359" max="13359" width="11.140625" style="938" customWidth="1"/>
    <col min="13360" max="13589" width="10.5703125" style="938"/>
    <col min="13590" max="13597" width="0" style="938" hidden="1" customWidth="1"/>
    <col min="13598" max="13598" width="3.7109375" style="938" customWidth="1"/>
    <col min="13599" max="13599" width="3.85546875" style="938" customWidth="1"/>
    <col min="13600" max="13600" width="3.7109375" style="938" customWidth="1"/>
    <col min="13601" max="13601" width="12.7109375" style="938" customWidth="1"/>
    <col min="13602" max="13602" width="52.7109375" style="938" customWidth="1"/>
    <col min="13603" max="13606" width="0" style="938" hidden="1" customWidth="1"/>
    <col min="13607" max="13607" width="12.28515625" style="938" customWidth="1"/>
    <col min="13608" max="13608" width="6.42578125" style="938" customWidth="1"/>
    <col min="13609" max="13609" width="12.28515625" style="938" customWidth="1"/>
    <col min="13610" max="13610" width="0" style="938" hidden="1" customWidth="1"/>
    <col min="13611" max="13611" width="3.7109375" style="938" customWidth="1"/>
    <col min="13612" max="13612" width="11.140625" style="938" bestFit="1" customWidth="1"/>
    <col min="13613" max="13614" width="10.5703125" style="938"/>
    <col min="13615" max="13615" width="11.140625" style="938" customWidth="1"/>
    <col min="13616" max="13845" width="10.5703125" style="938"/>
    <col min="13846" max="13853" width="0" style="938" hidden="1" customWidth="1"/>
    <col min="13854" max="13854" width="3.7109375" style="938" customWidth="1"/>
    <col min="13855" max="13855" width="3.85546875" style="938" customWidth="1"/>
    <col min="13856" max="13856" width="3.7109375" style="938" customWidth="1"/>
    <col min="13857" max="13857" width="12.7109375" style="938" customWidth="1"/>
    <col min="13858" max="13858" width="52.7109375" style="938" customWidth="1"/>
    <col min="13859" max="13862" width="0" style="938" hidden="1" customWidth="1"/>
    <col min="13863" max="13863" width="12.28515625" style="938" customWidth="1"/>
    <col min="13864" max="13864" width="6.42578125" style="938" customWidth="1"/>
    <col min="13865" max="13865" width="12.28515625" style="938" customWidth="1"/>
    <col min="13866" max="13866" width="0" style="938" hidden="1" customWidth="1"/>
    <col min="13867" max="13867" width="3.7109375" style="938" customWidth="1"/>
    <col min="13868" max="13868" width="11.140625" style="938" bestFit="1" customWidth="1"/>
    <col min="13869" max="13870" width="10.5703125" style="938"/>
    <col min="13871" max="13871" width="11.140625" style="938" customWidth="1"/>
    <col min="13872" max="14101" width="10.5703125" style="938"/>
    <col min="14102" max="14109" width="0" style="938" hidden="1" customWidth="1"/>
    <col min="14110" max="14110" width="3.7109375" style="938" customWidth="1"/>
    <col min="14111" max="14111" width="3.85546875" style="938" customWidth="1"/>
    <col min="14112" max="14112" width="3.7109375" style="938" customWidth="1"/>
    <col min="14113" max="14113" width="12.7109375" style="938" customWidth="1"/>
    <col min="14114" max="14114" width="52.7109375" style="938" customWidth="1"/>
    <col min="14115" max="14118" width="0" style="938" hidden="1" customWidth="1"/>
    <col min="14119" max="14119" width="12.28515625" style="938" customWidth="1"/>
    <col min="14120" max="14120" width="6.42578125" style="938" customWidth="1"/>
    <col min="14121" max="14121" width="12.28515625" style="938" customWidth="1"/>
    <col min="14122" max="14122" width="0" style="938" hidden="1" customWidth="1"/>
    <col min="14123" max="14123" width="3.7109375" style="938" customWidth="1"/>
    <col min="14124" max="14124" width="11.140625" style="938" bestFit="1" customWidth="1"/>
    <col min="14125" max="14126" width="10.5703125" style="938"/>
    <col min="14127" max="14127" width="11.140625" style="938" customWidth="1"/>
    <col min="14128" max="14357" width="10.5703125" style="938"/>
    <col min="14358" max="14365" width="0" style="938" hidden="1" customWidth="1"/>
    <col min="14366" max="14366" width="3.7109375" style="938" customWidth="1"/>
    <col min="14367" max="14367" width="3.85546875" style="938" customWidth="1"/>
    <col min="14368" max="14368" width="3.7109375" style="938" customWidth="1"/>
    <col min="14369" max="14369" width="12.7109375" style="938" customWidth="1"/>
    <col min="14370" max="14370" width="52.7109375" style="938" customWidth="1"/>
    <col min="14371" max="14374" width="0" style="938" hidden="1" customWidth="1"/>
    <col min="14375" max="14375" width="12.28515625" style="938" customWidth="1"/>
    <col min="14376" max="14376" width="6.42578125" style="938" customWidth="1"/>
    <col min="14377" max="14377" width="12.28515625" style="938" customWidth="1"/>
    <col min="14378" max="14378" width="0" style="938" hidden="1" customWidth="1"/>
    <col min="14379" max="14379" width="3.7109375" style="938" customWidth="1"/>
    <col min="14380" max="14380" width="11.140625" style="938" bestFit="1" customWidth="1"/>
    <col min="14381" max="14382" width="10.5703125" style="938"/>
    <col min="14383" max="14383" width="11.140625" style="938" customWidth="1"/>
    <col min="14384" max="14613" width="10.5703125" style="938"/>
    <col min="14614" max="14621" width="0" style="938" hidden="1" customWidth="1"/>
    <col min="14622" max="14622" width="3.7109375" style="938" customWidth="1"/>
    <col min="14623" max="14623" width="3.85546875" style="938" customWidth="1"/>
    <col min="14624" max="14624" width="3.7109375" style="938" customWidth="1"/>
    <col min="14625" max="14625" width="12.7109375" style="938" customWidth="1"/>
    <col min="14626" max="14626" width="52.7109375" style="938" customWidth="1"/>
    <col min="14627" max="14630" width="0" style="938" hidden="1" customWidth="1"/>
    <col min="14631" max="14631" width="12.28515625" style="938" customWidth="1"/>
    <col min="14632" max="14632" width="6.42578125" style="938" customWidth="1"/>
    <col min="14633" max="14633" width="12.28515625" style="938" customWidth="1"/>
    <col min="14634" max="14634" width="0" style="938" hidden="1" customWidth="1"/>
    <col min="14635" max="14635" width="3.7109375" style="938" customWidth="1"/>
    <col min="14636" max="14636" width="11.140625" style="938" bestFit="1" customWidth="1"/>
    <col min="14637" max="14638" width="10.5703125" style="938"/>
    <col min="14639" max="14639" width="11.140625" style="938" customWidth="1"/>
    <col min="14640" max="14869" width="10.5703125" style="938"/>
    <col min="14870" max="14877" width="0" style="938" hidden="1" customWidth="1"/>
    <col min="14878" max="14878" width="3.7109375" style="938" customWidth="1"/>
    <col min="14879" max="14879" width="3.85546875" style="938" customWidth="1"/>
    <col min="14880" max="14880" width="3.7109375" style="938" customWidth="1"/>
    <col min="14881" max="14881" width="12.7109375" style="938" customWidth="1"/>
    <col min="14882" max="14882" width="52.7109375" style="938" customWidth="1"/>
    <col min="14883" max="14886" width="0" style="938" hidden="1" customWidth="1"/>
    <col min="14887" max="14887" width="12.28515625" style="938" customWidth="1"/>
    <col min="14888" max="14888" width="6.42578125" style="938" customWidth="1"/>
    <col min="14889" max="14889" width="12.28515625" style="938" customWidth="1"/>
    <col min="14890" max="14890" width="0" style="938" hidden="1" customWidth="1"/>
    <col min="14891" max="14891" width="3.7109375" style="938" customWidth="1"/>
    <col min="14892" max="14892" width="11.140625" style="938" bestFit="1" customWidth="1"/>
    <col min="14893" max="14894" width="10.5703125" style="938"/>
    <col min="14895" max="14895" width="11.140625" style="938" customWidth="1"/>
    <col min="14896" max="15125" width="10.5703125" style="938"/>
    <col min="15126" max="15133" width="0" style="938" hidden="1" customWidth="1"/>
    <col min="15134" max="15134" width="3.7109375" style="938" customWidth="1"/>
    <col min="15135" max="15135" width="3.85546875" style="938" customWidth="1"/>
    <col min="15136" max="15136" width="3.7109375" style="938" customWidth="1"/>
    <col min="15137" max="15137" width="12.7109375" style="938" customWidth="1"/>
    <col min="15138" max="15138" width="52.7109375" style="938" customWidth="1"/>
    <col min="15139" max="15142" width="0" style="938" hidden="1" customWidth="1"/>
    <col min="15143" max="15143" width="12.28515625" style="938" customWidth="1"/>
    <col min="15144" max="15144" width="6.42578125" style="938" customWidth="1"/>
    <col min="15145" max="15145" width="12.28515625" style="938" customWidth="1"/>
    <col min="15146" max="15146" width="0" style="938" hidden="1" customWidth="1"/>
    <col min="15147" max="15147" width="3.7109375" style="938" customWidth="1"/>
    <col min="15148" max="15148" width="11.140625" style="938" bestFit="1" customWidth="1"/>
    <col min="15149" max="15150" width="10.5703125" style="938"/>
    <col min="15151" max="15151" width="11.140625" style="938" customWidth="1"/>
    <col min="15152" max="15381" width="10.5703125" style="938"/>
    <col min="15382" max="15389" width="0" style="938" hidden="1" customWidth="1"/>
    <col min="15390" max="15390" width="3.7109375" style="938" customWidth="1"/>
    <col min="15391" max="15391" width="3.85546875" style="938" customWidth="1"/>
    <col min="15392" max="15392" width="3.7109375" style="938" customWidth="1"/>
    <col min="15393" max="15393" width="12.7109375" style="938" customWidth="1"/>
    <col min="15394" max="15394" width="52.7109375" style="938" customWidth="1"/>
    <col min="15395" max="15398" width="0" style="938" hidden="1" customWidth="1"/>
    <col min="15399" max="15399" width="12.28515625" style="938" customWidth="1"/>
    <col min="15400" max="15400" width="6.42578125" style="938" customWidth="1"/>
    <col min="15401" max="15401" width="12.28515625" style="938" customWidth="1"/>
    <col min="15402" max="15402" width="0" style="938" hidden="1" customWidth="1"/>
    <col min="15403" max="15403" width="3.7109375" style="938" customWidth="1"/>
    <col min="15404" max="15404" width="11.140625" style="938" bestFit="1" customWidth="1"/>
    <col min="15405" max="15406" width="10.5703125" style="938"/>
    <col min="15407" max="15407" width="11.140625" style="938" customWidth="1"/>
    <col min="15408" max="15637" width="10.5703125" style="938"/>
    <col min="15638" max="15645" width="0" style="938" hidden="1" customWidth="1"/>
    <col min="15646" max="15646" width="3.7109375" style="938" customWidth="1"/>
    <col min="15647" max="15647" width="3.85546875" style="938" customWidth="1"/>
    <col min="15648" max="15648" width="3.7109375" style="938" customWidth="1"/>
    <col min="15649" max="15649" width="12.7109375" style="938" customWidth="1"/>
    <col min="15650" max="15650" width="52.7109375" style="938" customWidth="1"/>
    <col min="15651" max="15654" width="0" style="938" hidden="1" customWidth="1"/>
    <col min="15655" max="15655" width="12.28515625" style="938" customWidth="1"/>
    <col min="15656" max="15656" width="6.42578125" style="938" customWidth="1"/>
    <col min="15657" max="15657" width="12.28515625" style="938" customWidth="1"/>
    <col min="15658" max="15658" width="0" style="938" hidden="1" customWidth="1"/>
    <col min="15659" max="15659" width="3.7109375" style="938" customWidth="1"/>
    <col min="15660" max="15660" width="11.140625" style="938" bestFit="1" customWidth="1"/>
    <col min="15661" max="15662" width="10.5703125" style="938"/>
    <col min="15663" max="15663" width="11.140625" style="938" customWidth="1"/>
    <col min="15664" max="15893" width="10.5703125" style="938"/>
    <col min="15894" max="15901" width="0" style="938" hidden="1" customWidth="1"/>
    <col min="15902" max="15902" width="3.7109375" style="938" customWidth="1"/>
    <col min="15903" max="15903" width="3.85546875" style="938" customWidth="1"/>
    <col min="15904" max="15904" width="3.7109375" style="938" customWidth="1"/>
    <col min="15905" max="15905" width="12.7109375" style="938" customWidth="1"/>
    <col min="15906" max="15906" width="52.7109375" style="938" customWidth="1"/>
    <col min="15907" max="15910" width="0" style="938" hidden="1" customWidth="1"/>
    <col min="15911" max="15911" width="12.28515625" style="938" customWidth="1"/>
    <col min="15912" max="15912" width="6.42578125" style="938" customWidth="1"/>
    <col min="15913" max="15913" width="12.28515625" style="938" customWidth="1"/>
    <col min="15914" max="15914" width="0" style="938" hidden="1" customWidth="1"/>
    <col min="15915" max="15915" width="3.7109375" style="938" customWidth="1"/>
    <col min="15916" max="15916" width="11.140625" style="938" bestFit="1" customWidth="1"/>
    <col min="15917" max="15918" width="10.5703125" style="938"/>
    <col min="15919" max="15919" width="11.140625" style="938" customWidth="1"/>
    <col min="15920" max="16149" width="10.5703125" style="938"/>
    <col min="16150" max="16157" width="0" style="938" hidden="1" customWidth="1"/>
    <col min="16158" max="16158" width="3.7109375" style="938" customWidth="1"/>
    <col min="16159" max="16159" width="3.85546875" style="938" customWidth="1"/>
    <col min="16160" max="16160" width="3.7109375" style="938" customWidth="1"/>
    <col min="16161" max="16161" width="12.7109375" style="938" customWidth="1"/>
    <col min="16162" max="16162" width="52.7109375" style="938" customWidth="1"/>
    <col min="16163" max="16166" width="0" style="938" hidden="1" customWidth="1"/>
    <col min="16167" max="16167" width="12.28515625" style="938" customWidth="1"/>
    <col min="16168" max="16168" width="6.42578125" style="938" customWidth="1"/>
    <col min="16169" max="16169" width="12.28515625" style="938" customWidth="1"/>
    <col min="16170" max="16170" width="0" style="938" hidden="1" customWidth="1"/>
    <col min="16171" max="16171" width="3.7109375" style="938" customWidth="1"/>
    <col min="16172" max="16172" width="11.140625" style="938" bestFit="1" customWidth="1"/>
    <col min="16173" max="16174" width="10.5703125" style="938"/>
    <col min="16175" max="16175" width="11.140625" style="938" customWidth="1"/>
    <col min="16176" max="16384" width="10.5703125" style="938"/>
  </cols>
  <sheetData>
    <row r="1" spans="1:55" hidden="1">
      <c r="Q1" s="731"/>
      <c r="R1" s="731"/>
      <c r="X1" s="731"/>
      <c r="Y1" s="731"/>
      <c r="AE1" s="731"/>
      <c r="AF1" s="731"/>
      <c r="AL1" s="731"/>
      <c r="AM1" s="731"/>
    </row>
    <row r="2" spans="1:55" hidden="1">
      <c r="U2" s="731"/>
      <c r="AB2" s="731"/>
      <c r="AI2" s="731"/>
      <c r="AP2" s="731"/>
    </row>
    <row r="3" spans="1:55" hidden="1"/>
    <row r="4" spans="1:55" ht="3" customHeight="1">
      <c r="J4" s="943"/>
      <c r="K4" s="943"/>
      <c r="L4" s="939"/>
      <c r="M4" s="939"/>
      <c r="N4" s="939"/>
      <c r="O4" s="946"/>
      <c r="P4" s="946"/>
      <c r="Q4" s="946"/>
      <c r="R4" s="946"/>
      <c r="S4" s="946"/>
      <c r="T4" s="946"/>
      <c r="U4" s="946"/>
      <c r="V4" s="946"/>
      <c r="W4" s="946"/>
      <c r="X4" s="946"/>
      <c r="Y4" s="946"/>
      <c r="Z4" s="946"/>
      <c r="AA4" s="946"/>
      <c r="AB4" s="946"/>
      <c r="AC4" s="946"/>
      <c r="AD4" s="946"/>
      <c r="AE4" s="946"/>
      <c r="AF4" s="946"/>
      <c r="AG4" s="946"/>
      <c r="AH4" s="946"/>
      <c r="AI4" s="946"/>
      <c r="AJ4" s="946"/>
      <c r="AK4" s="946"/>
      <c r="AL4" s="946"/>
      <c r="AM4" s="946"/>
      <c r="AN4" s="946"/>
      <c r="AO4" s="946"/>
      <c r="AP4" s="946"/>
    </row>
    <row r="5" spans="1:55" ht="26.1" customHeight="1">
      <c r="J5" s="943"/>
      <c r="K5" s="943"/>
      <c r="L5" s="1298" t="s">
        <v>718</v>
      </c>
      <c r="M5" s="1298"/>
      <c r="N5" s="1298"/>
      <c r="O5" s="1298"/>
      <c r="P5" s="1298"/>
      <c r="Q5" s="1298"/>
      <c r="R5" s="1298"/>
      <c r="S5" s="1298"/>
      <c r="T5" s="1298"/>
      <c r="U5" s="633"/>
      <c r="V5" s="633"/>
      <c r="W5" s="633"/>
      <c r="X5" s="633"/>
      <c r="Y5" s="633"/>
      <c r="Z5" s="633"/>
      <c r="AA5" s="633"/>
      <c r="AB5" s="633"/>
      <c r="AC5" s="633"/>
      <c r="AD5" s="633"/>
      <c r="AE5" s="633"/>
      <c r="AF5" s="633"/>
      <c r="AG5" s="633"/>
      <c r="AH5" s="633"/>
      <c r="AI5" s="633"/>
      <c r="AJ5" s="633"/>
      <c r="AK5" s="633"/>
      <c r="AL5" s="633"/>
      <c r="AM5" s="633"/>
      <c r="AN5" s="633"/>
      <c r="AO5" s="633"/>
      <c r="AP5" s="633"/>
    </row>
    <row r="6" spans="1:55" ht="3" customHeight="1">
      <c r="J6" s="943"/>
      <c r="K6" s="943"/>
      <c r="L6" s="939"/>
      <c r="M6" s="939"/>
      <c r="N6" s="939"/>
      <c r="O6" s="718"/>
      <c r="P6" s="718"/>
      <c r="Q6" s="718"/>
      <c r="R6" s="718"/>
      <c r="S6" s="718"/>
      <c r="T6" s="718"/>
      <c r="U6" s="718"/>
      <c r="V6" s="1079"/>
      <c r="W6" s="1079"/>
      <c r="X6" s="1079"/>
      <c r="Y6" s="1079"/>
      <c r="Z6" s="1079"/>
      <c r="AA6" s="1079"/>
      <c r="AB6" s="1079"/>
      <c r="AC6" s="1079"/>
      <c r="AD6" s="1079"/>
      <c r="AE6" s="1079"/>
      <c r="AF6" s="1079"/>
      <c r="AG6" s="1079"/>
      <c r="AH6" s="1079"/>
      <c r="AI6" s="1079"/>
      <c r="AJ6" s="1079"/>
      <c r="AK6" s="1079"/>
      <c r="AL6" s="1079"/>
      <c r="AM6" s="1079"/>
      <c r="AN6" s="1079"/>
      <c r="AO6" s="1079"/>
      <c r="AP6" s="1079"/>
      <c r="AQ6" s="946"/>
    </row>
    <row r="7" spans="1:55" s="746" customFormat="1" ht="11.25" hidden="1">
      <c r="A7" s="1121"/>
      <c r="B7" s="1121"/>
      <c r="C7" s="1121"/>
      <c r="D7" s="1121"/>
      <c r="E7" s="1121"/>
      <c r="F7" s="1121"/>
      <c r="G7" s="1121"/>
      <c r="H7" s="1121"/>
      <c r="L7" s="1170"/>
      <c r="M7" s="1046"/>
      <c r="O7" s="1304"/>
      <c r="P7" s="1304"/>
      <c r="Q7" s="1304"/>
      <c r="R7" s="1304"/>
      <c r="S7" s="1304"/>
      <c r="T7" s="1304"/>
      <c r="U7" s="780"/>
      <c r="V7"/>
      <c r="W7"/>
      <c r="X7"/>
      <c r="Y7"/>
      <c r="Z7"/>
      <c r="AA7"/>
      <c r="AB7"/>
      <c r="AC7"/>
      <c r="AD7"/>
      <c r="AE7"/>
      <c r="AF7"/>
      <c r="AG7"/>
      <c r="AH7"/>
      <c r="AI7"/>
      <c r="AJ7"/>
      <c r="AK7"/>
      <c r="AL7"/>
      <c r="AM7"/>
      <c r="AN7"/>
      <c r="AO7"/>
      <c r="AP7"/>
      <c r="AQ7" s="780"/>
      <c r="AS7" s="1121"/>
      <c r="AT7" s="1121"/>
      <c r="AU7" s="1121"/>
      <c r="AV7" s="1121"/>
      <c r="AW7" s="1121"/>
    </row>
    <row r="8" spans="1:55"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730"/>
      <c r="V8"/>
      <c r="W8"/>
      <c r="X8"/>
      <c r="Y8"/>
      <c r="Z8"/>
      <c r="AA8"/>
      <c r="AB8"/>
      <c r="AC8"/>
      <c r="AD8"/>
      <c r="AE8"/>
      <c r="AF8"/>
      <c r="AG8"/>
      <c r="AH8"/>
      <c r="AI8"/>
      <c r="AJ8"/>
      <c r="AK8"/>
      <c r="AL8"/>
      <c r="AM8"/>
      <c r="AN8"/>
      <c r="AO8"/>
      <c r="AP8"/>
      <c r="AQ8" s="730"/>
      <c r="AR8" s="489"/>
      <c r="AS8" s="961"/>
      <c r="AT8" s="961"/>
      <c r="AU8" s="961"/>
      <c r="AV8" s="961"/>
      <c r="AW8" s="961"/>
      <c r="AX8" s="961"/>
      <c r="AY8" s="961"/>
      <c r="AZ8" s="961"/>
      <c r="BA8" s="961"/>
      <c r="BB8" s="961"/>
      <c r="BC8" s="961"/>
    </row>
    <row r="9" spans="1:55" s="955" customFormat="1" ht="22.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730"/>
      <c r="V9"/>
      <c r="W9"/>
      <c r="X9"/>
      <c r="Y9"/>
      <c r="Z9"/>
      <c r="AA9"/>
      <c r="AB9"/>
      <c r="AC9"/>
      <c r="AD9"/>
      <c r="AE9"/>
      <c r="AF9"/>
      <c r="AG9"/>
      <c r="AH9"/>
      <c r="AI9"/>
      <c r="AJ9"/>
      <c r="AK9"/>
      <c r="AL9"/>
      <c r="AM9"/>
      <c r="AN9"/>
      <c r="AO9"/>
      <c r="AP9"/>
      <c r="AQ9" s="730"/>
      <c r="AR9" s="489"/>
      <c r="AS9" s="961"/>
      <c r="AT9" s="961"/>
      <c r="AU9" s="961"/>
      <c r="AV9" s="961"/>
      <c r="AW9" s="961"/>
      <c r="AX9" s="961"/>
      <c r="AY9" s="961"/>
      <c r="AZ9" s="961"/>
      <c r="BA9" s="961"/>
      <c r="BB9" s="961"/>
      <c r="BC9" s="961"/>
    </row>
    <row r="10" spans="1:55" s="746" customFormat="1" ht="11.25" hidden="1">
      <c r="A10" s="1121"/>
      <c r="B10" s="1121"/>
      <c r="C10" s="1121"/>
      <c r="D10" s="1121"/>
      <c r="E10" s="1121"/>
      <c r="F10" s="1121"/>
      <c r="G10" s="1121"/>
      <c r="H10" s="1121"/>
      <c r="L10" s="1170"/>
      <c r="M10" s="1046"/>
      <c r="O10" s="1304"/>
      <c r="P10" s="1304"/>
      <c r="Q10" s="1304"/>
      <c r="R10" s="1304"/>
      <c r="S10" s="1304"/>
      <c r="T10" s="1304"/>
      <c r="U10" s="780"/>
      <c r="V10"/>
      <c r="W10"/>
      <c r="X10"/>
      <c r="Y10"/>
      <c r="Z10"/>
      <c r="AA10"/>
      <c r="AB10"/>
      <c r="AC10"/>
      <c r="AD10"/>
      <c r="AE10"/>
      <c r="AF10"/>
      <c r="AG10"/>
      <c r="AH10"/>
      <c r="AI10"/>
      <c r="AJ10"/>
      <c r="AK10"/>
      <c r="AL10"/>
      <c r="AM10"/>
      <c r="AN10"/>
      <c r="AO10"/>
      <c r="AP10"/>
      <c r="AQ10" s="780"/>
      <c r="AS10" s="1121"/>
      <c r="AT10" s="1121"/>
      <c r="AU10" s="1121"/>
      <c r="AV10" s="1121"/>
      <c r="AW10" s="1121"/>
    </row>
    <row r="11" spans="1:55" s="955" customFormat="1" ht="11.25" hidden="1">
      <c r="A11" s="961"/>
      <c r="B11" s="961"/>
      <c r="C11" s="961"/>
      <c r="D11" s="961"/>
      <c r="E11" s="961"/>
      <c r="F11" s="961"/>
      <c r="G11" s="961"/>
      <c r="H11" s="961"/>
      <c r="L11" s="1299"/>
      <c r="M11" s="1299"/>
      <c r="N11" s="972"/>
      <c r="O11" s="730"/>
      <c r="P11" s="730"/>
      <c r="Q11" s="730"/>
      <c r="R11" s="730"/>
      <c r="S11" s="730"/>
      <c r="T11" s="730"/>
      <c r="U11" s="959" t="s">
        <v>371</v>
      </c>
      <c r="V11" s="1098"/>
      <c r="W11" s="1098"/>
      <c r="X11" s="1098"/>
      <c r="Y11" s="1098"/>
      <c r="Z11" s="1098"/>
      <c r="AA11" s="1098"/>
      <c r="AB11" s="959" t="s">
        <v>371</v>
      </c>
      <c r="AC11" s="1098"/>
      <c r="AD11" s="1098"/>
      <c r="AE11" s="1098"/>
      <c r="AF11" s="1098"/>
      <c r="AG11" s="1098"/>
      <c r="AH11" s="1098"/>
      <c r="AI11" s="959" t="s">
        <v>371</v>
      </c>
      <c r="AJ11" s="1098"/>
      <c r="AK11" s="1098"/>
      <c r="AL11" s="1098"/>
      <c r="AM11" s="1098"/>
      <c r="AN11" s="1098"/>
      <c r="AO11" s="1098"/>
      <c r="AP11" s="959" t="s">
        <v>371</v>
      </c>
      <c r="AS11" s="961"/>
      <c r="AT11" s="961"/>
      <c r="AU11" s="961"/>
      <c r="AV11" s="961"/>
      <c r="AW11" s="961"/>
      <c r="AX11" s="961"/>
      <c r="AY11" s="961"/>
      <c r="AZ11" s="961"/>
      <c r="BA11" s="961"/>
      <c r="BB11" s="961"/>
      <c r="BC11" s="961"/>
    </row>
    <row r="12" spans="1:55">
      <c r="J12" s="943"/>
      <c r="K12" s="943"/>
      <c r="L12" s="939"/>
      <c r="M12" s="939"/>
      <c r="N12" s="472"/>
      <c r="O12" s="1306"/>
      <c r="P12" s="1306"/>
      <c r="Q12" s="1306"/>
      <c r="R12" s="1306"/>
      <c r="S12" s="1306"/>
      <c r="T12" s="1306"/>
      <c r="U12" s="1306"/>
      <c r="V12" s="1306" t="s">
        <v>3226</v>
      </c>
      <c r="W12" s="1306"/>
      <c r="X12" s="1306"/>
      <c r="Y12" s="1306"/>
      <c r="Z12" s="1306"/>
      <c r="AA12" s="1306"/>
      <c r="AB12" s="1306"/>
      <c r="AC12" s="1306" t="s">
        <v>3226</v>
      </c>
      <c r="AD12" s="1306"/>
      <c r="AE12" s="1306"/>
      <c r="AF12" s="1306"/>
      <c r="AG12" s="1306"/>
      <c r="AH12" s="1306"/>
      <c r="AI12" s="1306"/>
      <c r="AJ12" s="1306" t="s">
        <v>3226</v>
      </c>
      <c r="AK12" s="1306"/>
      <c r="AL12" s="1306"/>
      <c r="AM12" s="1306"/>
      <c r="AN12" s="1306"/>
      <c r="AO12" s="1306"/>
      <c r="AP12" s="1306"/>
    </row>
    <row r="13" spans="1:55">
      <c r="J13" s="943"/>
      <c r="K13" s="943"/>
      <c r="L13" s="1231" t="s">
        <v>445</v>
      </c>
      <c r="M13" s="1231"/>
      <c r="N13" s="1231"/>
      <c r="O13" s="1231"/>
      <c r="P13" s="1231"/>
      <c r="Q13" s="1231"/>
      <c r="R13" s="1231"/>
      <c r="S13" s="1231"/>
      <c r="T13" s="1231"/>
      <c r="U13" s="1231"/>
      <c r="V13" s="1231"/>
      <c r="W13" s="1231"/>
      <c r="X13" s="1231"/>
      <c r="Y13" s="1231"/>
      <c r="Z13" s="1231"/>
      <c r="AA13" s="1231"/>
      <c r="AB13" s="1231"/>
      <c r="AC13" s="1231"/>
      <c r="AD13" s="1231"/>
      <c r="AE13" s="1231"/>
      <c r="AF13" s="1231"/>
      <c r="AG13" s="1231"/>
      <c r="AH13" s="1231"/>
      <c r="AI13" s="1231"/>
      <c r="AJ13" s="1231"/>
      <c r="AK13" s="1231"/>
      <c r="AL13" s="1231"/>
      <c r="AM13" s="1231"/>
      <c r="AN13" s="1231"/>
      <c r="AO13" s="1231"/>
      <c r="AP13" s="1231"/>
      <c r="AQ13" s="1231"/>
      <c r="AR13" s="1231" t="s">
        <v>446</v>
      </c>
    </row>
    <row r="14" spans="1:55" ht="14.25" customHeight="1">
      <c r="J14" s="943"/>
      <c r="K14" s="943"/>
      <c r="L14" s="1312" t="s">
        <v>91</v>
      </c>
      <c r="M14" s="1312" t="s">
        <v>603</v>
      </c>
      <c r="N14" s="630"/>
      <c r="O14" s="1313" t="s">
        <v>605</v>
      </c>
      <c r="P14" s="1314"/>
      <c r="Q14" s="1314"/>
      <c r="R14" s="1314"/>
      <c r="S14" s="1314"/>
      <c r="T14" s="1315"/>
      <c r="U14" s="1295" t="s">
        <v>339</v>
      </c>
      <c r="V14" s="1313" t="s">
        <v>605</v>
      </c>
      <c r="W14" s="1314"/>
      <c r="X14" s="1314"/>
      <c r="Y14" s="1314"/>
      <c r="Z14" s="1314"/>
      <c r="AA14" s="1315"/>
      <c r="AB14" s="1295" t="s">
        <v>339</v>
      </c>
      <c r="AC14" s="1313" t="s">
        <v>605</v>
      </c>
      <c r="AD14" s="1314"/>
      <c r="AE14" s="1314"/>
      <c r="AF14" s="1314"/>
      <c r="AG14" s="1314"/>
      <c r="AH14" s="1315"/>
      <c r="AI14" s="1295" t="s">
        <v>339</v>
      </c>
      <c r="AJ14" s="1313" t="s">
        <v>605</v>
      </c>
      <c r="AK14" s="1314"/>
      <c r="AL14" s="1314"/>
      <c r="AM14" s="1314"/>
      <c r="AN14" s="1314"/>
      <c r="AO14" s="1315"/>
      <c r="AP14" s="1295" t="s">
        <v>339</v>
      </c>
      <c r="AQ14" s="1309" t="s">
        <v>274</v>
      </c>
      <c r="AR14" s="1231"/>
    </row>
    <row r="15" spans="1:55" ht="14.25" customHeight="1">
      <c r="J15" s="943"/>
      <c r="K15" s="943"/>
      <c r="L15" s="1312"/>
      <c r="M15" s="1312"/>
      <c r="N15" s="631"/>
      <c r="O15" s="1318" t="s">
        <v>579</v>
      </c>
      <c r="P15" s="1316" t="s">
        <v>270</v>
      </c>
      <c r="Q15" s="1317"/>
      <c r="R15" s="1292" t="s">
        <v>616</v>
      </c>
      <c r="S15" s="1293"/>
      <c r="T15" s="1294"/>
      <c r="U15" s="1296"/>
      <c r="V15" s="1318" t="s">
        <v>579</v>
      </c>
      <c r="W15" s="1316" t="s">
        <v>270</v>
      </c>
      <c r="X15" s="1317"/>
      <c r="Y15" s="1292" t="s">
        <v>616</v>
      </c>
      <c r="Z15" s="1293"/>
      <c r="AA15" s="1294"/>
      <c r="AB15" s="1296"/>
      <c r="AC15" s="1318" t="s">
        <v>579</v>
      </c>
      <c r="AD15" s="1316" t="s">
        <v>270</v>
      </c>
      <c r="AE15" s="1317"/>
      <c r="AF15" s="1292" t="s">
        <v>616</v>
      </c>
      <c r="AG15" s="1293"/>
      <c r="AH15" s="1294"/>
      <c r="AI15" s="1296"/>
      <c r="AJ15" s="1318" t="s">
        <v>579</v>
      </c>
      <c r="AK15" s="1316" t="s">
        <v>270</v>
      </c>
      <c r="AL15" s="1317"/>
      <c r="AM15" s="1292" t="s">
        <v>616</v>
      </c>
      <c r="AN15" s="1293"/>
      <c r="AO15" s="1294"/>
      <c r="AP15" s="1296"/>
      <c r="AQ15" s="1310"/>
      <c r="AR15" s="1231"/>
    </row>
    <row r="16" spans="1:55" ht="33.75" customHeight="1">
      <c r="J16" s="943"/>
      <c r="K16" s="943"/>
      <c r="L16" s="1312"/>
      <c r="M16" s="1312"/>
      <c r="N16" s="632"/>
      <c r="O16" s="1319"/>
      <c r="P16" s="719" t="s">
        <v>580</v>
      </c>
      <c r="Q16" s="719" t="s">
        <v>6</v>
      </c>
      <c r="R16" s="976" t="s">
        <v>273</v>
      </c>
      <c r="S16" s="1307" t="s">
        <v>272</v>
      </c>
      <c r="T16" s="1308"/>
      <c r="U16" s="1297"/>
      <c r="V16" s="1319"/>
      <c r="W16" s="719" t="s">
        <v>580</v>
      </c>
      <c r="X16" s="719" t="s">
        <v>6</v>
      </c>
      <c r="Y16" s="1186" t="s">
        <v>273</v>
      </c>
      <c r="Z16" s="1307" t="s">
        <v>272</v>
      </c>
      <c r="AA16" s="1308"/>
      <c r="AB16" s="1297"/>
      <c r="AC16" s="1319"/>
      <c r="AD16" s="719" t="s">
        <v>580</v>
      </c>
      <c r="AE16" s="719" t="s">
        <v>6</v>
      </c>
      <c r="AF16" s="1186" t="s">
        <v>273</v>
      </c>
      <c r="AG16" s="1307" t="s">
        <v>272</v>
      </c>
      <c r="AH16" s="1308"/>
      <c r="AI16" s="1297"/>
      <c r="AJ16" s="1319"/>
      <c r="AK16" s="719" t="s">
        <v>580</v>
      </c>
      <c r="AL16" s="719" t="s">
        <v>6</v>
      </c>
      <c r="AM16" s="1186" t="s">
        <v>273</v>
      </c>
      <c r="AN16" s="1307" t="s">
        <v>272</v>
      </c>
      <c r="AO16" s="1308"/>
      <c r="AP16" s="1297"/>
      <c r="AQ16" s="1311"/>
      <c r="AR16" s="1231"/>
    </row>
    <row r="17" spans="1:57">
      <c r="J17" s="943"/>
      <c r="K17" s="538">
        <v>1</v>
      </c>
      <c r="L17" s="616" t="s">
        <v>92</v>
      </c>
      <c r="M17" s="616" t="s">
        <v>48</v>
      </c>
      <c r="N17" s="618" t="str">
        <f ca="1">OFFSET(N17,0,-1)</f>
        <v>2</v>
      </c>
      <c r="O17" s="973">
        <f ca="1">OFFSET(O17,0,-1)+1</f>
        <v>3</v>
      </c>
      <c r="P17" s="973">
        <f ca="1">OFFSET(P17,0,-1)+1</f>
        <v>4</v>
      </c>
      <c r="Q17" s="973">
        <f ca="1">OFFSET(Q17,0,-1)+1</f>
        <v>5</v>
      </c>
      <c r="R17" s="973">
        <f ca="1">OFFSET(R17,0,-1)+1</f>
        <v>6</v>
      </c>
      <c r="S17" s="1300">
        <f ca="1">OFFSET(S17,0,-1)+1</f>
        <v>7</v>
      </c>
      <c r="T17" s="1300"/>
      <c r="U17" s="973">
        <f ca="1">OFFSET(U17,0,-2)+1</f>
        <v>8</v>
      </c>
      <c r="V17" s="1184">
        <f ca="1">OFFSET(V17,0,-1)+1</f>
        <v>9</v>
      </c>
      <c r="W17" s="1184">
        <f ca="1">OFFSET(W17,0,-1)+1</f>
        <v>10</v>
      </c>
      <c r="X17" s="1184">
        <f ca="1">OFFSET(X17,0,-1)+1</f>
        <v>11</v>
      </c>
      <c r="Y17" s="1184">
        <f ca="1">OFFSET(Y17,0,-1)+1</f>
        <v>12</v>
      </c>
      <c r="Z17" s="1300">
        <f ca="1">OFFSET(Z17,0,-1)+1</f>
        <v>13</v>
      </c>
      <c r="AA17" s="1300"/>
      <c r="AB17" s="1184">
        <f ca="1">OFFSET(AB17,0,-2)+1</f>
        <v>14</v>
      </c>
      <c r="AC17" s="1184">
        <f ca="1">OFFSET(AC17,0,-1)+1</f>
        <v>15</v>
      </c>
      <c r="AD17" s="1184">
        <f ca="1">OFFSET(AD17,0,-1)+1</f>
        <v>16</v>
      </c>
      <c r="AE17" s="1184">
        <f ca="1">OFFSET(AE17,0,-1)+1</f>
        <v>17</v>
      </c>
      <c r="AF17" s="1184">
        <f ca="1">OFFSET(AF17,0,-1)+1</f>
        <v>18</v>
      </c>
      <c r="AG17" s="1300">
        <f ca="1">OFFSET(AG17,0,-1)+1</f>
        <v>19</v>
      </c>
      <c r="AH17" s="1300"/>
      <c r="AI17" s="1184">
        <f ca="1">OFFSET(AI17,0,-2)+1</f>
        <v>20</v>
      </c>
      <c r="AJ17" s="1184">
        <f ca="1">OFFSET(AJ17,0,-1)+1</f>
        <v>21</v>
      </c>
      <c r="AK17" s="1184">
        <f ca="1">OFFSET(AK17,0,-1)+1</f>
        <v>22</v>
      </c>
      <c r="AL17" s="1184">
        <f ca="1">OFFSET(AL17,0,-1)+1</f>
        <v>23</v>
      </c>
      <c r="AM17" s="1184">
        <f ca="1">OFFSET(AM17,0,-1)+1</f>
        <v>24</v>
      </c>
      <c r="AN17" s="1300">
        <f ca="1">OFFSET(AN17,0,-1)+1</f>
        <v>25</v>
      </c>
      <c r="AO17" s="1300"/>
      <c r="AP17" s="1184">
        <f ca="1">OFFSET(AP17,0,-2)+1</f>
        <v>26</v>
      </c>
      <c r="AQ17" s="618">
        <f ca="1">OFFSET(AQ17,0,-1)</f>
        <v>26</v>
      </c>
      <c r="AR17" s="973">
        <f ca="1">OFFSET(AR17,0,-1)+1</f>
        <v>27</v>
      </c>
    </row>
    <row r="18" spans="1:57" ht="22.5">
      <c r="A18" s="1283">
        <v>1</v>
      </c>
      <c r="B18" s="963"/>
      <c r="C18" s="963"/>
      <c r="D18" s="963"/>
      <c r="E18" s="929"/>
      <c r="F18" s="974"/>
      <c r="G18" s="974"/>
      <c r="H18" s="974"/>
      <c r="I18" s="931"/>
      <c r="J18" s="927"/>
      <c r="K18" s="911"/>
      <c r="L18" s="978">
        <f>mergeValue(A18)</f>
        <v>1</v>
      </c>
      <c r="M18" s="610" t="s">
        <v>19</v>
      </c>
      <c r="N18" s="615"/>
      <c r="O18" s="1284" t="str">
        <f>IF('Перечень тарифов'!J21="","","" &amp; 'Перечень тарифов'!J21 &amp; "")</f>
        <v>Тариф на реализацию тепловой энергии (мощности)</v>
      </c>
      <c r="P18" s="1284"/>
      <c r="Q18" s="1284"/>
      <c r="R18" s="1284"/>
      <c r="S18" s="1284"/>
      <c r="T18" s="1284"/>
      <c r="U18" s="1284"/>
      <c r="V18" s="1284"/>
      <c r="W18" s="1284"/>
      <c r="X18" s="1284"/>
      <c r="Y18" s="1284"/>
      <c r="Z18" s="1284"/>
      <c r="AA18" s="1284"/>
      <c r="AB18" s="1284"/>
      <c r="AC18" s="1284"/>
      <c r="AD18" s="1284"/>
      <c r="AE18" s="1284"/>
      <c r="AF18" s="1284"/>
      <c r="AG18" s="1284"/>
      <c r="AH18" s="1284"/>
      <c r="AI18" s="1284"/>
      <c r="AJ18" s="1284"/>
      <c r="AK18" s="1284"/>
      <c r="AL18" s="1284"/>
      <c r="AM18" s="1284"/>
      <c r="AN18" s="1284"/>
      <c r="AO18" s="1284"/>
      <c r="AP18" s="1284"/>
      <c r="AQ18" s="1284"/>
      <c r="AR18" s="1129" t="s">
        <v>719</v>
      </c>
      <c r="AT18" s="777"/>
      <c r="AU18" s="777" t="str">
        <f t="shared" ref="AU18:AU32" si="0">IF(M18="","",M18 )</f>
        <v>Наименование тарифа</v>
      </c>
      <c r="AV18" s="777"/>
      <c r="AW18" s="777"/>
      <c r="AX18" s="777"/>
      <c r="BD18" s="956"/>
      <c r="BE18" s="956"/>
    </row>
    <row r="19" spans="1:57" hidden="1">
      <c r="A19" s="1283"/>
      <c r="B19" s="1283">
        <v>1</v>
      </c>
      <c r="C19" s="963"/>
      <c r="D19" s="963"/>
      <c r="E19" s="974"/>
      <c r="F19" s="974"/>
      <c r="G19" s="974"/>
      <c r="H19" s="974"/>
      <c r="I19" s="969"/>
      <c r="J19" s="902"/>
      <c r="K19" s="905"/>
      <c r="L19" s="978" t="str">
        <f>mergeValue(A19) &amp;"."&amp; mergeValue(B19)</f>
        <v>1.1</v>
      </c>
      <c r="M19" s="658"/>
      <c r="N19" s="615"/>
      <c r="O19" s="1284"/>
      <c r="P19" s="1284"/>
      <c r="Q19" s="1284"/>
      <c r="R19" s="1284"/>
      <c r="S19" s="1284"/>
      <c r="T19" s="1284"/>
      <c r="U19" s="1284"/>
      <c r="V19" s="1284"/>
      <c r="W19" s="1284"/>
      <c r="X19" s="1284"/>
      <c r="Y19" s="1284"/>
      <c r="Z19" s="1284"/>
      <c r="AA19" s="1284"/>
      <c r="AB19" s="1284"/>
      <c r="AC19" s="1284"/>
      <c r="AD19" s="1284"/>
      <c r="AE19" s="1284"/>
      <c r="AF19" s="1284"/>
      <c r="AG19" s="1284"/>
      <c r="AH19" s="1284"/>
      <c r="AI19" s="1284"/>
      <c r="AJ19" s="1284"/>
      <c r="AK19" s="1284"/>
      <c r="AL19" s="1284"/>
      <c r="AM19" s="1284"/>
      <c r="AN19" s="1284"/>
      <c r="AO19" s="1284"/>
      <c r="AP19" s="1284"/>
      <c r="AQ19" s="1284"/>
      <c r="AR19" s="1129"/>
      <c r="AT19" s="777"/>
      <c r="AU19" s="777" t="str">
        <f t="shared" si="0"/>
        <v/>
      </c>
      <c r="AV19" s="777"/>
      <c r="AW19" s="777"/>
      <c r="AX19" s="777"/>
      <c r="BD19" s="956"/>
      <c r="BE19" s="956"/>
    </row>
    <row r="20" spans="1:57" hidden="1">
      <c r="A20" s="1283"/>
      <c r="B20" s="1283"/>
      <c r="C20" s="1283">
        <v>1</v>
      </c>
      <c r="D20" s="963"/>
      <c r="E20" s="974"/>
      <c r="F20" s="974"/>
      <c r="G20" s="974"/>
      <c r="H20" s="974"/>
      <c r="I20" s="910"/>
      <c r="J20" s="902"/>
      <c r="K20" s="905"/>
      <c r="L20" s="978" t="str">
        <f>mergeValue(A20) &amp;"."&amp; mergeValue(B20)&amp;"."&amp; mergeValue(C20)</f>
        <v>1.1.1</v>
      </c>
      <c r="M20" s="659"/>
      <c r="N20" s="615"/>
      <c r="O20" s="1284"/>
      <c r="P20" s="1284"/>
      <c r="Q20" s="1284"/>
      <c r="R20" s="1284"/>
      <c r="S20" s="1284"/>
      <c r="T20" s="1284"/>
      <c r="U20" s="1284"/>
      <c r="V20" s="1284"/>
      <c r="W20" s="1284"/>
      <c r="X20" s="1284"/>
      <c r="Y20" s="1284"/>
      <c r="Z20" s="1284"/>
      <c r="AA20" s="1284"/>
      <c r="AB20" s="1284"/>
      <c r="AC20" s="1284"/>
      <c r="AD20" s="1284"/>
      <c r="AE20" s="1284"/>
      <c r="AF20" s="1284"/>
      <c r="AG20" s="1284"/>
      <c r="AH20" s="1284"/>
      <c r="AI20" s="1284"/>
      <c r="AJ20" s="1284"/>
      <c r="AK20" s="1284"/>
      <c r="AL20" s="1284"/>
      <c r="AM20" s="1284"/>
      <c r="AN20" s="1284"/>
      <c r="AO20" s="1284"/>
      <c r="AP20" s="1284"/>
      <c r="AQ20" s="1284"/>
      <c r="AR20" s="1129"/>
      <c r="AT20" s="777"/>
      <c r="AU20" s="777" t="str">
        <f t="shared" si="0"/>
        <v/>
      </c>
      <c r="AV20" s="777"/>
      <c r="AW20" s="777"/>
      <c r="AX20" s="777"/>
      <c r="BD20" s="956"/>
      <c r="BE20" s="956"/>
    </row>
    <row r="21" spans="1:57" hidden="1">
      <c r="A21" s="1283"/>
      <c r="B21" s="1283"/>
      <c r="C21" s="1283"/>
      <c r="D21" s="1283">
        <v>1</v>
      </c>
      <c r="E21" s="974"/>
      <c r="F21" s="974"/>
      <c r="G21" s="974"/>
      <c r="H21" s="974"/>
      <c r="I21" s="910"/>
      <c r="J21" s="902"/>
      <c r="K21" s="905"/>
      <c r="L21" s="978" t="str">
        <f>mergeValue(A21) &amp;"."&amp; mergeValue(B21)&amp;"."&amp; mergeValue(C21)&amp;"."&amp; mergeValue(D21)</f>
        <v>1.1.1.1</v>
      </c>
      <c r="M21" s="660"/>
      <c r="N21" s="615"/>
      <c r="O21" s="1284"/>
      <c r="P21" s="1284"/>
      <c r="Q21" s="1284"/>
      <c r="R21" s="1284"/>
      <c r="S21" s="1284"/>
      <c r="T21" s="1284"/>
      <c r="U21" s="1284"/>
      <c r="V21" s="1284"/>
      <c r="W21" s="1284"/>
      <c r="X21" s="1284"/>
      <c r="Y21" s="1284"/>
      <c r="Z21" s="1284"/>
      <c r="AA21" s="1284"/>
      <c r="AB21" s="1284"/>
      <c r="AC21" s="1284"/>
      <c r="AD21" s="1284"/>
      <c r="AE21" s="1284"/>
      <c r="AF21" s="1284"/>
      <c r="AG21" s="1284"/>
      <c r="AH21" s="1284"/>
      <c r="AI21" s="1284"/>
      <c r="AJ21" s="1284"/>
      <c r="AK21" s="1284"/>
      <c r="AL21" s="1284"/>
      <c r="AM21" s="1284"/>
      <c r="AN21" s="1284"/>
      <c r="AO21" s="1284"/>
      <c r="AP21" s="1284"/>
      <c r="AQ21" s="1284"/>
      <c r="AR21" s="1129"/>
      <c r="AT21" s="777"/>
      <c r="AU21" s="777" t="str">
        <f t="shared" si="0"/>
        <v/>
      </c>
      <c r="AV21" s="777"/>
      <c r="AW21" s="777"/>
      <c r="AX21" s="777"/>
      <c r="BD21" s="956"/>
      <c r="BE21" s="956"/>
    </row>
    <row r="22" spans="1:57" ht="78.75">
      <c r="A22" s="1283"/>
      <c r="B22" s="1283"/>
      <c r="C22" s="1283"/>
      <c r="D22" s="1283"/>
      <c r="E22" s="1283">
        <v>1</v>
      </c>
      <c r="F22" s="974"/>
      <c r="G22" s="974"/>
      <c r="H22" s="963">
        <v>1</v>
      </c>
      <c r="I22" s="1283">
        <v>1</v>
      </c>
      <c r="J22" s="974"/>
      <c r="K22" s="913"/>
      <c r="L22" s="978" t="str">
        <f>mergeValue(A22) &amp;"."&amp; mergeValue(B22)&amp;"."&amp; mergeValue(C22)&amp;"."&amp; mergeValue(D22)&amp;"."&amp; mergeValue(E22)</f>
        <v>1.1.1.1.1</v>
      </c>
      <c r="M22" s="524" t="s">
        <v>8</v>
      </c>
      <c r="N22" s="615"/>
      <c r="O22" s="1285" t="s">
        <v>3</v>
      </c>
      <c r="P22" s="1285"/>
      <c r="Q22" s="1285"/>
      <c r="R22" s="1285"/>
      <c r="S22" s="1285"/>
      <c r="T22" s="1285"/>
      <c r="U22" s="1285"/>
      <c r="V22" s="1285"/>
      <c r="W22" s="1285"/>
      <c r="X22" s="1285"/>
      <c r="Y22" s="1285"/>
      <c r="Z22" s="1285"/>
      <c r="AA22" s="1285"/>
      <c r="AB22" s="1285"/>
      <c r="AC22" s="1285"/>
      <c r="AD22" s="1285"/>
      <c r="AE22" s="1285"/>
      <c r="AF22" s="1285"/>
      <c r="AG22" s="1285"/>
      <c r="AH22" s="1285"/>
      <c r="AI22" s="1285"/>
      <c r="AJ22" s="1285"/>
      <c r="AK22" s="1285"/>
      <c r="AL22" s="1285"/>
      <c r="AM22" s="1285"/>
      <c r="AN22" s="1285"/>
      <c r="AO22" s="1285"/>
      <c r="AP22" s="1285"/>
      <c r="AQ22" s="1285"/>
      <c r="AR22" s="1129" t="s">
        <v>720</v>
      </c>
      <c r="AT22" s="777"/>
      <c r="AU22" s="777" t="str">
        <f t="shared" si="0"/>
        <v>Схема подключения теплопотребляющей установки к коллектору источника тепловой энергии</v>
      </c>
      <c r="AV22" s="777"/>
      <c r="AW22" s="777"/>
      <c r="AX22" s="777"/>
      <c r="BD22" s="956"/>
      <c r="BE22" s="956"/>
    </row>
    <row r="23" spans="1:57" ht="33.75">
      <c r="A23" s="1283"/>
      <c r="B23" s="1283"/>
      <c r="C23" s="1283"/>
      <c r="D23" s="1283"/>
      <c r="E23" s="1283"/>
      <c r="F23" s="1283">
        <v>1</v>
      </c>
      <c r="G23" s="963"/>
      <c r="H23" s="963"/>
      <c r="I23" s="1283"/>
      <c r="J23" s="1283">
        <v>1</v>
      </c>
      <c r="K23" s="914"/>
      <c r="L23" s="978" t="str">
        <f>mergeValue(A23) &amp;"."&amp; mergeValue(B23)&amp;"."&amp; mergeValue(C23)&amp;"."&amp; mergeValue(D23)&amp;"."&amp; mergeValue(E23)&amp;"."&amp; mergeValue(F23)</f>
        <v>1.1.1.1.1.1</v>
      </c>
      <c r="M23" s="525" t="s">
        <v>9</v>
      </c>
      <c r="N23" s="615"/>
      <c r="O23" s="1286" t="s">
        <v>454</v>
      </c>
      <c r="P23" s="1287"/>
      <c r="Q23" s="1287"/>
      <c r="R23" s="1287"/>
      <c r="S23" s="1287"/>
      <c r="T23" s="1287"/>
      <c r="U23" s="1287"/>
      <c r="V23" s="1287"/>
      <c r="W23" s="1287"/>
      <c r="X23" s="1287"/>
      <c r="Y23" s="1287"/>
      <c r="Z23" s="1287"/>
      <c r="AA23" s="1287"/>
      <c r="AB23" s="1287"/>
      <c r="AC23" s="1287"/>
      <c r="AD23" s="1287"/>
      <c r="AE23" s="1287"/>
      <c r="AF23" s="1287"/>
      <c r="AG23" s="1287"/>
      <c r="AH23" s="1287"/>
      <c r="AI23" s="1287"/>
      <c r="AJ23" s="1287"/>
      <c r="AK23" s="1287"/>
      <c r="AL23" s="1287"/>
      <c r="AM23" s="1287"/>
      <c r="AN23" s="1287"/>
      <c r="AO23" s="1287"/>
      <c r="AP23" s="1287"/>
      <c r="AQ23" s="1288"/>
      <c r="AR23" s="1129" t="s">
        <v>721</v>
      </c>
      <c r="AT23" s="777"/>
      <c r="AU23" s="777" t="str">
        <f t="shared" si="0"/>
        <v>Группа потребителей</v>
      </c>
      <c r="AV23" s="777"/>
      <c r="AW23" s="777"/>
      <c r="AX23" s="777"/>
      <c r="BD23" s="956"/>
      <c r="BE23" s="956"/>
    </row>
    <row r="24" spans="1:57" ht="122.1" customHeight="1">
      <c r="A24" s="1283"/>
      <c r="B24" s="1283"/>
      <c r="C24" s="1283"/>
      <c r="D24" s="1283"/>
      <c r="E24" s="1283"/>
      <c r="F24" s="1283"/>
      <c r="G24" s="963">
        <v>1</v>
      </c>
      <c r="H24" s="963"/>
      <c r="I24" s="1283"/>
      <c r="J24" s="1283"/>
      <c r="K24" s="914">
        <v>1</v>
      </c>
      <c r="L24" s="978" t="str">
        <f>mergeValue(A24) &amp;"."&amp; mergeValue(B24)&amp;"."&amp; mergeValue(C24)&amp;"."&amp; mergeValue(D24)&amp;"."&amp; mergeValue(E24)&amp;"."&amp; mergeValue(F24)&amp;"."&amp; mergeValue(G24)</f>
        <v>1.1.1.1.1.1.1</v>
      </c>
      <c r="M24" s="1088" t="s">
        <v>606</v>
      </c>
      <c r="N24" s="615"/>
      <c r="O24" s="649">
        <v>2662.19</v>
      </c>
      <c r="P24" s="726"/>
      <c r="Q24" s="1040"/>
      <c r="R24" s="1290" t="s">
        <v>3229</v>
      </c>
      <c r="S24" s="1291" t="s">
        <v>83</v>
      </c>
      <c r="T24" s="1290" t="s">
        <v>3230</v>
      </c>
      <c r="U24" s="1291" t="s">
        <v>83</v>
      </c>
      <c r="V24" s="649">
        <v>2662.19</v>
      </c>
      <c r="W24" s="726"/>
      <c r="X24" s="1040"/>
      <c r="Y24" s="1290" t="s">
        <v>3231</v>
      </c>
      <c r="Z24" s="1291" t="s">
        <v>83</v>
      </c>
      <c r="AA24" s="1290" t="s">
        <v>1511</v>
      </c>
      <c r="AB24" s="1291" t="s">
        <v>83</v>
      </c>
      <c r="AC24" s="649">
        <v>2707.97</v>
      </c>
      <c r="AD24" s="726"/>
      <c r="AE24" s="1040"/>
      <c r="AF24" s="1290" t="s">
        <v>3232</v>
      </c>
      <c r="AG24" s="1291" t="s">
        <v>83</v>
      </c>
      <c r="AH24" s="1290" t="s">
        <v>3233</v>
      </c>
      <c r="AI24" s="1291" t="s">
        <v>83</v>
      </c>
      <c r="AJ24" s="649">
        <v>2707.97</v>
      </c>
      <c r="AK24" s="726"/>
      <c r="AL24" s="1040"/>
      <c r="AM24" s="1290" t="s">
        <v>3234</v>
      </c>
      <c r="AN24" s="1291" t="s">
        <v>83</v>
      </c>
      <c r="AO24" s="1290" t="s">
        <v>1513</v>
      </c>
      <c r="AP24" s="1291" t="s">
        <v>84</v>
      </c>
      <c r="AQ24" s="726"/>
      <c r="AR24" s="1301" t="s">
        <v>722</v>
      </c>
      <c r="AS24" s="956" t="str">
        <f>strCheckDate(O25:AQ25)</f>
        <v/>
      </c>
      <c r="AT24" s="777"/>
      <c r="AU24" s="777" t="str">
        <f t="shared" si="0"/>
        <v>вода</v>
      </c>
      <c r="AV24" s="777"/>
      <c r="AW24" s="777"/>
      <c r="AX24" s="777"/>
      <c r="BD24" s="956"/>
      <c r="BE24" s="956"/>
    </row>
    <row r="25" spans="1:57" ht="11.25" hidden="1" customHeight="1">
      <c r="A25" s="1283"/>
      <c r="B25" s="1283"/>
      <c r="C25" s="1283"/>
      <c r="D25" s="1283"/>
      <c r="E25" s="1283"/>
      <c r="F25" s="1283"/>
      <c r="G25" s="963"/>
      <c r="H25" s="963"/>
      <c r="I25" s="1283"/>
      <c r="J25" s="1283"/>
      <c r="K25" s="914"/>
      <c r="L25" s="752"/>
      <c r="M25" s="615"/>
      <c r="N25" s="615"/>
      <c r="O25" s="726"/>
      <c r="P25" s="726"/>
      <c r="Q25" s="732" t="str">
        <f>R24 &amp; "-" &amp; T24</f>
        <v>01.01.2020-30.06.2020</v>
      </c>
      <c r="R25" s="1290"/>
      <c r="S25" s="1291"/>
      <c r="T25" s="1290"/>
      <c r="U25" s="1291"/>
      <c r="V25" s="726"/>
      <c r="W25" s="726"/>
      <c r="X25" s="732" t="str">
        <f>Y24 &amp; "-" &amp; AA24</f>
        <v>01.07.2020-31.12.2020</v>
      </c>
      <c r="Y25" s="1290"/>
      <c r="Z25" s="1291"/>
      <c r="AA25" s="1290"/>
      <c r="AB25" s="1291"/>
      <c r="AC25" s="726"/>
      <c r="AD25" s="726"/>
      <c r="AE25" s="732" t="str">
        <f>AF24 &amp; "-" &amp; AH24</f>
        <v>01.01.2021-30.06.2021</v>
      </c>
      <c r="AF25" s="1290"/>
      <c r="AG25" s="1291"/>
      <c r="AH25" s="1290"/>
      <c r="AI25" s="1291"/>
      <c r="AJ25" s="726"/>
      <c r="AK25" s="726"/>
      <c r="AL25" s="732" t="str">
        <f>AM24 &amp; "-" &amp; AO24</f>
        <v>01.07.2021-31.12.2021</v>
      </c>
      <c r="AM25" s="1290"/>
      <c r="AN25" s="1291"/>
      <c r="AO25" s="1290"/>
      <c r="AP25" s="1291"/>
      <c r="AQ25" s="726"/>
      <c r="AR25" s="1302"/>
      <c r="AT25" s="777"/>
      <c r="AU25" s="777" t="str">
        <f t="shared" si="0"/>
        <v/>
      </c>
      <c r="AV25" s="777"/>
      <c r="AW25" s="777"/>
      <c r="AX25" s="777"/>
      <c r="BD25" s="956"/>
      <c r="BE25" s="956"/>
    </row>
    <row r="26" spans="1:57" ht="15" customHeight="1">
      <c r="A26" s="1283"/>
      <c r="B26" s="1283"/>
      <c r="C26" s="1283"/>
      <c r="D26" s="1283"/>
      <c r="E26" s="1283"/>
      <c r="F26" s="1283"/>
      <c r="G26" s="974"/>
      <c r="H26" s="963"/>
      <c r="I26" s="1283"/>
      <c r="J26" s="1283"/>
      <c r="K26" s="913"/>
      <c r="L26" s="654"/>
      <c r="M26" s="527" t="s">
        <v>24</v>
      </c>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725"/>
      <c r="AR26" s="1303"/>
      <c r="AT26" s="777"/>
      <c r="AU26" s="777" t="str">
        <f t="shared" si="0"/>
        <v>Добавить вид теплоносителя (параметры теплоносителя)</v>
      </c>
      <c r="AV26" s="777"/>
      <c r="AW26" s="777"/>
      <c r="AX26" s="777"/>
      <c r="BD26" s="956"/>
      <c r="BE26" s="956"/>
    </row>
    <row r="27" spans="1:57" s="1074" customFormat="1" ht="33.75">
      <c r="A27" s="1283"/>
      <c r="B27" s="1283"/>
      <c r="C27" s="1283"/>
      <c r="D27" s="1283"/>
      <c r="E27" s="1283"/>
      <c r="F27" s="1283">
        <v>2</v>
      </c>
      <c r="G27" s="1026"/>
      <c r="H27" s="1026"/>
      <c r="I27" s="1283"/>
      <c r="J27" s="1320" t="s">
        <v>3226</v>
      </c>
      <c r="K27" s="914"/>
      <c r="L27" s="1187" t="str">
        <f>mergeValue(A27) &amp;"."&amp; mergeValue(B27)&amp;"."&amp; mergeValue(C27)&amp;"."&amp; mergeValue(D27)&amp;"."&amp; mergeValue(E27)&amp;"."&amp; mergeValue(F27)</f>
        <v>1.1.1.1.1.2</v>
      </c>
      <c r="M27" s="525" t="s">
        <v>9</v>
      </c>
      <c r="N27" s="615"/>
      <c r="O27" s="1286" t="s">
        <v>303</v>
      </c>
      <c r="P27" s="1287"/>
      <c r="Q27" s="1287"/>
      <c r="R27" s="1287"/>
      <c r="S27" s="1287"/>
      <c r="T27" s="1287"/>
      <c r="U27" s="1287"/>
      <c r="V27" s="1287"/>
      <c r="W27" s="1287"/>
      <c r="X27" s="1287"/>
      <c r="Y27" s="1287"/>
      <c r="Z27" s="1287"/>
      <c r="AA27" s="1287"/>
      <c r="AB27" s="1287"/>
      <c r="AC27" s="1287"/>
      <c r="AD27" s="1287"/>
      <c r="AE27" s="1287"/>
      <c r="AF27" s="1287"/>
      <c r="AG27" s="1287"/>
      <c r="AH27" s="1287"/>
      <c r="AI27" s="1287"/>
      <c r="AJ27" s="1287"/>
      <c r="AK27" s="1287"/>
      <c r="AL27" s="1287"/>
      <c r="AM27" s="1287"/>
      <c r="AN27" s="1287"/>
      <c r="AO27" s="1287"/>
      <c r="AP27" s="1287"/>
      <c r="AQ27" s="1288"/>
      <c r="AR27" s="1129" t="s">
        <v>721</v>
      </c>
      <c r="AS27" s="1099"/>
      <c r="AT27" s="1100"/>
      <c r="AU27" s="1100" t="str">
        <f t="shared" si="0"/>
        <v>Группа потребителей</v>
      </c>
      <c r="AV27" s="1100"/>
      <c r="AW27" s="1100"/>
      <c r="AX27" s="1100"/>
      <c r="AY27" s="1099"/>
      <c r="AZ27" s="1099"/>
      <c r="BA27" s="1099"/>
      <c r="BB27" s="1099"/>
      <c r="BC27" s="1099"/>
      <c r="BD27" s="1099"/>
      <c r="BE27" s="1099"/>
    </row>
    <row r="28" spans="1:57" s="1074" customFormat="1" ht="122.1" customHeight="1">
      <c r="A28" s="1283"/>
      <c r="B28" s="1283"/>
      <c r="C28" s="1283"/>
      <c r="D28" s="1283"/>
      <c r="E28" s="1283"/>
      <c r="F28" s="1283"/>
      <c r="G28" s="1026">
        <v>1</v>
      </c>
      <c r="H28" s="1026"/>
      <c r="I28" s="1283"/>
      <c r="J28" s="1283"/>
      <c r="K28" s="914">
        <v>1</v>
      </c>
      <c r="L28" s="1187" t="str">
        <f>mergeValue(A28) &amp;"."&amp; mergeValue(B28)&amp;"."&amp; mergeValue(C28)&amp;"."&amp; mergeValue(D28)&amp;"."&amp; mergeValue(E28)&amp;"."&amp; mergeValue(F28)&amp;"."&amp; mergeValue(G28)</f>
        <v>1.1.1.1.1.2.1</v>
      </c>
      <c r="M28" s="1088" t="s">
        <v>606</v>
      </c>
      <c r="N28" s="615"/>
      <c r="O28" s="649">
        <v>2218.4899999999998</v>
      </c>
      <c r="P28" s="726"/>
      <c r="Q28" s="1040"/>
      <c r="R28" s="1290" t="s">
        <v>3229</v>
      </c>
      <c r="S28" s="1291" t="s">
        <v>83</v>
      </c>
      <c r="T28" s="1290" t="s">
        <v>3230</v>
      </c>
      <c r="U28" s="1291" t="s">
        <v>83</v>
      </c>
      <c r="V28" s="649">
        <v>2218.4899999999998</v>
      </c>
      <c r="W28" s="726"/>
      <c r="X28" s="1040"/>
      <c r="Y28" s="1290" t="s">
        <v>3231</v>
      </c>
      <c r="Z28" s="1291" t="s">
        <v>83</v>
      </c>
      <c r="AA28" s="1290" t="s">
        <v>1511</v>
      </c>
      <c r="AB28" s="1291" t="s">
        <v>83</v>
      </c>
      <c r="AC28" s="649">
        <v>2256.64</v>
      </c>
      <c r="AD28" s="726"/>
      <c r="AE28" s="1040"/>
      <c r="AF28" s="1290" t="s">
        <v>3232</v>
      </c>
      <c r="AG28" s="1291" t="s">
        <v>83</v>
      </c>
      <c r="AH28" s="1290" t="s">
        <v>3233</v>
      </c>
      <c r="AI28" s="1291" t="s">
        <v>83</v>
      </c>
      <c r="AJ28" s="649">
        <v>2256.64</v>
      </c>
      <c r="AK28" s="726"/>
      <c r="AL28" s="1040"/>
      <c r="AM28" s="1290" t="s">
        <v>3234</v>
      </c>
      <c r="AN28" s="1291" t="s">
        <v>83</v>
      </c>
      <c r="AO28" s="1290" t="s">
        <v>1513</v>
      </c>
      <c r="AP28" s="1291" t="s">
        <v>84</v>
      </c>
      <c r="AQ28" s="726"/>
      <c r="AR28" s="1301" t="s">
        <v>722</v>
      </c>
      <c r="AS28" s="1099" t="str">
        <f>strCheckDate(O29:AQ29)</f>
        <v/>
      </c>
      <c r="AT28" s="1100"/>
      <c r="AU28" s="1100" t="str">
        <f t="shared" si="0"/>
        <v>вода</v>
      </c>
      <c r="AV28" s="1100"/>
      <c r="AW28" s="1100"/>
      <c r="AX28" s="1100"/>
      <c r="AY28" s="1099"/>
      <c r="AZ28" s="1099"/>
      <c r="BA28" s="1099"/>
      <c r="BB28" s="1099"/>
      <c r="BC28" s="1099"/>
      <c r="BD28" s="1099"/>
      <c r="BE28" s="1099"/>
    </row>
    <row r="29" spans="1:57" s="1074" customFormat="1" ht="11.25" hidden="1" customHeight="1">
      <c r="A29" s="1283"/>
      <c r="B29" s="1283"/>
      <c r="C29" s="1283"/>
      <c r="D29" s="1283"/>
      <c r="E29" s="1283"/>
      <c r="F29" s="1283"/>
      <c r="G29" s="1026"/>
      <c r="H29" s="1026"/>
      <c r="I29" s="1283"/>
      <c r="J29" s="1283"/>
      <c r="K29" s="914"/>
      <c r="L29" s="1107"/>
      <c r="M29" s="615"/>
      <c r="N29" s="615"/>
      <c r="O29" s="726"/>
      <c r="P29" s="726"/>
      <c r="Q29" s="732" t="str">
        <f>R28 &amp; "-" &amp; T28</f>
        <v>01.01.2020-30.06.2020</v>
      </c>
      <c r="R29" s="1290"/>
      <c r="S29" s="1291"/>
      <c r="T29" s="1290"/>
      <c r="U29" s="1291"/>
      <c r="V29" s="726"/>
      <c r="W29" s="726"/>
      <c r="X29" s="732" t="str">
        <f>Y28 &amp; "-" &amp; AA28</f>
        <v>01.07.2020-31.12.2020</v>
      </c>
      <c r="Y29" s="1290"/>
      <c r="Z29" s="1291"/>
      <c r="AA29" s="1290"/>
      <c r="AB29" s="1291"/>
      <c r="AC29" s="726"/>
      <c r="AD29" s="726"/>
      <c r="AE29" s="732" t="str">
        <f>AF28 &amp; "-" &amp; AH28</f>
        <v>01.01.2021-30.06.2021</v>
      </c>
      <c r="AF29" s="1290"/>
      <c r="AG29" s="1291"/>
      <c r="AH29" s="1290"/>
      <c r="AI29" s="1291"/>
      <c r="AJ29" s="726"/>
      <c r="AK29" s="726"/>
      <c r="AL29" s="732" t="str">
        <f>AM28 &amp; "-" &amp; AO28</f>
        <v>01.07.2021-31.12.2021</v>
      </c>
      <c r="AM29" s="1290"/>
      <c r="AN29" s="1291"/>
      <c r="AO29" s="1290"/>
      <c r="AP29" s="1291"/>
      <c r="AQ29" s="726"/>
      <c r="AR29" s="1302"/>
      <c r="AS29" s="1099"/>
      <c r="AT29" s="1100"/>
      <c r="AU29" s="1100" t="str">
        <f t="shared" si="0"/>
        <v/>
      </c>
      <c r="AV29" s="1100"/>
      <c r="AW29" s="1100"/>
      <c r="AX29" s="1100"/>
      <c r="AY29" s="1099"/>
      <c r="AZ29" s="1099"/>
      <c r="BA29" s="1099"/>
      <c r="BB29" s="1099"/>
      <c r="BC29" s="1099"/>
      <c r="BD29" s="1099"/>
      <c r="BE29" s="1099"/>
    </row>
    <row r="30" spans="1:57" s="1074" customFormat="1" ht="15" customHeight="1">
      <c r="A30" s="1283"/>
      <c r="B30" s="1283"/>
      <c r="C30" s="1283"/>
      <c r="D30" s="1283"/>
      <c r="E30" s="1283"/>
      <c r="F30" s="1283"/>
      <c r="G30" s="1183"/>
      <c r="H30" s="1026"/>
      <c r="I30" s="1283"/>
      <c r="J30" s="1283"/>
      <c r="K30" s="913"/>
      <c r="L30" s="654"/>
      <c r="M30" s="527" t="s">
        <v>24</v>
      </c>
      <c r="N30" s="954"/>
      <c r="O30" s="954"/>
      <c r="P30" s="954"/>
      <c r="Q30" s="954"/>
      <c r="R30" s="954"/>
      <c r="S30" s="954"/>
      <c r="T30" s="954"/>
      <c r="U30" s="954"/>
      <c r="V30" s="954"/>
      <c r="W30" s="954"/>
      <c r="X30" s="954"/>
      <c r="Y30" s="954"/>
      <c r="Z30" s="954"/>
      <c r="AA30" s="954"/>
      <c r="AB30" s="954"/>
      <c r="AC30" s="954"/>
      <c r="AD30" s="954"/>
      <c r="AE30" s="954"/>
      <c r="AF30" s="954"/>
      <c r="AG30" s="954"/>
      <c r="AH30" s="954"/>
      <c r="AI30" s="954"/>
      <c r="AJ30" s="954"/>
      <c r="AK30" s="954"/>
      <c r="AL30" s="954"/>
      <c r="AM30" s="954"/>
      <c r="AN30" s="954"/>
      <c r="AO30" s="954"/>
      <c r="AP30" s="954"/>
      <c r="AQ30" s="725"/>
      <c r="AR30" s="1303"/>
      <c r="AS30" s="1099"/>
      <c r="AT30" s="1100"/>
      <c r="AU30" s="1100" t="str">
        <f t="shared" si="0"/>
        <v>Добавить вид теплоносителя (параметры теплоносителя)</v>
      </c>
      <c r="AV30" s="1100"/>
      <c r="AW30" s="1100"/>
      <c r="AX30" s="1100"/>
      <c r="AY30" s="1099"/>
      <c r="AZ30" s="1099"/>
      <c r="BA30" s="1099"/>
      <c r="BB30" s="1099"/>
      <c r="BC30" s="1099"/>
      <c r="BD30" s="1099"/>
      <c r="BE30" s="1099"/>
    </row>
    <row r="31" spans="1:57" ht="15" customHeight="1">
      <c r="A31" s="1283"/>
      <c r="B31" s="1283"/>
      <c r="C31" s="1283"/>
      <c r="D31" s="1283"/>
      <c r="E31" s="1283"/>
      <c r="F31" s="974"/>
      <c r="G31" s="974"/>
      <c r="H31" s="963"/>
      <c r="I31" s="1283"/>
      <c r="J31" s="974"/>
      <c r="K31" s="913"/>
      <c r="L31" s="654"/>
      <c r="M31" s="526" t="s">
        <v>10</v>
      </c>
      <c r="N31" s="954"/>
      <c r="O31" s="954"/>
      <c r="P31" s="954"/>
      <c r="Q31" s="954"/>
      <c r="R31" s="954"/>
      <c r="S31" s="954"/>
      <c r="T31" s="954"/>
      <c r="U31" s="953"/>
      <c r="V31" s="954"/>
      <c r="W31" s="954"/>
      <c r="X31" s="954"/>
      <c r="Y31" s="954"/>
      <c r="Z31" s="954"/>
      <c r="AA31" s="954"/>
      <c r="AB31" s="953"/>
      <c r="AC31" s="954"/>
      <c r="AD31" s="954"/>
      <c r="AE31" s="954"/>
      <c r="AF31" s="954"/>
      <c r="AG31" s="954"/>
      <c r="AH31" s="954"/>
      <c r="AI31" s="953"/>
      <c r="AJ31" s="954"/>
      <c r="AK31" s="954"/>
      <c r="AL31" s="954"/>
      <c r="AM31" s="954"/>
      <c r="AN31" s="954"/>
      <c r="AO31" s="954"/>
      <c r="AP31" s="953"/>
      <c r="AQ31" s="954"/>
      <c r="AR31" s="634"/>
      <c r="AT31" s="777"/>
      <c r="AU31" s="777" t="str">
        <f t="shared" si="0"/>
        <v>Добавить группу потребителей</v>
      </c>
      <c r="AV31" s="777"/>
      <c r="AW31" s="777"/>
      <c r="AX31" s="777"/>
      <c r="BD31" s="956"/>
      <c r="BE31" s="956"/>
    </row>
    <row r="32" spans="1:57" ht="15" customHeight="1">
      <c r="A32" s="1283"/>
      <c r="B32" s="1283"/>
      <c r="C32" s="1283"/>
      <c r="D32" s="1283"/>
      <c r="E32" s="912"/>
      <c r="F32" s="974"/>
      <c r="G32" s="974"/>
      <c r="H32" s="974"/>
      <c r="I32" s="927"/>
      <c r="J32" s="942"/>
      <c r="K32" s="911"/>
      <c r="L32" s="654"/>
      <c r="M32" s="949" t="s">
        <v>11</v>
      </c>
      <c r="N32" s="954"/>
      <c r="O32" s="954"/>
      <c r="P32" s="954"/>
      <c r="Q32" s="954"/>
      <c r="R32" s="954"/>
      <c r="S32" s="954"/>
      <c r="T32" s="954"/>
      <c r="U32" s="953"/>
      <c r="V32" s="954"/>
      <c r="W32" s="954"/>
      <c r="X32" s="954"/>
      <c r="Y32" s="954"/>
      <c r="Z32" s="954"/>
      <c r="AA32" s="954"/>
      <c r="AB32" s="953"/>
      <c r="AC32" s="954"/>
      <c r="AD32" s="954"/>
      <c r="AE32" s="954"/>
      <c r="AF32" s="954"/>
      <c r="AG32" s="954"/>
      <c r="AH32" s="954"/>
      <c r="AI32" s="953"/>
      <c r="AJ32" s="954"/>
      <c r="AK32" s="954"/>
      <c r="AL32" s="954"/>
      <c r="AM32" s="954"/>
      <c r="AN32" s="954"/>
      <c r="AO32" s="954"/>
      <c r="AP32" s="953"/>
      <c r="AQ32" s="954"/>
      <c r="AR32" s="634"/>
      <c r="AT32" s="777"/>
      <c r="AU32" s="777" t="str">
        <f t="shared" si="0"/>
        <v>Добавить схему подключения</v>
      </c>
      <c r="AV32" s="777"/>
      <c r="AW32" s="777"/>
      <c r="AX32" s="777"/>
      <c r="BD32" s="956"/>
      <c r="BE32" s="956"/>
    </row>
    <row r="33" spans="1:55" ht="11.25">
      <c r="A33" s="938"/>
      <c r="B33" s="938"/>
      <c r="C33" s="938"/>
      <c r="D33" s="938"/>
      <c r="E33" s="938"/>
      <c r="F33" s="938"/>
      <c r="G33" s="938"/>
      <c r="H33" s="938"/>
      <c r="I33" s="938"/>
      <c r="J33" s="938"/>
      <c r="K33" s="938"/>
      <c r="AS33" s="938"/>
      <c r="AT33" s="938"/>
      <c r="AU33" s="938"/>
      <c r="AV33" s="938"/>
      <c r="AW33" s="938"/>
      <c r="AX33" s="938"/>
      <c r="AY33" s="938"/>
      <c r="AZ33" s="938"/>
      <c r="BA33" s="938"/>
      <c r="BB33" s="938"/>
      <c r="BC33" s="938"/>
    </row>
    <row r="34" spans="1:55" ht="90" customHeight="1">
      <c r="L34" s="1">
        <v>1</v>
      </c>
      <c r="M34" s="1276" t="s">
        <v>723</v>
      </c>
      <c r="N34" s="1276"/>
      <c r="O34" s="1276"/>
      <c r="P34" s="1276"/>
      <c r="Q34" s="1276"/>
      <c r="R34" s="1276"/>
      <c r="S34" s="1276"/>
      <c r="T34" s="1276"/>
      <c r="U34" s="1276"/>
      <c r="V34" s="1276"/>
      <c r="W34" s="1276"/>
      <c r="X34" s="1276"/>
      <c r="Y34" s="1276"/>
      <c r="Z34" s="1276"/>
      <c r="AA34" s="1276"/>
      <c r="AB34" s="1276"/>
      <c r="AC34" s="1276"/>
      <c r="AD34" s="1276"/>
      <c r="AE34" s="1276"/>
      <c r="AF34" s="1276"/>
      <c r="AG34" s="1276"/>
      <c r="AH34" s="1276"/>
      <c r="AI34" s="1276"/>
      <c r="AJ34" s="1276"/>
      <c r="AK34" s="1276"/>
      <c r="AL34" s="1276"/>
      <c r="AM34" s="1276"/>
      <c r="AN34" s="1276"/>
      <c r="AO34" s="1276"/>
      <c r="AP34" s="1276"/>
      <c r="AQ34" s="1276"/>
      <c r="AR34" s="1276"/>
    </row>
  </sheetData>
  <sheetProtection algorithmName="SHA-512" hashValue="XGiL9JUhis60XHVi4ryGiV3MWCpx9X8VDx9EmT7gocn/UKEG72i1o+lgh5Twgn7XfKMSgyiMZcYoAj1+RKSOlQ==" saltValue="o4e+YYAj/Vbl65ClFOE3XQ==" spinCount="100000" sheet="1" objects="1" scenarios="1" formatColumns="0" formatRows="0"/>
  <dataConsolidate leftLabels="1" link="1"/>
  <mergeCells count="95">
    <mergeCell ref="AR24:AR26"/>
    <mergeCell ref="M34:AR34"/>
    <mergeCell ref="O21:AQ21"/>
    <mergeCell ref="E22:E31"/>
    <mergeCell ref="I22:I31"/>
    <mergeCell ref="O22:AQ22"/>
    <mergeCell ref="F23:F26"/>
    <mergeCell ref="J23:J26"/>
    <mergeCell ref="O23:AQ23"/>
    <mergeCell ref="R24:R25"/>
    <mergeCell ref="S24:S25"/>
    <mergeCell ref="T24:T25"/>
    <mergeCell ref="AM24:AM25"/>
    <mergeCell ref="AN24:AN25"/>
    <mergeCell ref="AO24:AO25"/>
    <mergeCell ref="AP24:AP25"/>
    <mergeCell ref="S17:T17"/>
    <mergeCell ref="A18:A32"/>
    <mergeCell ref="O18:AQ18"/>
    <mergeCell ref="B19:B32"/>
    <mergeCell ref="O19:AQ19"/>
    <mergeCell ref="C20:C32"/>
    <mergeCell ref="O20:AQ20"/>
    <mergeCell ref="D21:D32"/>
    <mergeCell ref="U24:U25"/>
    <mergeCell ref="AB24:AB25"/>
    <mergeCell ref="AG17:AH17"/>
    <mergeCell ref="AF24:AF25"/>
    <mergeCell ref="AG24:AG25"/>
    <mergeCell ref="AH24:AH25"/>
    <mergeCell ref="AI24:AI25"/>
    <mergeCell ref="AN17:AO17"/>
    <mergeCell ref="AR13:AR16"/>
    <mergeCell ref="L14:L16"/>
    <mergeCell ref="M14:M16"/>
    <mergeCell ref="O14:T14"/>
    <mergeCell ref="U14:U16"/>
    <mergeCell ref="AQ14:AQ16"/>
    <mergeCell ref="O15:O16"/>
    <mergeCell ref="P15:Q15"/>
    <mergeCell ref="R15:T15"/>
    <mergeCell ref="S16:T16"/>
    <mergeCell ref="V14:AA14"/>
    <mergeCell ref="AB14:AB16"/>
    <mergeCell ref="V15:V16"/>
    <mergeCell ref="W15:X15"/>
    <mergeCell ref="V12:AB12"/>
    <mergeCell ref="L11:M11"/>
    <mergeCell ref="L5:T5"/>
    <mergeCell ref="O7:T7"/>
    <mergeCell ref="O8:T8"/>
    <mergeCell ref="O9:T9"/>
    <mergeCell ref="O10:T10"/>
    <mergeCell ref="O12:U12"/>
    <mergeCell ref="Y15:AA15"/>
    <mergeCell ref="Z16:AA16"/>
    <mergeCell ref="Z17:AA17"/>
    <mergeCell ref="Y24:Y25"/>
    <mergeCell ref="Z24:Z25"/>
    <mergeCell ref="AA24:AA25"/>
    <mergeCell ref="AJ12:AP12"/>
    <mergeCell ref="AC14:AH14"/>
    <mergeCell ref="AI14:AI16"/>
    <mergeCell ref="AC15:AC16"/>
    <mergeCell ref="AD15:AE15"/>
    <mergeCell ref="AF15:AH15"/>
    <mergeCell ref="AG16:AH16"/>
    <mergeCell ref="AC12:AI12"/>
    <mergeCell ref="L13:AQ13"/>
    <mergeCell ref="AP14:AP16"/>
    <mergeCell ref="AJ15:AJ16"/>
    <mergeCell ref="AK15:AL15"/>
    <mergeCell ref="AM15:AO15"/>
    <mergeCell ref="AN16:AO16"/>
    <mergeCell ref="AG28:AG29"/>
    <mergeCell ref="AH28:AH29"/>
    <mergeCell ref="AI28:AI29"/>
    <mergeCell ref="AM28:AM29"/>
    <mergeCell ref="AJ14:AO14"/>
    <mergeCell ref="AN28:AN29"/>
    <mergeCell ref="AO28:AO29"/>
    <mergeCell ref="AP28:AP29"/>
    <mergeCell ref="AR28:AR30"/>
    <mergeCell ref="F27:F30"/>
    <mergeCell ref="J27:J30"/>
    <mergeCell ref="O27:AQ27"/>
    <mergeCell ref="R28:R29"/>
    <mergeCell ref="S28:S29"/>
    <mergeCell ref="T28:T29"/>
    <mergeCell ref="U28:U29"/>
    <mergeCell ref="Y28:Y29"/>
    <mergeCell ref="Z28:Z29"/>
    <mergeCell ref="AA28:AA29"/>
    <mergeCell ref="AB28:AB29"/>
    <mergeCell ref="AF28:AF29"/>
  </mergeCells>
  <dataValidations count="11">
    <dataValidation allowBlank="1" sqref="WWO983066:WWZ983072 KC65562:KN65568 TY65562:UJ65568 ADU65562:AEF65568 ANQ65562:AOB65568 AXM65562:AXX65568 BHI65562:BHT65568 BRE65562:BRP65568 CBA65562:CBL65568 CKW65562:CLH65568 CUS65562:CVD65568 DEO65562:DEZ65568 DOK65562:DOV65568 DYG65562:DYR65568 EIC65562:EIN65568 ERY65562:ESJ65568 FBU65562:FCF65568 FLQ65562:FMB65568 FVM65562:FVX65568 GFI65562:GFT65568 GPE65562:GPP65568 GZA65562:GZL65568 HIW65562:HJH65568 HSS65562:HTD65568 ICO65562:ICZ65568 IMK65562:IMV65568 IWG65562:IWR65568 JGC65562:JGN65568 JPY65562:JQJ65568 JZU65562:KAF65568 KJQ65562:KKB65568 KTM65562:KTX65568 LDI65562:LDT65568 LNE65562:LNP65568 LXA65562:LXL65568 MGW65562:MHH65568 MQS65562:MRD65568 NAO65562:NAZ65568 NKK65562:NKV65568 NUG65562:NUR65568 OEC65562:OEN65568 ONY65562:OOJ65568 OXU65562:OYF65568 PHQ65562:PIB65568 PRM65562:PRX65568 QBI65562:QBT65568 QLE65562:QLP65568 QVA65562:QVL65568 REW65562:RFH65568 ROS65562:RPD65568 RYO65562:RYZ65568 SIK65562:SIV65568 SSG65562:SSR65568 TCC65562:TCN65568 TLY65562:TMJ65568 TVU65562:TWF65568 UFQ65562:UGB65568 UPM65562:UPX65568 UZI65562:UZT65568 VJE65562:VJP65568 VTA65562:VTL65568 WCW65562:WDH65568 WMS65562:WND65568 WWO65562:WWZ65568 KC131098:KN131104 TY131098:UJ131104 ADU131098:AEF131104 ANQ131098:AOB131104 AXM131098:AXX131104 BHI131098:BHT131104 BRE131098:BRP131104 CBA131098:CBL131104 CKW131098:CLH131104 CUS131098:CVD131104 DEO131098:DEZ131104 DOK131098:DOV131104 DYG131098:DYR131104 EIC131098:EIN131104 ERY131098:ESJ131104 FBU131098:FCF131104 FLQ131098:FMB131104 FVM131098:FVX131104 GFI131098:GFT131104 GPE131098:GPP131104 GZA131098:GZL131104 HIW131098:HJH131104 HSS131098:HTD131104 ICO131098:ICZ131104 IMK131098:IMV131104 IWG131098:IWR131104 JGC131098:JGN131104 JPY131098:JQJ131104 JZU131098:KAF131104 KJQ131098:KKB131104 KTM131098:KTX131104 LDI131098:LDT131104 LNE131098:LNP131104 LXA131098:LXL131104 MGW131098:MHH131104 MQS131098:MRD131104 NAO131098:NAZ131104 NKK131098:NKV131104 NUG131098:NUR131104 OEC131098:OEN131104 ONY131098:OOJ131104 OXU131098:OYF131104 PHQ131098:PIB131104 PRM131098:PRX131104 QBI131098:QBT131104 QLE131098:QLP131104 QVA131098:QVL131104 REW131098:RFH131104 ROS131098:RPD131104 RYO131098:RYZ131104 SIK131098:SIV131104 SSG131098:SSR131104 TCC131098:TCN131104 TLY131098:TMJ131104 TVU131098:TWF131104 UFQ131098:UGB131104 UPM131098:UPX131104 UZI131098:UZT131104 VJE131098:VJP131104 VTA131098:VTL131104 WCW131098:WDH131104 WMS131098:WND131104 WWO131098:WWZ131104 KC196634:KN196640 TY196634:UJ196640 ADU196634:AEF196640 ANQ196634:AOB196640 AXM196634:AXX196640 BHI196634:BHT196640 BRE196634:BRP196640 CBA196634:CBL196640 CKW196634:CLH196640 CUS196634:CVD196640 DEO196634:DEZ196640 DOK196634:DOV196640 DYG196634:DYR196640 EIC196634:EIN196640 ERY196634:ESJ196640 FBU196634:FCF196640 FLQ196634:FMB196640 FVM196634:FVX196640 GFI196634:GFT196640 GPE196634:GPP196640 GZA196634:GZL196640 HIW196634:HJH196640 HSS196634:HTD196640 ICO196634:ICZ196640 IMK196634:IMV196640 IWG196634:IWR196640 JGC196634:JGN196640 JPY196634:JQJ196640 JZU196634:KAF196640 KJQ196634:KKB196640 KTM196634:KTX196640 LDI196634:LDT196640 LNE196634:LNP196640 LXA196634:LXL196640 MGW196634:MHH196640 MQS196634:MRD196640 NAO196634:NAZ196640 NKK196634:NKV196640 NUG196634:NUR196640 OEC196634:OEN196640 ONY196634:OOJ196640 OXU196634:OYF196640 PHQ196634:PIB196640 PRM196634:PRX196640 QBI196634:QBT196640 QLE196634:QLP196640 QVA196634:QVL196640 REW196634:RFH196640 ROS196634:RPD196640 RYO196634:RYZ196640 SIK196634:SIV196640 SSG196634:SSR196640 TCC196634:TCN196640 TLY196634:TMJ196640 TVU196634:TWF196640 UFQ196634:UGB196640 UPM196634:UPX196640 UZI196634:UZT196640 VJE196634:VJP196640 VTA196634:VTL196640 WCW196634:WDH196640 WMS196634:WND196640 WWO196634:WWZ196640 KC262170:KN262176 TY262170:UJ262176 ADU262170:AEF262176 ANQ262170:AOB262176 AXM262170:AXX262176 BHI262170:BHT262176 BRE262170:BRP262176 CBA262170:CBL262176 CKW262170:CLH262176 CUS262170:CVD262176 DEO262170:DEZ262176 DOK262170:DOV262176 DYG262170:DYR262176 EIC262170:EIN262176 ERY262170:ESJ262176 FBU262170:FCF262176 FLQ262170:FMB262176 FVM262170:FVX262176 GFI262170:GFT262176 GPE262170:GPP262176 GZA262170:GZL262176 HIW262170:HJH262176 HSS262170:HTD262176 ICO262170:ICZ262176 IMK262170:IMV262176 IWG262170:IWR262176 JGC262170:JGN262176 JPY262170:JQJ262176 JZU262170:KAF262176 KJQ262170:KKB262176 KTM262170:KTX262176 LDI262170:LDT262176 LNE262170:LNP262176 LXA262170:LXL262176 MGW262170:MHH262176 MQS262170:MRD262176 NAO262170:NAZ262176 NKK262170:NKV262176 NUG262170:NUR262176 OEC262170:OEN262176 ONY262170:OOJ262176 OXU262170:OYF262176 PHQ262170:PIB262176 PRM262170:PRX262176 QBI262170:QBT262176 QLE262170:QLP262176 QVA262170:QVL262176 REW262170:RFH262176 ROS262170:RPD262176 RYO262170:RYZ262176 SIK262170:SIV262176 SSG262170:SSR262176 TCC262170:TCN262176 TLY262170:TMJ262176 TVU262170:TWF262176 UFQ262170:UGB262176 UPM262170:UPX262176 UZI262170:UZT262176 VJE262170:VJP262176 VTA262170:VTL262176 WCW262170:WDH262176 WMS262170:WND262176 WWO262170:WWZ262176 KC327706:KN327712 TY327706:UJ327712 ADU327706:AEF327712 ANQ327706:AOB327712 AXM327706:AXX327712 BHI327706:BHT327712 BRE327706:BRP327712 CBA327706:CBL327712 CKW327706:CLH327712 CUS327706:CVD327712 DEO327706:DEZ327712 DOK327706:DOV327712 DYG327706:DYR327712 EIC327706:EIN327712 ERY327706:ESJ327712 FBU327706:FCF327712 FLQ327706:FMB327712 FVM327706:FVX327712 GFI327706:GFT327712 GPE327706:GPP327712 GZA327706:GZL327712 HIW327706:HJH327712 HSS327706:HTD327712 ICO327706:ICZ327712 IMK327706:IMV327712 IWG327706:IWR327712 JGC327706:JGN327712 JPY327706:JQJ327712 JZU327706:KAF327712 KJQ327706:KKB327712 KTM327706:KTX327712 LDI327706:LDT327712 LNE327706:LNP327712 LXA327706:LXL327712 MGW327706:MHH327712 MQS327706:MRD327712 NAO327706:NAZ327712 NKK327706:NKV327712 NUG327706:NUR327712 OEC327706:OEN327712 ONY327706:OOJ327712 OXU327706:OYF327712 PHQ327706:PIB327712 PRM327706:PRX327712 QBI327706:QBT327712 QLE327706:QLP327712 QVA327706:QVL327712 REW327706:RFH327712 ROS327706:RPD327712 RYO327706:RYZ327712 SIK327706:SIV327712 SSG327706:SSR327712 TCC327706:TCN327712 TLY327706:TMJ327712 TVU327706:TWF327712 UFQ327706:UGB327712 UPM327706:UPX327712 UZI327706:UZT327712 VJE327706:VJP327712 VTA327706:VTL327712 WCW327706:WDH327712 WMS327706:WND327712 WWO327706:WWZ327712 KC393242:KN393248 TY393242:UJ393248 ADU393242:AEF393248 ANQ393242:AOB393248 AXM393242:AXX393248 BHI393242:BHT393248 BRE393242:BRP393248 CBA393242:CBL393248 CKW393242:CLH393248 CUS393242:CVD393248 DEO393242:DEZ393248 DOK393242:DOV393248 DYG393242:DYR393248 EIC393242:EIN393248 ERY393242:ESJ393248 FBU393242:FCF393248 FLQ393242:FMB393248 FVM393242:FVX393248 GFI393242:GFT393248 GPE393242:GPP393248 GZA393242:GZL393248 HIW393242:HJH393248 HSS393242:HTD393248 ICO393242:ICZ393248 IMK393242:IMV393248 IWG393242:IWR393248 JGC393242:JGN393248 JPY393242:JQJ393248 JZU393242:KAF393248 KJQ393242:KKB393248 KTM393242:KTX393248 LDI393242:LDT393248 LNE393242:LNP393248 LXA393242:LXL393248 MGW393242:MHH393248 MQS393242:MRD393248 NAO393242:NAZ393248 NKK393242:NKV393248 NUG393242:NUR393248 OEC393242:OEN393248 ONY393242:OOJ393248 OXU393242:OYF393248 PHQ393242:PIB393248 PRM393242:PRX393248 QBI393242:QBT393248 QLE393242:QLP393248 QVA393242:QVL393248 REW393242:RFH393248 ROS393242:RPD393248 RYO393242:RYZ393248 SIK393242:SIV393248 SSG393242:SSR393248 TCC393242:TCN393248 TLY393242:TMJ393248 TVU393242:TWF393248 UFQ393242:UGB393248 UPM393242:UPX393248 UZI393242:UZT393248 VJE393242:VJP393248 VTA393242:VTL393248 WCW393242:WDH393248 WMS393242:WND393248 WWO393242:WWZ393248 KC458778:KN458784 TY458778:UJ458784 ADU458778:AEF458784 ANQ458778:AOB458784 AXM458778:AXX458784 BHI458778:BHT458784 BRE458778:BRP458784 CBA458778:CBL458784 CKW458778:CLH458784 CUS458778:CVD458784 DEO458778:DEZ458784 DOK458778:DOV458784 DYG458778:DYR458784 EIC458778:EIN458784 ERY458778:ESJ458784 FBU458778:FCF458784 FLQ458778:FMB458784 FVM458778:FVX458784 GFI458778:GFT458784 GPE458778:GPP458784 GZA458778:GZL458784 HIW458778:HJH458784 HSS458778:HTD458784 ICO458778:ICZ458784 IMK458778:IMV458784 IWG458778:IWR458784 JGC458778:JGN458784 JPY458778:JQJ458784 JZU458778:KAF458784 KJQ458778:KKB458784 KTM458778:KTX458784 LDI458778:LDT458784 LNE458778:LNP458784 LXA458778:LXL458784 MGW458778:MHH458784 MQS458778:MRD458784 NAO458778:NAZ458784 NKK458778:NKV458784 NUG458778:NUR458784 OEC458778:OEN458784 ONY458778:OOJ458784 OXU458778:OYF458784 PHQ458778:PIB458784 PRM458778:PRX458784 QBI458778:QBT458784 QLE458778:QLP458784 QVA458778:QVL458784 REW458778:RFH458784 ROS458778:RPD458784 RYO458778:RYZ458784 SIK458778:SIV458784 SSG458778:SSR458784 TCC458778:TCN458784 TLY458778:TMJ458784 TVU458778:TWF458784 UFQ458778:UGB458784 UPM458778:UPX458784 UZI458778:UZT458784 VJE458778:VJP458784 VTA458778:VTL458784 WCW458778:WDH458784 WMS458778:WND458784 WWO458778:WWZ458784 KC524314:KN524320 TY524314:UJ524320 ADU524314:AEF524320 ANQ524314:AOB524320 AXM524314:AXX524320 BHI524314:BHT524320 BRE524314:BRP524320 CBA524314:CBL524320 CKW524314:CLH524320 CUS524314:CVD524320 DEO524314:DEZ524320 DOK524314:DOV524320 DYG524314:DYR524320 EIC524314:EIN524320 ERY524314:ESJ524320 FBU524314:FCF524320 FLQ524314:FMB524320 FVM524314:FVX524320 GFI524314:GFT524320 GPE524314:GPP524320 GZA524314:GZL524320 HIW524314:HJH524320 HSS524314:HTD524320 ICO524314:ICZ524320 IMK524314:IMV524320 IWG524314:IWR524320 JGC524314:JGN524320 JPY524314:JQJ524320 JZU524314:KAF524320 KJQ524314:KKB524320 KTM524314:KTX524320 LDI524314:LDT524320 LNE524314:LNP524320 LXA524314:LXL524320 MGW524314:MHH524320 MQS524314:MRD524320 NAO524314:NAZ524320 NKK524314:NKV524320 NUG524314:NUR524320 OEC524314:OEN524320 ONY524314:OOJ524320 OXU524314:OYF524320 PHQ524314:PIB524320 PRM524314:PRX524320 QBI524314:QBT524320 QLE524314:QLP524320 QVA524314:QVL524320 REW524314:RFH524320 ROS524314:RPD524320 RYO524314:RYZ524320 SIK524314:SIV524320 SSG524314:SSR524320 TCC524314:TCN524320 TLY524314:TMJ524320 TVU524314:TWF524320 UFQ524314:UGB524320 UPM524314:UPX524320 UZI524314:UZT524320 VJE524314:VJP524320 VTA524314:VTL524320 WCW524314:WDH524320 WMS524314:WND524320 WWO524314:WWZ524320 KC589850:KN589856 TY589850:UJ589856 ADU589850:AEF589856 ANQ589850:AOB589856 AXM589850:AXX589856 BHI589850:BHT589856 BRE589850:BRP589856 CBA589850:CBL589856 CKW589850:CLH589856 CUS589850:CVD589856 DEO589850:DEZ589856 DOK589850:DOV589856 DYG589850:DYR589856 EIC589850:EIN589856 ERY589850:ESJ589856 FBU589850:FCF589856 FLQ589850:FMB589856 FVM589850:FVX589856 GFI589850:GFT589856 GPE589850:GPP589856 GZA589850:GZL589856 HIW589850:HJH589856 HSS589850:HTD589856 ICO589850:ICZ589856 IMK589850:IMV589856 IWG589850:IWR589856 JGC589850:JGN589856 JPY589850:JQJ589856 JZU589850:KAF589856 KJQ589850:KKB589856 KTM589850:KTX589856 LDI589850:LDT589856 LNE589850:LNP589856 LXA589850:LXL589856 MGW589850:MHH589856 MQS589850:MRD589856 NAO589850:NAZ589856 NKK589850:NKV589856 NUG589850:NUR589856 OEC589850:OEN589856 ONY589850:OOJ589856 OXU589850:OYF589856 PHQ589850:PIB589856 PRM589850:PRX589856 QBI589850:QBT589856 QLE589850:QLP589856 QVA589850:QVL589856 REW589850:RFH589856 ROS589850:RPD589856 RYO589850:RYZ589856 SIK589850:SIV589856 SSG589850:SSR589856 TCC589850:TCN589856 TLY589850:TMJ589856 TVU589850:TWF589856 UFQ589850:UGB589856 UPM589850:UPX589856 UZI589850:UZT589856 VJE589850:VJP589856 VTA589850:VTL589856 WCW589850:WDH589856 WMS589850:WND589856 WWO589850:WWZ589856 KC655386:KN655392 TY655386:UJ655392 ADU655386:AEF655392 ANQ655386:AOB655392 AXM655386:AXX655392 BHI655386:BHT655392 BRE655386:BRP655392 CBA655386:CBL655392 CKW655386:CLH655392 CUS655386:CVD655392 DEO655386:DEZ655392 DOK655386:DOV655392 DYG655386:DYR655392 EIC655386:EIN655392 ERY655386:ESJ655392 FBU655386:FCF655392 FLQ655386:FMB655392 FVM655386:FVX655392 GFI655386:GFT655392 GPE655386:GPP655392 GZA655386:GZL655392 HIW655386:HJH655392 HSS655386:HTD655392 ICO655386:ICZ655392 IMK655386:IMV655392 IWG655386:IWR655392 JGC655386:JGN655392 JPY655386:JQJ655392 JZU655386:KAF655392 KJQ655386:KKB655392 KTM655386:KTX655392 LDI655386:LDT655392 LNE655386:LNP655392 LXA655386:LXL655392 MGW655386:MHH655392 MQS655386:MRD655392 NAO655386:NAZ655392 NKK655386:NKV655392 NUG655386:NUR655392 OEC655386:OEN655392 ONY655386:OOJ655392 OXU655386:OYF655392 PHQ655386:PIB655392 PRM655386:PRX655392 QBI655386:QBT655392 QLE655386:QLP655392 QVA655386:QVL655392 REW655386:RFH655392 ROS655386:RPD655392 RYO655386:RYZ655392 SIK655386:SIV655392 SSG655386:SSR655392 TCC655386:TCN655392 TLY655386:TMJ655392 TVU655386:TWF655392 UFQ655386:UGB655392 UPM655386:UPX655392 UZI655386:UZT655392 VJE655386:VJP655392 VTA655386:VTL655392 WCW655386:WDH655392 WMS655386:WND655392 WWO655386:WWZ655392 KC720922:KN720928 TY720922:UJ720928 ADU720922:AEF720928 ANQ720922:AOB720928 AXM720922:AXX720928 BHI720922:BHT720928 BRE720922:BRP720928 CBA720922:CBL720928 CKW720922:CLH720928 CUS720922:CVD720928 DEO720922:DEZ720928 DOK720922:DOV720928 DYG720922:DYR720928 EIC720922:EIN720928 ERY720922:ESJ720928 FBU720922:FCF720928 FLQ720922:FMB720928 FVM720922:FVX720928 GFI720922:GFT720928 GPE720922:GPP720928 GZA720922:GZL720928 HIW720922:HJH720928 HSS720922:HTD720928 ICO720922:ICZ720928 IMK720922:IMV720928 IWG720922:IWR720928 JGC720922:JGN720928 JPY720922:JQJ720928 JZU720922:KAF720928 KJQ720922:KKB720928 KTM720922:KTX720928 LDI720922:LDT720928 LNE720922:LNP720928 LXA720922:LXL720928 MGW720922:MHH720928 MQS720922:MRD720928 NAO720922:NAZ720928 NKK720922:NKV720928 NUG720922:NUR720928 OEC720922:OEN720928 ONY720922:OOJ720928 OXU720922:OYF720928 PHQ720922:PIB720928 PRM720922:PRX720928 QBI720922:QBT720928 QLE720922:QLP720928 QVA720922:QVL720928 REW720922:RFH720928 ROS720922:RPD720928 RYO720922:RYZ720928 SIK720922:SIV720928 SSG720922:SSR720928 TCC720922:TCN720928 TLY720922:TMJ720928 TVU720922:TWF720928 UFQ720922:UGB720928 UPM720922:UPX720928 UZI720922:UZT720928 VJE720922:VJP720928 VTA720922:VTL720928 WCW720922:WDH720928 WMS720922:WND720928 WWO720922:WWZ720928 KC786458:KN786464 TY786458:UJ786464 ADU786458:AEF786464 ANQ786458:AOB786464 AXM786458:AXX786464 BHI786458:BHT786464 BRE786458:BRP786464 CBA786458:CBL786464 CKW786458:CLH786464 CUS786458:CVD786464 DEO786458:DEZ786464 DOK786458:DOV786464 DYG786458:DYR786464 EIC786458:EIN786464 ERY786458:ESJ786464 FBU786458:FCF786464 FLQ786458:FMB786464 FVM786458:FVX786464 GFI786458:GFT786464 GPE786458:GPP786464 GZA786458:GZL786464 HIW786458:HJH786464 HSS786458:HTD786464 ICO786458:ICZ786464 IMK786458:IMV786464 IWG786458:IWR786464 JGC786458:JGN786464 JPY786458:JQJ786464 JZU786458:KAF786464 KJQ786458:KKB786464 KTM786458:KTX786464 LDI786458:LDT786464 LNE786458:LNP786464 LXA786458:LXL786464 MGW786458:MHH786464 MQS786458:MRD786464 NAO786458:NAZ786464 NKK786458:NKV786464 NUG786458:NUR786464 OEC786458:OEN786464 ONY786458:OOJ786464 OXU786458:OYF786464 PHQ786458:PIB786464 PRM786458:PRX786464 QBI786458:QBT786464 QLE786458:QLP786464 QVA786458:QVL786464 REW786458:RFH786464 ROS786458:RPD786464 RYO786458:RYZ786464 SIK786458:SIV786464 SSG786458:SSR786464 TCC786458:TCN786464 TLY786458:TMJ786464 TVU786458:TWF786464 UFQ786458:UGB786464 UPM786458:UPX786464 UZI786458:UZT786464 VJE786458:VJP786464 VTA786458:VTL786464 WCW786458:WDH786464 WMS786458:WND786464 WWO786458:WWZ786464 KC851994:KN852000 TY851994:UJ852000 ADU851994:AEF852000 ANQ851994:AOB852000 AXM851994:AXX852000 BHI851994:BHT852000 BRE851994:BRP852000 CBA851994:CBL852000 CKW851994:CLH852000 CUS851994:CVD852000 DEO851994:DEZ852000 DOK851994:DOV852000 DYG851994:DYR852000 EIC851994:EIN852000 ERY851994:ESJ852000 FBU851994:FCF852000 FLQ851994:FMB852000 FVM851994:FVX852000 GFI851994:GFT852000 GPE851994:GPP852000 GZA851994:GZL852000 HIW851994:HJH852000 HSS851994:HTD852000 ICO851994:ICZ852000 IMK851994:IMV852000 IWG851994:IWR852000 JGC851994:JGN852000 JPY851994:JQJ852000 JZU851994:KAF852000 KJQ851994:KKB852000 KTM851994:KTX852000 LDI851994:LDT852000 LNE851994:LNP852000 LXA851994:LXL852000 MGW851994:MHH852000 MQS851994:MRD852000 NAO851994:NAZ852000 NKK851994:NKV852000 NUG851994:NUR852000 OEC851994:OEN852000 ONY851994:OOJ852000 OXU851994:OYF852000 PHQ851994:PIB852000 PRM851994:PRX852000 QBI851994:QBT852000 QLE851994:QLP852000 QVA851994:QVL852000 REW851994:RFH852000 ROS851994:RPD852000 RYO851994:RYZ852000 SIK851994:SIV852000 SSG851994:SSR852000 TCC851994:TCN852000 TLY851994:TMJ852000 TVU851994:TWF852000 UFQ851994:UGB852000 UPM851994:UPX852000 UZI851994:UZT852000 VJE851994:VJP852000 VTA851994:VTL852000 WCW851994:WDH852000 WMS851994:WND852000 WWO851994:WWZ852000 KC917530:KN917536 TY917530:UJ917536 ADU917530:AEF917536 ANQ917530:AOB917536 AXM917530:AXX917536 BHI917530:BHT917536 BRE917530:BRP917536 CBA917530:CBL917536 CKW917530:CLH917536 CUS917530:CVD917536 DEO917530:DEZ917536 DOK917530:DOV917536 DYG917530:DYR917536 EIC917530:EIN917536 ERY917530:ESJ917536 FBU917530:FCF917536 FLQ917530:FMB917536 FVM917530:FVX917536 GFI917530:GFT917536 GPE917530:GPP917536 GZA917530:GZL917536 HIW917530:HJH917536 HSS917530:HTD917536 ICO917530:ICZ917536 IMK917530:IMV917536 IWG917530:IWR917536 JGC917530:JGN917536 JPY917530:JQJ917536 JZU917530:KAF917536 KJQ917530:KKB917536 KTM917530:KTX917536 LDI917530:LDT917536 LNE917530:LNP917536 LXA917530:LXL917536 MGW917530:MHH917536 MQS917530:MRD917536 NAO917530:NAZ917536 NKK917530:NKV917536 NUG917530:NUR917536 OEC917530:OEN917536 ONY917530:OOJ917536 OXU917530:OYF917536 PHQ917530:PIB917536 PRM917530:PRX917536 QBI917530:QBT917536 QLE917530:QLP917536 QVA917530:QVL917536 REW917530:RFH917536 ROS917530:RPD917536 RYO917530:RYZ917536 SIK917530:SIV917536 SSG917530:SSR917536 TCC917530:TCN917536 TLY917530:TMJ917536 TVU917530:TWF917536 UFQ917530:UGB917536 UPM917530:UPX917536 UZI917530:UZT917536 VJE917530:VJP917536 VTA917530:VTL917536 WCW917530:WDH917536 WMS917530:WND917536 WWO917530:WWZ917536 KC983066:KN983072 TY983066:UJ983072 ADU983066:AEF983072 ANQ983066:AOB983072 AXM983066:AXX983072 BHI983066:BHT983072 BRE983066:BRP983072 CBA983066:CBL983072 CKW983066:CLH983072 CUS983066:CVD983072 DEO983066:DEZ983072 DOK983066:DOV983072 DYG983066:DYR983072 EIC983066:EIN983072 ERY983066:ESJ983072 FBU983066:FCF983072 FLQ983066:FMB983072 FVM983066:FVX983072 GFI983066:GFT983072 GPE983066:GPP983072 GZA983066:GZL983072 HIW983066:HJH983072 HSS983066:HTD983072 ICO983066:ICZ983072 IMK983066:IMV983072 IWG983066:IWR983072 JGC983066:JGN983072 JPY983066:JQJ983072 JZU983066:KAF983072 KJQ983066:KKB983072 KTM983066:KTX983072 LDI983066:LDT983072 LNE983066:LNP983072 LXA983066:LXL983072 MGW983066:MHH983072 MQS983066:MRD983072 NAO983066:NAZ983072 NKK983066:NKV983072 NUG983066:NUR983072 OEC983066:OEN983072 ONY983066:OOJ983072 OXU983066:OYF983072 PHQ983066:PIB983072 PRM983066:PRX983072 QBI983066:QBT983072 QLE983066:QLP983072 QVA983066:QVL983072 REW983066:RFH983072 ROS983066:RPD983072 RYO983066:RYZ983072 SIK983066:SIV983072 SSG983066:SSR983072 TCC983066:TCN983072 TLY983066:TMJ983072 TVU983066:TWF983072 UFQ983066:UGB983072 UPM983066:UPX983072 UZI983066:UZT983072 VJE983066:VJP983072 VTA983066:VTL983072 WCW983066:WDH983072 WMS983066:WND983072 ADU30:AEF32 TY30:UJ32 KC30:KN32 WWO30:WWZ32 WMS30:WND32 WCW30:WDH32 VTA30:VTL32 VJE30:VJP32 UZI30:UZT32 UPM30:UPX32 UFQ30:UGB32 TVU30:TWF32 TLY30:TMJ32 TCC30:TCN32 SSG30:SSR32 SIK30:SIV32 RYO30:RYZ32 ROS30:RPD32 REW30:RFH32 QVA30:QVL32 QLE30:QLP32 QBI30:QBT32 PRM30:PRX32 PHQ30:PIB32 OXU30:OYF32 ONY30:OOJ32 OEC30:OEN32 NUG30:NUR32 NKK30:NKV32 NAO30:NAZ32 MQS30:MRD32 MGW30:MHH32 LXA30:LXL32 LNE30:LNP32 LDI30:LDT32 KTM30:KTX32 KJQ30:KKB32 JZU30:KAF32 JPY30:JQJ32 JGC30:JGN32 IWG30:IWR32 IMK30:IMV32 ICO30:ICZ32 HSS30:HTD32 HIW30:HJH32 GZA30:GZL32 GPE30:GPP32 GFI30:GFT32 FVM30:FVX32 FLQ30:FMB32 FBU30:FCF32 ERY30:ESJ32 EIC30:EIN32 DYG30:DYR32 DOK30:DOV32 DEO30:DEZ32 CUS30:CVD32 CKW30:CLH32 CBA30:CBL32 BRE30:BRP32 BHI30:BHT32 AXM30:AXX32 L26:AQ26 L31:AR32 L65562:AR65568 L983066:AR983072 L917530:AR917536 L851994:AR852000 L786458:AR786464 L720922:AR720928 L655386:AR655392 L589850:AR589856 L524314:AR524320 L458778:AR458784 L393242:AR393248 L327706:AR327712 L262170:AR262176 L196634:AR196640 L131098:AR131104 AXM26:AXX26 BHI26:BHT26 BRE26:BRP26 CBA26:CBL26 CKW26:CLH26 CUS26:CVD26 DEO26:DEZ26 DOK26:DOV26 DYG26:DYR26 EIC26:EIN26 ERY26:ESJ26 FBU26:FCF26 FLQ26:FMB26 FVM26:FVX26 GFI26:GFT26 GPE26:GPP26 GZA26:GZL26 HIW26:HJH26 HSS26:HTD26 ICO26:ICZ26 IMK26:IMV26 IWG26:IWR26 JGC26:JGN26 JPY26:JQJ26 JZU26:KAF26 KJQ26:KKB26 KTM26:KTX26 LDI26:LDT26 LNE26:LNP26 LXA26:LXL26 MGW26:MHH26 MQS26:MRD26 NAO26:NAZ26 NKK26:NKV26 NUG26:NUR26 OEC26:OEN26 ONY26:OOJ26 OXU26:OYF26 PHQ26:PIB26 PRM26:PRX26 QBI26:QBT26 QLE26:QLP26 QVA26:QVL26 REW26:RFH26 ROS26:RPD26 RYO26:RYZ26 SIK26:SIV26 SSG26:SSR26 TCC26:TCN26 TLY26:TMJ26 TVU26:TWF26 UFQ26:UGB26 UPM26:UPX26 UZI26:UZT26 VJE26:VJP26 VTA26:VTL26 WCW26:WDH26 WMS26:WND26 WWO26:WWZ26 KC26:KN26 TY26:UJ26 ADU26:AEF26 ANQ26:AOB26 ANQ30:AOB32 L30:AQ30" xr:uid="{00000000-0002-0000-0B00-000000000000}"/>
    <dataValidation allowBlank="1" promptTitle="checkPeriodRange" sqref="Q25 KH25 UD25 ADZ25 ANV25 AXR25 BHN25 BRJ25 CBF25 CLB25 CUX25 DET25 DOP25 DYL25 EIH25 ESD25 FBZ25 FLV25 FVR25 GFN25 GPJ25 GZF25 HJB25 HSX25 ICT25 IMP25 IWL25 JGH25 JQD25 JZZ25 KJV25 KTR25 LDN25 LNJ25 LXF25 MHB25 MQX25 NAT25 NKP25 NUL25 OEH25 OOD25 OXZ25 PHV25 PRR25 QBN25 QLJ25 QVF25 RFB25 ROX25 RYT25 SIP25 SSL25 TCH25 TMD25 TVZ25 UFV25 UPR25 UZN25 VJJ25 VTF25 WDB25 WMX25 WWT25 Q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Q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Q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Q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Q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Q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Q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Q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Q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Q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Q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Q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Q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Q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Q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X983065 X65561 X131097 X196633 X262169 X327705 X393241 X458777 X524313 X589849 X655385 X720921 X786457 X851993 X917529 X25 AE983065 AE65561 AE131097 AE196633 AE262169 AE327705 AE393241 AE458777 AE524313 AE589849 AE655385 AE720921 AE786457 AE851993 AE917529 AE25 AL983065 AL65561 AL131097 AL196633 AL262169 AL327705 AL393241 AL458777 AL524313 AL589849 AL655385 AL720921 AL786457 AL851993 AL917529 AL25 Q29 KH29 UD29 ADZ29 ANV29 AXR29 BHN29 BRJ29 CBF29 CLB29 CUX29 DET29 DOP29 DYL29 EIH29 ESD29 FBZ29 FLV29 FVR29 GFN29 GPJ29 GZF29 HJB29 HSX29 ICT29 IMP29 IWL29 JGH29 JQD29 JZZ29 KJV29 KTR29 LDN29 LNJ29 LXF29 MHB29 MQX29 NAT29 NKP29 NUL29 OEH29 OOD29 OXZ29 PHV29 PRR29 QBN29 QLJ29 QVF29 RFB29 ROX29 RYT29 SIP29 SSL29 TCH29 TMD29 TVZ29 UFV29 UPR29 UZN29 VJJ29 VTF29 WDB29 WMX29 WWT29 X29 AE29 AL29" xr:uid="{00000000-0002-0000-0B00-000001000000}"/>
    <dataValidation allowBlank="1" showInputMessage="1" showErrorMessage="1" prompt="Для выбора выполните двойной щелчок левой клавиши мыши по соответствующей ячейке." sqref="S65560 KJ65560 UF65560 AEB65560 ANX65560 AXT65560 BHP65560 BRL65560 CBH65560 CLD65560 CUZ65560 DEV65560 DOR65560 DYN65560 EIJ65560 ESF65560 FCB65560 FLX65560 FVT65560 GFP65560 GPL65560 GZH65560 HJD65560 HSZ65560 ICV65560 IMR65560 IWN65560 JGJ65560 JQF65560 KAB65560 KJX65560 KTT65560 LDP65560 LNL65560 LXH65560 MHD65560 MQZ65560 NAV65560 NKR65560 NUN65560 OEJ65560 OOF65560 OYB65560 PHX65560 PRT65560 QBP65560 QLL65560 QVH65560 RFD65560 ROZ65560 RYV65560 SIR65560 SSN65560 TCJ65560 TMF65560 TWB65560 UFX65560 UPT65560 UZP65560 VJL65560 VTH65560 WDD65560 WMZ65560 WWV65560 S131096 KJ131096 UF131096 AEB131096 ANX131096 AXT131096 BHP131096 BRL131096 CBH131096 CLD131096 CUZ131096 DEV131096 DOR131096 DYN131096 EIJ131096 ESF131096 FCB131096 FLX131096 FVT131096 GFP131096 GPL131096 GZH131096 HJD131096 HSZ131096 ICV131096 IMR131096 IWN131096 JGJ131096 JQF131096 KAB131096 KJX131096 KTT131096 LDP131096 LNL131096 LXH131096 MHD131096 MQZ131096 NAV131096 NKR131096 NUN131096 OEJ131096 OOF131096 OYB131096 PHX131096 PRT131096 QBP131096 QLL131096 QVH131096 RFD131096 ROZ131096 RYV131096 SIR131096 SSN131096 TCJ131096 TMF131096 TWB131096 UFX131096 UPT131096 UZP131096 VJL131096 VTH131096 WDD131096 WMZ131096 WWV131096 S196632 KJ196632 UF196632 AEB196632 ANX196632 AXT196632 BHP196632 BRL196632 CBH196632 CLD196632 CUZ196632 DEV196632 DOR196632 DYN196632 EIJ196632 ESF196632 FCB196632 FLX196632 FVT196632 GFP196632 GPL196632 GZH196632 HJD196632 HSZ196632 ICV196632 IMR196632 IWN196632 JGJ196632 JQF196632 KAB196632 KJX196632 KTT196632 LDP196632 LNL196632 LXH196632 MHD196632 MQZ196632 NAV196632 NKR196632 NUN196632 OEJ196632 OOF196632 OYB196632 PHX196632 PRT196632 QBP196632 QLL196632 QVH196632 RFD196632 ROZ196632 RYV196632 SIR196632 SSN196632 TCJ196632 TMF196632 TWB196632 UFX196632 UPT196632 UZP196632 VJL196632 VTH196632 WDD196632 WMZ196632 WWV196632 S262168 KJ262168 UF262168 AEB262168 ANX262168 AXT262168 BHP262168 BRL262168 CBH262168 CLD262168 CUZ262168 DEV262168 DOR262168 DYN262168 EIJ262168 ESF262168 FCB262168 FLX262168 FVT262168 GFP262168 GPL262168 GZH262168 HJD262168 HSZ262168 ICV262168 IMR262168 IWN262168 JGJ262168 JQF262168 KAB262168 KJX262168 KTT262168 LDP262168 LNL262168 LXH262168 MHD262168 MQZ262168 NAV262168 NKR262168 NUN262168 OEJ262168 OOF262168 OYB262168 PHX262168 PRT262168 QBP262168 QLL262168 QVH262168 RFD262168 ROZ262168 RYV262168 SIR262168 SSN262168 TCJ262168 TMF262168 TWB262168 UFX262168 UPT262168 UZP262168 VJL262168 VTH262168 WDD262168 WMZ262168 WWV262168 S327704 KJ327704 UF327704 AEB327704 ANX327704 AXT327704 BHP327704 BRL327704 CBH327704 CLD327704 CUZ327704 DEV327704 DOR327704 DYN327704 EIJ327704 ESF327704 FCB327704 FLX327704 FVT327704 GFP327704 GPL327704 GZH327704 HJD327704 HSZ327704 ICV327704 IMR327704 IWN327704 JGJ327704 JQF327704 KAB327704 KJX327704 KTT327704 LDP327704 LNL327704 LXH327704 MHD327704 MQZ327704 NAV327704 NKR327704 NUN327704 OEJ327704 OOF327704 OYB327704 PHX327704 PRT327704 QBP327704 QLL327704 QVH327704 RFD327704 ROZ327704 RYV327704 SIR327704 SSN327704 TCJ327704 TMF327704 TWB327704 UFX327704 UPT327704 UZP327704 VJL327704 VTH327704 WDD327704 WMZ327704 WWV327704 S393240 KJ393240 UF393240 AEB393240 ANX393240 AXT393240 BHP393240 BRL393240 CBH393240 CLD393240 CUZ393240 DEV393240 DOR393240 DYN393240 EIJ393240 ESF393240 FCB393240 FLX393240 FVT393240 GFP393240 GPL393240 GZH393240 HJD393240 HSZ393240 ICV393240 IMR393240 IWN393240 JGJ393240 JQF393240 KAB393240 KJX393240 KTT393240 LDP393240 LNL393240 LXH393240 MHD393240 MQZ393240 NAV393240 NKR393240 NUN393240 OEJ393240 OOF393240 OYB393240 PHX393240 PRT393240 QBP393240 QLL393240 QVH393240 RFD393240 ROZ393240 RYV393240 SIR393240 SSN393240 TCJ393240 TMF393240 TWB393240 UFX393240 UPT393240 UZP393240 VJL393240 VTH393240 WDD393240 WMZ393240 WWV393240 S458776 KJ458776 UF458776 AEB458776 ANX458776 AXT458776 BHP458776 BRL458776 CBH458776 CLD458776 CUZ458776 DEV458776 DOR458776 DYN458776 EIJ458776 ESF458776 FCB458776 FLX458776 FVT458776 GFP458776 GPL458776 GZH458776 HJD458776 HSZ458776 ICV458776 IMR458776 IWN458776 JGJ458776 JQF458776 KAB458776 KJX458776 KTT458776 LDP458776 LNL458776 LXH458776 MHD458776 MQZ458776 NAV458776 NKR458776 NUN458776 OEJ458776 OOF458776 OYB458776 PHX458776 PRT458776 QBP458776 QLL458776 QVH458776 RFD458776 ROZ458776 RYV458776 SIR458776 SSN458776 TCJ458776 TMF458776 TWB458776 UFX458776 UPT458776 UZP458776 VJL458776 VTH458776 WDD458776 WMZ458776 WWV458776 S524312 KJ524312 UF524312 AEB524312 ANX524312 AXT524312 BHP524312 BRL524312 CBH524312 CLD524312 CUZ524312 DEV524312 DOR524312 DYN524312 EIJ524312 ESF524312 FCB524312 FLX524312 FVT524312 GFP524312 GPL524312 GZH524312 HJD524312 HSZ524312 ICV524312 IMR524312 IWN524312 JGJ524312 JQF524312 KAB524312 KJX524312 KTT524312 LDP524312 LNL524312 LXH524312 MHD524312 MQZ524312 NAV524312 NKR524312 NUN524312 OEJ524312 OOF524312 OYB524312 PHX524312 PRT524312 QBP524312 QLL524312 QVH524312 RFD524312 ROZ524312 RYV524312 SIR524312 SSN524312 TCJ524312 TMF524312 TWB524312 UFX524312 UPT524312 UZP524312 VJL524312 VTH524312 WDD524312 WMZ524312 WWV524312 S589848 KJ589848 UF589848 AEB589848 ANX589848 AXT589848 BHP589848 BRL589848 CBH589848 CLD589848 CUZ589848 DEV589848 DOR589848 DYN589848 EIJ589848 ESF589848 FCB589848 FLX589848 FVT589848 GFP589848 GPL589848 GZH589848 HJD589848 HSZ589848 ICV589848 IMR589848 IWN589848 JGJ589848 JQF589848 KAB589848 KJX589848 KTT589848 LDP589848 LNL589848 LXH589848 MHD589848 MQZ589848 NAV589848 NKR589848 NUN589848 OEJ589848 OOF589848 OYB589848 PHX589848 PRT589848 QBP589848 QLL589848 QVH589848 RFD589848 ROZ589848 RYV589848 SIR589848 SSN589848 TCJ589848 TMF589848 TWB589848 UFX589848 UPT589848 UZP589848 VJL589848 VTH589848 WDD589848 WMZ589848 WWV589848 S655384 KJ655384 UF655384 AEB655384 ANX655384 AXT655384 BHP655384 BRL655384 CBH655384 CLD655384 CUZ655384 DEV655384 DOR655384 DYN655384 EIJ655384 ESF655384 FCB655384 FLX655384 FVT655384 GFP655384 GPL655384 GZH655384 HJD655384 HSZ655384 ICV655384 IMR655384 IWN655384 JGJ655384 JQF655384 KAB655384 KJX655384 KTT655384 LDP655384 LNL655384 LXH655384 MHD655384 MQZ655384 NAV655384 NKR655384 NUN655384 OEJ655384 OOF655384 OYB655384 PHX655384 PRT655384 QBP655384 QLL655384 QVH655384 RFD655384 ROZ655384 RYV655384 SIR655384 SSN655384 TCJ655384 TMF655384 TWB655384 UFX655384 UPT655384 UZP655384 VJL655384 VTH655384 WDD655384 WMZ655384 WWV655384 S720920 KJ720920 UF720920 AEB720920 ANX720920 AXT720920 BHP720920 BRL720920 CBH720920 CLD720920 CUZ720920 DEV720920 DOR720920 DYN720920 EIJ720920 ESF720920 FCB720920 FLX720920 FVT720920 GFP720920 GPL720920 GZH720920 HJD720920 HSZ720920 ICV720920 IMR720920 IWN720920 JGJ720920 JQF720920 KAB720920 KJX720920 KTT720920 LDP720920 LNL720920 LXH720920 MHD720920 MQZ720920 NAV720920 NKR720920 NUN720920 OEJ720920 OOF720920 OYB720920 PHX720920 PRT720920 QBP720920 QLL720920 QVH720920 RFD720920 ROZ720920 RYV720920 SIR720920 SSN720920 TCJ720920 TMF720920 TWB720920 UFX720920 UPT720920 UZP720920 VJL720920 VTH720920 WDD720920 WMZ720920 WWV720920 S786456 KJ786456 UF786456 AEB786456 ANX786456 AXT786456 BHP786456 BRL786456 CBH786456 CLD786456 CUZ786456 DEV786456 DOR786456 DYN786456 EIJ786456 ESF786456 FCB786456 FLX786456 FVT786456 GFP786456 GPL786456 GZH786456 HJD786456 HSZ786456 ICV786456 IMR786456 IWN786456 JGJ786456 JQF786456 KAB786456 KJX786456 KTT786456 LDP786456 LNL786456 LXH786456 MHD786456 MQZ786456 NAV786456 NKR786456 NUN786456 OEJ786456 OOF786456 OYB786456 PHX786456 PRT786456 QBP786456 QLL786456 QVH786456 RFD786456 ROZ786456 RYV786456 SIR786456 SSN786456 TCJ786456 TMF786456 TWB786456 UFX786456 UPT786456 UZP786456 VJL786456 VTH786456 WDD786456 WMZ786456 WWV786456 S851992 KJ851992 UF851992 AEB851992 ANX851992 AXT851992 BHP851992 BRL851992 CBH851992 CLD851992 CUZ851992 DEV851992 DOR851992 DYN851992 EIJ851992 ESF851992 FCB851992 FLX851992 FVT851992 GFP851992 GPL851992 GZH851992 HJD851992 HSZ851992 ICV851992 IMR851992 IWN851992 JGJ851992 JQF851992 KAB851992 KJX851992 KTT851992 LDP851992 LNL851992 LXH851992 MHD851992 MQZ851992 NAV851992 NKR851992 NUN851992 OEJ851992 OOF851992 OYB851992 PHX851992 PRT851992 QBP851992 QLL851992 QVH851992 RFD851992 ROZ851992 RYV851992 SIR851992 SSN851992 TCJ851992 TMF851992 TWB851992 UFX851992 UPT851992 UZP851992 VJL851992 VTH851992 WDD851992 WMZ851992 WWV851992 S917528 KJ917528 UF917528 AEB917528 ANX917528 AXT917528 BHP917528 BRL917528 CBH917528 CLD917528 CUZ917528 DEV917528 DOR917528 DYN917528 EIJ917528 ESF917528 FCB917528 FLX917528 FVT917528 GFP917528 GPL917528 GZH917528 HJD917528 HSZ917528 ICV917528 IMR917528 IWN917528 JGJ917528 JQF917528 KAB917528 KJX917528 KTT917528 LDP917528 LNL917528 LXH917528 MHD917528 MQZ917528 NAV917528 NKR917528 NUN917528 OEJ917528 OOF917528 OYB917528 PHX917528 PRT917528 QBP917528 QLL917528 QVH917528 RFD917528 ROZ917528 RYV917528 SIR917528 SSN917528 TCJ917528 TMF917528 TWB917528 UFX917528 UPT917528 UZP917528 VJL917528 VTH917528 WDD917528 WMZ917528 WWV917528 S983064 KJ983064 UF983064 AEB983064 ANX983064 AXT983064 BHP983064 BRL983064 CBH983064 CLD983064 CUZ983064 DEV983064 DOR983064 DYN983064 EIJ983064 ESF983064 FCB983064 FLX983064 FVT983064 GFP983064 GPL983064 GZH983064 HJD983064 HSZ983064 ICV983064 IMR983064 IWN983064 JGJ983064 JQF983064 KAB983064 KJX983064 KTT983064 LDP983064 LNL983064 LXH983064 MHD983064 MQZ983064 NAV983064 NKR983064 NUN983064 OEJ983064 OOF983064 OYB983064 PHX983064 PRT983064 QBP983064 QLL983064 QVH983064 RFD983064 ROZ983064 RYV983064 SIR983064 SSN983064 TCJ983064 TMF983064 TWB983064 UFX983064 UPT983064 UZP983064 VJL983064 VTH983064 WDD983064 WMZ983064 WWV983064 U524312 U589848 KL65560 UH65560 AED65560 ANZ65560 AXV65560 BHR65560 BRN65560 CBJ65560 CLF65560 CVB65560 DEX65560 DOT65560 DYP65560 EIL65560 ESH65560 FCD65560 FLZ65560 FVV65560 GFR65560 GPN65560 GZJ65560 HJF65560 HTB65560 ICX65560 IMT65560 IWP65560 JGL65560 JQH65560 KAD65560 KJZ65560 KTV65560 LDR65560 LNN65560 LXJ65560 MHF65560 MRB65560 NAX65560 NKT65560 NUP65560 OEL65560 OOH65560 OYD65560 PHZ65560 PRV65560 QBR65560 QLN65560 QVJ65560 RFF65560 RPB65560 RYX65560 SIT65560 SSP65560 TCL65560 TMH65560 TWD65560 UFZ65560 UPV65560 UZR65560 VJN65560 VTJ65560 WDF65560 WNB65560 WWX65560 U655384 KL131096 UH131096 AED131096 ANZ131096 AXV131096 BHR131096 BRN131096 CBJ131096 CLF131096 CVB131096 DEX131096 DOT131096 DYP131096 EIL131096 ESH131096 FCD131096 FLZ131096 FVV131096 GFR131096 GPN131096 GZJ131096 HJF131096 HTB131096 ICX131096 IMT131096 IWP131096 JGL131096 JQH131096 KAD131096 KJZ131096 KTV131096 LDR131096 LNN131096 LXJ131096 MHF131096 MRB131096 NAX131096 NKT131096 NUP131096 OEL131096 OOH131096 OYD131096 PHZ131096 PRV131096 QBR131096 QLN131096 QVJ131096 RFF131096 RPB131096 RYX131096 SIT131096 SSP131096 TCL131096 TMH131096 TWD131096 UFZ131096 UPV131096 UZR131096 VJN131096 VTJ131096 WDF131096 WNB131096 WWX131096 U720920 KL196632 UH196632 AED196632 ANZ196632 AXV196632 BHR196632 BRN196632 CBJ196632 CLF196632 CVB196632 DEX196632 DOT196632 DYP196632 EIL196632 ESH196632 FCD196632 FLZ196632 FVV196632 GFR196632 GPN196632 GZJ196632 HJF196632 HTB196632 ICX196632 IMT196632 IWP196632 JGL196632 JQH196632 KAD196632 KJZ196632 KTV196632 LDR196632 LNN196632 LXJ196632 MHF196632 MRB196632 NAX196632 NKT196632 NUP196632 OEL196632 OOH196632 OYD196632 PHZ196632 PRV196632 QBR196632 QLN196632 QVJ196632 RFF196632 RPB196632 RYX196632 SIT196632 SSP196632 TCL196632 TMH196632 TWD196632 UFZ196632 UPV196632 UZR196632 VJN196632 VTJ196632 WDF196632 WNB196632 WWX196632 U786456 KL262168 UH262168 AED262168 ANZ262168 AXV262168 BHR262168 BRN262168 CBJ262168 CLF262168 CVB262168 DEX262168 DOT262168 DYP262168 EIL262168 ESH262168 FCD262168 FLZ262168 FVV262168 GFR262168 GPN262168 GZJ262168 HJF262168 HTB262168 ICX262168 IMT262168 IWP262168 JGL262168 JQH262168 KAD262168 KJZ262168 KTV262168 LDR262168 LNN262168 LXJ262168 MHF262168 MRB262168 NAX262168 NKT262168 NUP262168 OEL262168 OOH262168 OYD262168 PHZ262168 PRV262168 QBR262168 QLN262168 QVJ262168 RFF262168 RPB262168 RYX262168 SIT262168 SSP262168 TCL262168 TMH262168 TWD262168 UFZ262168 UPV262168 UZR262168 VJN262168 VTJ262168 WDF262168 WNB262168 WWX262168 U851992 KL327704 UH327704 AED327704 ANZ327704 AXV327704 BHR327704 BRN327704 CBJ327704 CLF327704 CVB327704 DEX327704 DOT327704 DYP327704 EIL327704 ESH327704 FCD327704 FLZ327704 FVV327704 GFR327704 GPN327704 GZJ327704 HJF327704 HTB327704 ICX327704 IMT327704 IWP327704 JGL327704 JQH327704 KAD327704 KJZ327704 KTV327704 LDR327704 LNN327704 LXJ327704 MHF327704 MRB327704 NAX327704 NKT327704 NUP327704 OEL327704 OOH327704 OYD327704 PHZ327704 PRV327704 QBR327704 QLN327704 QVJ327704 RFF327704 RPB327704 RYX327704 SIT327704 SSP327704 TCL327704 TMH327704 TWD327704 UFZ327704 UPV327704 UZR327704 VJN327704 VTJ327704 WDF327704 WNB327704 WWX327704 U917528 KL393240 UH393240 AED393240 ANZ393240 AXV393240 BHR393240 BRN393240 CBJ393240 CLF393240 CVB393240 DEX393240 DOT393240 DYP393240 EIL393240 ESH393240 FCD393240 FLZ393240 FVV393240 GFR393240 GPN393240 GZJ393240 HJF393240 HTB393240 ICX393240 IMT393240 IWP393240 JGL393240 JQH393240 KAD393240 KJZ393240 KTV393240 LDR393240 LNN393240 LXJ393240 MHF393240 MRB393240 NAX393240 NKT393240 NUP393240 OEL393240 OOH393240 OYD393240 PHZ393240 PRV393240 QBR393240 QLN393240 QVJ393240 RFF393240 RPB393240 RYX393240 SIT393240 SSP393240 TCL393240 TMH393240 TWD393240 UFZ393240 UPV393240 UZR393240 VJN393240 VTJ393240 WDF393240 WNB393240 WWX393240 U983064 KL458776 UH458776 AED458776 ANZ458776 AXV458776 BHR458776 BRN458776 CBJ458776 CLF458776 CVB458776 DEX458776 DOT458776 DYP458776 EIL458776 ESH458776 FCD458776 FLZ458776 FVV458776 GFR458776 GPN458776 GZJ458776 HJF458776 HTB458776 ICX458776 IMT458776 IWP458776 JGL458776 JQH458776 KAD458776 KJZ458776 KTV458776 LDR458776 LNN458776 LXJ458776 MHF458776 MRB458776 NAX458776 NKT458776 NUP458776 OEL458776 OOH458776 OYD458776 PHZ458776 PRV458776 QBR458776 QLN458776 QVJ458776 RFF458776 RPB458776 RYX458776 SIT458776 SSP458776 TCL458776 TMH458776 TWD458776 UFZ458776 UPV458776 UZR458776 VJN458776 VTJ458776 WDF458776 WNB458776 WWX458776 U65560 KL524312 UH524312 AED524312 ANZ524312 AXV524312 BHR524312 BRN524312 CBJ524312 CLF524312 CVB524312 DEX524312 DOT524312 DYP524312 EIL524312 ESH524312 FCD524312 FLZ524312 FVV524312 GFR524312 GPN524312 GZJ524312 HJF524312 HTB524312 ICX524312 IMT524312 IWP524312 JGL524312 JQH524312 KAD524312 KJZ524312 KTV524312 LDR524312 LNN524312 LXJ524312 MHF524312 MRB524312 NAX524312 NKT524312 NUP524312 OEL524312 OOH524312 OYD524312 PHZ524312 PRV524312 QBR524312 QLN524312 QVJ524312 RFF524312 RPB524312 RYX524312 SIT524312 SSP524312 TCL524312 TMH524312 TWD524312 UFZ524312 UPV524312 UZR524312 VJN524312 VTJ524312 WDF524312 WNB524312 WWX524312 U131096 KL589848 UH589848 AED589848 ANZ589848 AXV589848 BHR589848 BRN589848 CBJ589848 CLF589848 CVB589848 DEX589848 DOT589848 DYP589848 EIL589848 ESH589848 FCD589848 FLZ589848 FVV589848 GFR589848 GPN589848 GZJ589848 HJF589848 HTB589848 ICX589848 IMT589848 IWP589848 JGL589848 JQH589848 KAD589848 KJZ589848 KTV589848 LDR589848 LNN589848 LXJ589848 MHF589848 MRB589848 NAX589848 NKT589848 NUP589848 OEL589848 OOH589848 OYD589848 PHZ589848 PRV589848 QBR589848 QLN589848 QVJ589848 RFF589848 RPB589848 RYX589848 SIT589848 SSP589848 TCL589848 TMH589848 TWD589848 UFZ589848 UPV589848 UZR589848 VJN589848 VTJ589848 WDF589848 WNB589848 WWX589848 U196632 KL655384 UH655384 AED655384 ANZ655384 AXV655384 BHR655384 BRN655384 CBJ655384 CLF655384 CVB655384 DEX655384 DOT655384 DYP655384 EIL655384 ESH655384 FCD655384 FLZ655384 FVV655384 GFR655384 GPN655384 GZJ655384 HJF655384 HTB655384 ICX655384 IMT655384 IWP655384 JGL655384 JQH655384 KAD655384 KJZ655384 KTV655384 LDR655384 LNN655384 LXJ655384 MHF655384 MRB655384 NAX655384 NKT655384 NUP655384 OEL655384 OOH655384 OYD655384 PHZ655384 PRV655384 QBR655384 QLN655384 QVJ655384 RFF655384 RPB655384 RYX655384 SIT655384 SSP655384 TCL655384 TMH655384 TWD655384 UFZ655384 UPV655384 UZR655384 VJN655384 VTJ655384 WDF655384 WNB655384 WWX655384 U262168 KL720920 UH720920 AED720920 ANZ720920 AXV720920 BHR720920 BRN720920 CBJ720920 CLF720920 CVB720920 DEX720920 DOT720920 DYP720920 EIL720920 ESH720920 FCD720920 FLZ720920 FVV720920 GFR720920 GPN720920 GZJ720920 HJF720920 HTB720920 ICX720920 IMT720920 IWP720920 JGL720920 JQH720920 KAD720920 KJZ720920 KTV720920 LDR720920 LNN720920 LXJ720920 MHF720920 MRB720920 NAX720920 NKT720920 NUP720920 OEL720920 OOH720920 OYD720920 PHZ720920 PRV720920 QBR720920 QLN720920 QVJ720920 RFF720920 RPB720920 RYX720920 SIT720920 SSP720920 TCL720920 TMH720920 TWD720920 UFZ720920 UPV720920 UZR720920 VJN720920 VTJ720920 WDF720920 WNB720920 WWX720920 WNB24 KL786456 UH786456 AED786456 ANZ786456 AXV786456 BHR786456 BRN786456 CBJ786456 CLF786456 CVB786456 DEX786456 DOT786456 DYP786456 EIL786456 ESH786456 FCD786456 FLZ786456 FVV786456 GFR786456 GPN786456 GZJ786456 HJF786456 HTB786456 ICX786456 IMT786456 IWP786456 JGL786456 JQH786456 KAD786456 KJZ786456 KTV786456 LDR786456 LNN786456 LXJ786456 MHF786456 MRB786456 NAX786456 NKT786456 NUP786456 OEL786456 OOH786456 OYD786456 PHZ786456 PRV786456 QBR786456 QLN786456 QVJ786456 RFF786456 RPB786456 RYX786456 SIT786456 SSP786456 TCL786456 TMH786456 TWD786456 UFZ786456 UPV786456 UZR786456 VJN786456 VTJ786456 WDF786456 WNB786456 WWX786456 U24 KL851992 UH851992 AED851992 ANZ851992 AXV851992 BHR851992 BRN851992 CBJ851992 CLF851992 CVB851992 DEX851992 DOT851992 DYP851992 EIL851992 ESH851992 FCD851992 FLZ851992 FVV851992 GFR851992 GPN851992 GZJ851992 HJF851992 HTB851992 ICX851992 IMT851992 IWP851992 JGL851992 JQH851992 KAD851992 KJZ851992 KTV851992 LDR851992 LNN851992 LXJ851992 MHF851992 MRB851992 NAX851992 NKT851992 NUP851992 OEL851992 OOH851992 OYD851992 PHZ851992 PRV851992 QBR851992 QLN851992 QVJ851992 RFF851992 RPB851992 RYX851992 SIT851992 SSP851992 TCL851992 TMH851992 TWD851992 UFZ851992 UPV851992 UZR851992 VJN851992 VTJ851992 WDF851992 WNB851992 WWX851992 KL917528 UH917528 AED917528 ANZ917528 AXV917528 BHR917528 BRN917528 CBJ917528 CLF917528 CVB917528 DEX917528 DOT917528 DYP917528 EIL917528 ESH917528 FCD917528 FLZ917528 FVV917528 GFR917528 GPN917528 GZJ917528 HJF917528 HTB917528 ICX917528 IMT917528 IWP917528 JGL917528 JQH917528 KAD917528 KJZ917528 KTV917528 LDR917528 LNN917528 LXJ917528 MHF917528 MRB917528 NAX917528 NKT917528 NUP917528 OEL917528 OOH917528 OYD917528 PHZ917528 PRV917528 QBR917528 QLN917528 QVJ917528 RFF917528 RPB917528 RYX917528 SIT917528 SSP917528 TCL917528 TMH917528 TWD917528 UFZ917528 UPV917528 UZR917528 VJN917528 VTJ917528 WDF917528 WNB917528 WWX917528 WWX983064 KL983064 UH983064 AED983064 ANZ983064 AXV983064 BHR983064 BRN983064 CBJ983064 CLF983064 CVB983064 DEX983064 DOT983064 DYP983064 EIL983064 ESH983064 FCD983064 FLZ983064 FVV983064 GFR983064 GPN983064 GZJ983064 HJF983064 HTB983064 ICX983064 IMT983064 IWP983064 JGL983064 JQH983064 KAD983064 KJZ983064 KTV983064 LDR983064 LNN983064 LXJ983064 MHF983064 MRB983064 NAX983064 NKT983064 NUP983064 OEL983064 OOH983064 OYD983064 PHZ983064 PRV983064 QBR983064 QLN983064 QVJ983064 RFF983064 RPB983064 RYX983064 SIT983064 SSP983064 TCL983064 TMH983064 TWD983064 UFZ983064 UPV983064 UZR983064 VJN983064 VTJ983064 WDF983064 WNB983064 WDF24 VTJ24 VJN24 UZR24 UPV24 UFZ24 TWD24 TMH24 TCL24 SSP24 SIT24 RYX24 RPB24 RFF24 QVJ24 QLN24 QBR24 PRV24 PHZ24 OYD24 OOH24 OEL24 NUP24 NKT24 NAX24 MRB24 MHF24 LXJ24 LNN24 LDR24 KTV24 KJZ24 KAD24 JQH24 JGL24 IWP24 IMT24 ICX24 HTB24 HJF24 GZJ24 GPN24 GFR24 FVV24 FLZ24 FCD24 ESH24 EIL24 DYP24 DOT24 DEX24 CVB24 CLF24 CBJ24 BRN24 BHR24 AXV24 ANZ24 AED24 UH24 UF24 KL24 WWV24 WMZ24 WDD24 VTH24 VJL24 UZP24 UPT24 UFX24 TWB24 TMF24 TCJ24 SSN24 SIR24 RYV24 ROZ24 RFD24 QVH24 QLL24 QBP24 PRT24 PHX24 OYB24 OOF24 OEJ24 NUN24 NKR24 NAV24 MQZ24 MHD24 LXH24 LNL24 LDP24 KTT24 KJX24 KAB24 JQF24 JGJ24 IWN24 IMR24 ICV24 HSZ24 HJD24 GZH24 GPL24 GFP24 FVT24 FLX24 FCB24 ESF24 EIJ24 DYN24 DOR24 DEV24 CUZ24 CLD24 CBH24 BRL24 BHP24 AXT24 ANX24 AEB24 KJ24 U327704 S24 U393240 WWX24 U458776 Z65560 Z131096 Z196632 Z262168 Z327704 Z393240 Z458776 Z524312 Z589848 Z655384 Z720920 Z786456 Z851992 Z917528 Z983064 AB589848 AB655384 AB720920 AB786456 AB851992 AB917528 AB983064 AB65560 AB131096 AB196632 AB262168 AB393240 AB327704 AB458776 AB24 Z24 AB524312 AG65560 AG131096 AG196632 AG262168 AG327704 AG393240 AG458776 AG524312 AG589848 AG655384 AG720920 AG786456 AG851992 AG917528 AG983064 AI589848 AI655384 AI720920 AI786456 AI851992 AI917528 AI983064 AI65560 AI131096 AI196632 AI262168 AI393240 AI327704 AI458776 AI24 AG24 AI524312 AN65560 AN131096 AN196632 AN262168 AN327704 AN393240 AN458776 AN524312 AN589848 AN655384 AN720920 AN786456 AN851992 AN917528 AN983064 AP524312 AP589848 AP655384 AP720920 AP786456 AP851992 AP917528 AP983064 AP65560 AP131096 AP196632 AP262168 AP393240 AP327704 AP458776 AP24 AN24 KJ28 S28 WWX28 WNB28 WDF28 VTJ28 VJN28 UZR28 UPV28 UFZ28 TWD28 TMH28 TCL28 SSP28 SIT28 RYX28 RPB28 RFF28 QVJ28 QLN28 QBR28 PRV28 PHZ28 OYD28 OOH28 OEL28 NUP28 NKT28 NAX28 MRB28 MHF28 LXJ28 LNN28 LDR28 KTV28 KJZ28 KAD28 JQH28 JGL28 IWP28 IMT28 ICX28 HTB28 HJF28 GZJ28 GPN28 GFR28 FVV28 FLZ28 FCD28 ESH28 EIL28 DYP28 DOT28 DEX28 CVB28 CLF28 CBJ28 BRN28 BHR28 AXV28 ANZ28 AED28 UH28 UF28 KL28 WWV28 WMZ28 WDD28 VTH28 VJL28 UZP28 UPT28 UFX28 TWB28 TMF28 TCJ28 SSN28 SIR28 RYV28 ROZ28 RFD28 QVH28 QLL28 QBP28 PRT28 PHX28 OYB28 OOF28 OEJ28 NUN28 NKR28 NAV28 MQZ28 MHD28 LXH28 LNL28 LDP28 KTT28 KJX28 KAB28 JQF28 JGJ28 IWN28 IMR28 ICV28 HSZ28 HJD28 GZH28 GPL28 GFP28 FVT28 FLX28 FCB28 ESF28 EIJ28 DYN28 DOR28 DEV28 CUZ28 CLD28 CBH28 BRL28 BHP28 AXT28 ANX28 AEB28 U28 Z28 AB28 AG28 AI28 AN28 AP28"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KI65560 UE65560 AEA65560 ANW65560 AXS65560 BHO65560 BRK65560 CBG65560 CLC65560 CUY65560 DEU65560 DOQ65560 DYM65560 EII65560 ESE65560 FCA65560 FLW65560 FVS65560 GFO65560 GPK65560 GZG65560 HJC65560 HSY65560 ICU65560 IMQ65560 IWM65560 JGI65560 JQE65560 KAA65560 KJW65560 KTS65560 LDO65560 LNK65560 LXG65560 MHC65560 MQY65560 NAU65560 NKQ65560 NUM65560 OEI65560 OOE65560 OYA65560 PHW65560 PRS65560 QBO65560 QLK65560 QVG65560 RFC65560 ROY65560 RYU65560 SIQ65560 SSM65560 TCI65560 TME65560 TWA65560 UFW65560 UPS65560 UZO65560 VJK65560 VTG65560 WDC65560 WMY65560 WWU65560 R131096 KI131096 UE131096 AEA131096 ANW131096 AXS131096 BHO131096 BRK131096 CBG131096 CLC131096 CUY131096 DEU131096 DOQ131096 DYM131096 EII131096 ESE131096 FCA131096 FLW131096 FVS131096 GFO131096 GPK131096 GZG131096 HJC131096 HSY131096 ICU131096 IMQ131096 IWM131096 JGI131096 JQE131096 KAA131096 KJW131096 KTS131096 LDO131096 LNK131096 LXG131096 MHC131096 MQY131096 NAU131096 NKQ131096 NUM131096 OEI131096 OOE131096 OYA131096 PHW131096 PRS131096 QBO131096 QLK131096 QVG131096 RFC131096 ROY131096 RYU131096 SIQ131096 SSM131096 TCI131096 TME131096 TWA131096 UFW131096 UPS131096 UZO131096 VJK131096 VTG131096 WDC131096 WMY131096 WWU131096 R196632 KI196632 UE196632 AEA196632 ANW196632 AXS196632 BHO196632 BRK196632 CBG196632 CLC196632 CUY196632 DEU196632 DOQ196632 DYM196632 EII196632 ESE196632 FCA196632 FLW196632 FVS196632 GFO196632 GPK196632 GZG196632 HJC196632 HSY196632 ICU196632 IMQ196632 IWM196632 JGI196632 JQE196632 KAA196632 KJW196632 KTS196632 LDO196632 LNK196632 LXG196632 MHC196632 MQY196632 NAU196632 NKQ196632 NUM196632 OEI196632 OOE196632 OYA196632 PHW196632 PRS196632 QBO196632 QLK196632 QVG196632 RFC196632 ROY196632 RYU196632 SIQ196632 SSM196632 TCI196632 TME196632 TWA196632 UFW196632 UPS196632 UZO196632 VJK196632 VTG196632 WDC196632 WMY196632 WWU196632 R262168 KI262168 UE262168 AEA262168 ANW262168 AXS262168 BHO262168 BRK262168 CBG262168 CLC262168 CUY262168 DEU262168 DOQ262168 DYM262168 EII262168 ESE262168 FCA262168 FLW262168 FVS262168 GFO262168 GPK262168 GZG262168 HJC262168 HSY262168 ICU262168 IMQ262168 IWM262168 JGI262168 JQE262168 KAA262168 KJW262168 KTS262168 LDO262168 LNK262168 LXG262168 MHC262168 MQY262168 NAU262168 NKQ262168 NUM262168 OEI262168 OOE262168 OYA262168 PHW262168 PRS262168 QBO262168 QLK262168 QVG262168 RFC262168 ROY262168 RYU262168 SIQ262168 SSM262168 TCI262168 TME262168 TWA262168 UFW262168 UPS262168 UZO262168 VJK262168 VTG262168 WDC262168 WMY262168 WWU262168 R327704 KI327704 UE327704 AEA327704 ANW327704 AXS327704 BHO327704 BRK327704 CBG327704 CLC327704 CUY327704 DEU327704 DOQ327704 DYM327704 EII327704 ESE327704 FCA327704 FLW327704 FVS327704 GFO327704 GPK327704 GZG327704 HJC327704 HSY327704 ICU327704 IMQ327704 IWM327704 JGI327704 JQE327704 KAA327704 KJW327704 KTS327704 LDO327704 LNK327704 LXG327704 MHC327704 MQY327704 NAU327704 NKQ327704 NUM327704 OEI327704 OOE327704 OYA327704 PHW327704 PRS327704 QBO327704 QLK327704 QVG327704 RFC327704 ROY327704 RYU327704 SIQ327704 SSM327704 TCI327704 TME327704 TWA327704 UFW327704 UPS327704 UZO327704 VJK327704 VTG327704 WDC327704 WMY327704 WWU327704 R393240 KI393240 UE393240 AEA393240 ANW393240 AXS393240 BHO393240 BRK393240 CBG393240 CLC393240 CUY393240 DEU393240 DOQ393240 DYM393240 EII393240 ESE393240 FCA393240 FLW393240 FVS393240 GFO393240 GPK393240 GZG393240 HJC393240 HSY393240 ICU393240 IMQ393240 IWM393240 JGI393240 JQE393240 KAA393240 KJW393240 KTS393240 LDO393240 LNK393240 LXG393240 MHC393240 MQY393240 NAU393240 NKQ393240 NUM393240 OEI393240 OOE393240 OYA393240 PHW393240 PRS393240 QBO393240 QLK393240 QVG393240 RFC393240 ROY393240 RYU393240 SIQ393240 SSM393240 TCI393240 TME393240 TWA393240 UFW393240 UPS393240 UZO393240 VJK393240 VTG393240 WDC393240 WMY393240 WWU393240 R458776 KI458776 UE458776 AEA458776 ANW458776 AXS458776 BHO458776 BRK458776 CBG458776 CLC458776 CUY458776 DEU458776 DOQ458776 DYM458776 EII458776 ESE458776 FCA458776 FLW458776 FVS458776 GFO458776 GPK458776 GZG458776 HJC458776 HSY458776 ICU458776 IMQ458776 IWM458776 JGI458776 JQE458776 KAA458776 KJW458776 KTS458776 LDO458776 LNK458776 LXG458776 MHC458776 MQY458776 NAU458776 NKQ458776 NUM458776 OEI458776 OOE458776 OYA458776 PHW458776 PRS458776 QBO458776 QLK458776 QVG458776 RFC458776 ROY458776 RYU458776 SIQ458776 SSM458776 TCI458776 TME458776 TWA458776 UFW458776 UPS458776 UZO458776 VJK458776 VTG458776 WDC458776 WMY458776 WWU458776 R524312 KI524312 UE524312 AEA524312 ANW524312 AXS524312 BHO524312 BRK524312 CBG524312 CLC524312 CUY524312 DEU524312 DOQ524312 DYM524312 EII524312 ESE524312 FCA524312 FLW524312 FVS524312 GFO524312 GPK524312 GZG524312 HJC524312 HSY524312 ICU524312 IMQ524312 IWM524312 JGI524312 JQE524312 KAA524312 KJW524312 KTS524312 LDO524312 LNK524312 LXG524312 MHC524312 MQY524312 NAU524312 NKQ524312 NUM524312 OEI524312 OOE524312 OYA524312 PHW524312 PRS524312 QBO524312 QLK524312 QVG524312 RFC524312 ROY524312 RYU524312 SIQ524312 SSM524312 TCI524312 TME524312 TWA524312 UFW524312 UPS524312 UZO524312 VJK524312 VTG524312 WDC524312 WMY524312 WWU524312 R589848 KI589848 UE589848 AEA589848 ANW589848 AXS589848 BHO589848 BRK589848 CBG589848 CLC589848 CUY589848 DEU589848 DOQ589848 DYM589848 EII589848 ESE589848 FCA589848 FLW589848 FVS589848 GFO589848 GPK589848 GZG589848 HJC589848 HSY589848 ICU589848 IMQ589848 IWM589848 JGI589848 JQE589848 KAA589848 KJW589848 KTS589848 LDO589848 LNK589848 LXG589848 MHC589848 MQY589848 NAU589848 NKQ589848 NUM589848 OEI589848 OOE589848 OYA589848 PHW589848 PRS589848 QBO589848 QLK589848 QVG589848 RFC589848 ROY589848 RYU589848 SIQ589848 SSM589848 TCI589848 TME589848 TWA589848 UFW589848 UPS589848 UZO589848 VJK589848 VTG589848 WDC589848 WMY589848 WWU589848 R655384 KI655384 UE655384 AEA655384 ANW655384 AXS655384 BHO655384 BRK655384 CBG655384 CLC655384 CUY655384 DEU655384 DOQ655384 DYM655384 EII655384 ESE655384 FCA655384 FLW655384 FVS655384 GFO655384 GPK655384 GZG655384 HJC655384 HSY655384 ICU655384 IMQ655384 IWM655384 JGI655384 JQE655384 KAA655384 KJW655384 KTS655384 LDO655384 LNK655384 LXG655384 MHC655384 MQY655384 NAU655384 NKQ655384 NUM655384 OEI655384 OOE655384 OYA655384 PHW655384 PRS655384 QBO655384 QLK655384 QVG655384 RFC655384 ROY655384 RYU655384 SIQ655384 SSM655384 TCI655384 TME655384 TWA655384 UFW655384 UPS655384 UZO655384 VJK655384 VTG655384 WDC655384 WMY655384 WWU655384 R720920 KI720920 UE720920 AEA720920 ANW720920 AXS720920 BHO720920 BRK720920 CBG720920 CLC720920 CUY720920 DEU720920 DOQ720920 DYM720920 EII720920 ESE720920 FCA720920 FLW720920 FVS720920 GFO720920 GPK720920 GZG720920 HJC720920 HSY720920 ICU720920 IMQ720920 IWM720920 JGI720920 JQE720920 KAA720920 KJW720920 KTS720920 LDO720920 LNK720920 LXG720920 MHC720920 MQY720920 NAU720920 NKQ720920 NUM720920 OEI720920 OOE720920 OYA720920 PHW720920 PRS720920 QBO720920 QLK720920 QVG720920 RFC720920 ROY720920 RYU720920 SIQ720920 SSM720920 TCI720920 TME720920 TWA720920 UFW720920 UPS720920 UZO720920 VJK720920 VTG720920 WDC720920 WMY720920 WWU720920 R786456 KI786456 UE786456 AEA786456 ANW786456 AXS786456 BHO786456 BRK786456 CBG786456 CLC786456 CUY786456 DEU786456 DOQ786456 DYM786456 EII786456 ESE786456 FCA786456 FLW786456 FVS786456 GFO786456 GPK786456 GZG786456 HJC786456 HSY786456 ICU786456 IMQ786456 IWM786456 JGI786456 JQE786456 KAA786456 KJW786456 KTS786456 LDO786456 LNK786456 LXG786456 MHC786456 MQY786456 NAU786456 NKQ786456 NUM786456 OEI786456 OOE786456 OYA786456 PHW786456 PRS786456 QBO786456 QLK786456 QVG786456 RFC786456 ROY786456 RYU786456 SIQ786456 SSM786456 TCI786456 TME786456 TWA786456 UFW786456 UPS786456 UZO786456 VJK786456 VTG786456 WDC786456 WMY786456 WWU786456 R851992 KI851992 UE851992 AEA851992 ANW851992 AXS851992 BHO851992 BRK851992 CBG851992 CLC851992 CUY851992 DEU851992 DOQ851992 DYM851992 EII851992 ESE851992 FCA851992 FLW851992 FVS851992 GFO851992 GPK851992 GZG851992 HJC851992 HSY851992 ICU851992 IMQ851992 IWM851992 JGI851992 JQE851992 KAA851992 KJW851992 KTS851992 LDO851992 LNK851992 LXG851992 MHC851992 MQY851992 NAU851992 NKQ851992 NUM851992 OEI851992 OOE851992 OYA851992 PHW851992 PRS851992 QBO851992 QLK851992 QVG851992 RFC851992 ROY851992 RYU851992 SIQ851992 SSM851992 TCI851992 TME851992 TWA851992 UFW851992 UPS851992 UZO851992 VJK851992 VTG851992 WDC851992 WMY851992 WWU851992 R917528 KI917528 UE917528 AEA917528 ANW917528 AXS917528 BHO917528 BRK917528 CBG917528 CLC917528 CUY917528 DEU917528 DOQ917528 DYM917528 EII917528 ESE917528 FCA917528 FLW917528 FVS917528 GFO917528 GPK917528 GZG917528 HJC917528 HSY917528 ICU917528 IMQ917528 IWM917528 JGI917528 JQE917528 KAA917528 KJW917528 KTS917528 LDO917528 LNK917528 LXG917528 MHC917528 MQY917528 NAU917528 NKQ917528 NUM917528 OEI917528 OOE917528 OYA917528 PHW917528 PRS917528 QBO917528 QLK917528 QVG917528 RFC917528 ROY917528 RYU917528 SIQ917528 SSM917528 TCI917528 TME917528 TWA917528 UFW917528 UPS917528 UZO917528 VJK917528 VTG917528 WDC917528 WMY917528 WWU917528 R983064 KI983064 UE983064 AEA983064 ANW983064 AXS983064 BHO983064 BRK983064 CBG983064 CLC983064 CUY983064 DEU983064 DOQ983064 DYM983064 EII983064 ESE983064 FCA983064 FLW983064 FVS983064 GFO983064 GPK983064 GZG983064 HJC983064 HSY983064 ICU983064 IMQ983064 IWM983064 JGI983064 JQE983064 KAA983064 KJW983064 KTS983064 LDO983064 LNK983064 LXG983064 MHC983064 MQY983064 NAU983064 NKQ983064 NUM983064 OEI983064 OOE983064 OYA983064 PHW983064 PRS983064 QBO983064 QLK983064 QVG983064 RFC983064 ROY983064 RYU983064 SIQ983064 SSM983064 TCI983064 TME983064 TWA983064 UFW983064 UPS983064 UZO983064 VJK983064 VTG983064 WDC983064 WMY983064 WWU983064 WWW983064 T65560 KK65560 UG65560 AEC65560 ANY65560 AXU65560 BHQ65560 BRM65560 CBI65560 CLE65560 CVA65560 DEW65560 DOS65560 DYO65560 EIK65560 ESG65560 FCC65560 FLY65560 FVU65560 GFQ65560 GPM65560 GZI65560 HJE65560 HTA65560 ICW65560 IMS65560 IWO65560 JGK65560 JQG65560 KAC65560 KJY65560 KTU65560 LDQ65560 LNM65560 LXI65560 MHE65560 MRA65560 NAW65560 NKS65560 NUO65560 OEK65560 OOG65560 OYC65560 PHY65560 PRU65560 QBQ65560 QLM65560 QVI65560 RFE65560 RPA65560 RYW65560 SIS65560 SSO65560 TCK65560 TMG65560 TWC65560 UFY65560 UPU65560 UZQ65560 VJM65560 VTI65560 WDE65560 WNA65560 WWW65560 T131096 KK131096 UG131096 AEC131096 ANY131096 AXU131096 BHQ131096 BRM131096 CBI131096 CLE131096 CVA131096 DEW131096 DOS131096 DYO131096 EIK131096 ESG131096 FCC131096 FLY131096 FVU131096 GFQ131096 GPM131096 GZI131096 HJE131096 HTA131096 ICW131096 IMS131096 IWO131096 JGK131096 JQG131096 KAC131096 KJY131096 KTU131096 LDQ131096 LNM131096 LXI131096 MHE131096 MRA131096 NAW131096 NKS131096 NUO131096 OEK131096 OOG131096 OYC131096 PHY131096 PRU131096 QBQ131096 QLM131096 QVI131096 RFE131096 RPA131096 RYW131096 SIS131096 SSO131096 TCK131096 TMG131096 TWC131096 UFY131096 UPU131096 UZQ131096 VJM131096 VTI131096 WDE131096 WNA131096 WWW131096 T196632 KK196632 UG196632 AEC196632 ANY196632 AXU196632 BHQ196632 BRM196632 CBI196632 CLE196632 CVA196632 DEW196632 DOS196632 DYO196632 EIK196632 ESG196632 FCC196632 FLY196632 FVU196632 GFQ196632 GPM196632 GZI196632 HJE196632 HTA196632 ICW196632 IMS196632 IWO196632 JGK196632 JQG196632 KAC196632 KJY196632 KTU196632 LDQ196632 LNM196632 LXI196632 MHE196632 MRA196632 NAW196632 NKS196632 NUO196632 OEK196632 OOG196632 OYC196632 PHY196632 PRU196632 QBQ196632 QLM196632 QVI196632 RFE196632 RPA196632 RYW196632 SIS196632 SSO196632 TCK196632 TMG196632 TWC196632 UFY196632 UPU196632 UZQ196632 VJM196632 VTI196632 WDE196632 WNA196632 WWW196632 T262168 KK262168 UG262168 AEC262168 ANY262168 AXU262168 BHQ262168 BRM262168 CBI262168 CLE262168 CVA262168 DEW262168 DOS262168 DYO262168 EIK262168 ESG262168 FCC262168 FLY262168 FVU262168 GFQ262168 GPM262168 GZI262168 HJE262168 HTA262168 ICW262168 IMS262168 IWO262168 JGK262168 JQG262168 KAC262168 KJY262168 KTU262168 LDQ262168 LNM262168 LXI262168 MHE262168 MRA262168 NAW262168 NKS262168 NUO262168 OEK262168 OOG262168 OYC262168 PHY262168 PRU262168 QBQ262168 QLM262168 QVI262168 RFE262168 RPA262168 RYW262168 SIS262168 SSO262168 TCK262168 TMG262168 TWC262168 UFY262168 UPU262168 UZQ262168 VJM262168 VTI262168 WDE262168 WNA262168 WWW262168 T327704 KK327704 UG327704 AEC327704 ANY327704 AXU327704 BHQ327704 BRM327704 CBI327704 CLE327704 CVA327704 DEW327704 DOS327704 DYO327704 EIK327704 ESG327704 FCC327704 FLY327704 FVU327704 GFQ327704 GPM327704 GZI327704 HJE327704 HTA327704 ICW327704 IMS327704 IWO327704 JGK327704 JQG327704 KAC327704 KJY327704 KTU327704 LDQ327704 LNM327704 LXI327704 MHE327704 MRA327704 NAW327704 NKS327704 NUO327704 OEK327704 OOG327704 OYC327704 PHY327704 PRU327704 QBQ327704 QLM327704 QVI327704 RFE327704 RPA327704 RYW327704 SIS327704 SSO327704 TCK327704 TMG327704 TWC327704 UFY327704 UPU327704 UZQ327704 VJM327704 VTI327704 WDE327704 WNA327704 WWW327704 T393240 KK393240 UG393240 AEC393240 ANY393240 AXU393240 BHQ393240 BRM393240 CBI393240 CLE393240 CVA393240 DEW393240 DOS393240 DYO393240 EIK393240 ESG393240 FCC393240 FLY393240 FVU393240 GFQ393240 GPM393240 GZI393240 HJE393240 HTA393240 ICW393240 IMS393240 IWO393240 JGK393240 JQG393240 KAC393240 KJY393240 KTU393240 LDQ393240 LNM393240 LXI393240 MHE393240 MRA393240 NAW393240 NKS393240 NUO393240 OEK393240 OOG393240 OYC393240 PHY393240 PRU393240 QBQ393240 QLM393240 QVI393240 RFE393240 RPA393240 RYW393240 SIS393240 SSO393240 TCK393240 TMG393240 TWC393240 UFY393240 UPU393240 UZQ393240 VJM393240 VTI393240 WDE393240 WNA393240 WWW393240 T458776 KK458776 UG458776 AEC458776 ANY458776 AXU458776 BHQ458776 BRM458776 CBI458776 CLE458776 CVA458776 DEW458776 DOS458776 DYO458776 EIK458776 ESG458776 FCC458776 FLY458776 FVU458776 GFQ458776 GPM458776 GZI458776 HJE458776 HTA458776 ICW458776 IMS458776 IWO458776 JGK458776 JQG458776 KAC458776 KJY458776 KTU458776 LDQ458776 LNM458776 LXI458776 MHE458776 MRA458776 NAW458776 NKS458776 NUO458776 OEK458776 OOG458776 OYC458776 PHY458776 PRU458776 QBQ458776 QLM458776 QVI458776 RFE458776 RPA458776 RYW458776 SIS458776 SSO458776 TCK458776 TMG458776 TWC458776 UFY458776 UPU458776 UZQ458776 VJM458776 VTI458776 WDE458776 WNA458776 WWW458776 T524312 KK524312 UG524312 AEC524312 ANY524312 AXU524312 BHQ524312 BRM524312 CBI524312 CLE524312 CVA524312 DEW524312 DOS524312 DYO524312 EIK524312 ESG524312 FCC524312 FLY524312 FVU524312 GFQ524312 GPM524312 GZI524312 HJE524312 HTA524312 ICW524312 IMS524312 IWO524312 JGK524312 JQG524312 KAC524312 KJY524312 KTU524312 LDQ524312 LNM524312 LXI524312 MHE524312 MRA524312 NAW524312 NKS524312 NUO524312 OEK524312 OOG524312 OYC524312 PHY524312 PRU524312 QBQ524312 QLM524312 QVI524312 RFE524312 RPA524312 RYW524312 SIS524312 SSO524312 TCK524312 TMG524312 TWC524312 UFY524312 UPU524312 UZQ524312 VJM524312 VTI524312 WDE524312 WNA524312 WWW524312 T589848 KK589848 UG589848 AEC589848 ANY589848 AXU589848 BHQ589848 BRM589848 CBI589848 CLE589848 CVA589848 DEW589848 DOS589848 DYO589848 EIK589848 ESG589848 FCC589848 FLY589848 FVU589848 GFQ589848 GPM589848 GZI589848 HJE589848 HTA589848 ICW589848 IMS589848 IWO589848 JGK589848 JQG589848 KAC589848 KJY589848 KTU589848 LDQ589848 LNM589848 LXI589848 MHE589848 MRA589848 NAW589848 NKS589848 NUO589848 OEK589848 OOG589848 OYC589848 PHY589848 PRU589848 QBQ589848 QLM589848 QVI589848 RFE589848 RPA589848 RYW589848 SIS589848 SSO589848 TCK589848 TMG589848 TWC589848 UFY589848 UPU589848 UZQ589848 VJM589848 VTI589848 WDE589848 WNA589848 WWW589848 T655384 KK655384 UG655384 AEC655384 ANY655384 AXU655384 BHQ655384 BRM655384 CBI655384 CLE655384 CVA655384 DEW655384 DOS655384 DYO655384 EIK655384 ESG655384 FCC655384 FLY655384 FVU655384 GFQ655384 GPM655384 GZI655384 HJE655384 HTA655384 ICW655384 IMS655384 IWO655384 JGK655384 JQG655384 KAC655384 KJY655384 KTU655384 LDQ655384 LNM655384 LXI655384 MHE655384 MRA655384 NAW655384 NKS655384 NUO655384 OEK655384 OOG655384 OYC655384 PHY655384 PRU655384 QBQ655384 QLM655384 QVI655384 RFE655384 RPA655384 RYW655384 SIS655384 SSO655384 TCK655384 TMG655384 TWC655384 UFY655384 UPU655384 UZQ655384 VJM655384 VTI655384 WDE655384 WNA655384 WWW655384 T720920 KK720920 UG720920 AEC720920 ANY720920 AXU720920 BHQ720920 BRM720920 CBI720920 CLE720920 CVA720920 DEW720920 DOS720920 DYO720920 EIK720920 ESG720920 FCC720920 FLY720920 FVU720920 GFQ720920 GPM720920 GZI720920 HJE720920 HTA720920 ICW720920 IMS720920 IWO720920 JGK720920 JQG720920 KAC720920 KJY720920 KTU720920 LDQ720920 LNM720920 LXI720920 MHE720920 MRA720920 NAW720920 NKS720920 NUO720920 OEK720920 OOG720920 OYC720920 PHY720920 PRU720920 QBQ720920 QLM720920 QVI720920 RFE720920 RPA720920 RYW720920 SIS720920 SSO720920 TCK720920 TMG720920 TWC720920 UFY720920 UPU720920 UZQ720920 VJM720920 VTI720920 WDE720920 WNA720920 WWW720920 T786456 KK786456 UG786456 AEC786456 ANY786456 AXU786456 BHQ786456 BRM786456 CBI786456 CLE786456 CVA786456 DEW786456 DOS786456 DYO786456 EIK786456 ESG786456 FCC786456 FLY786456 FVU786456 GFQ786456 GPM786456 GZI786456 HJE786456 HTA786456 ICW786456 IMS786456 IWO786456 JGK786456 JQG786456 KAC786456 KJY786456 KTU786456 LDQ786456 LNM786456 LXI786456 MHE786456 MRA786456 NAW786456 NKS786456 NUO786456 OEK786456 OOG786456 OYC786456 PHY786456 PRU786456 QBQ786456 QLM786456 QVI786456 RFE786456 RPA786456 RYW786456 SIS786456 SSO786456 TCK786456 TMG786456 TWC786456 UFY786456 UPU786456 UZQ786456 VJM786456 VTI786456 WDE786456 WNA786456 WWW786456 T851992 KK851992 UG851992 AEC851992 ANY851992 AXU851992 BHQ851992 BRM851992 CBI851992 CLE851992 CVA851992 DEW851992 DOS851992 DYO851992 EIK851992 ESG851992 FCC851992 FLY851992 FVU851992 GFQ851992 GPM851992 GZI851992 HJE851992 HTA851992 ICW851992 IMS851992 IWO851992 JGK851992 JQG851992 KAC851992 KJY851992 KTU851992 LDQ851992 LNM851992 LXI851992 MHE851992 MRA851992 NAW851992 NKS851992 NUO851992 OEK851992 OOG851992 OYC851992 PHY851992 PRU851992 QBQ851992 QLM851992 QVI851992 RFE851992 RPA851992 RYW851992 SIS851992 SSO851992 TCK851992 TMG851992 TWC851992 UFY851992 UPU851992 UZQ851992 VJM851992 VTI851992 WDE851992 WNA851992 WWW851992 T917528 KK917528 UG917528 AEC917528 ANY917528 AXU917528 BHQ917528 BRM917528 CBI917528 CLE917528 CVA917528 DEW917528 DOS917528 DYO917528 EIK917528 ESG917528 FCC917528 FLY917528 FVU917528 GFQ917528 GPM917528 GZI917528 HJE917528 HTA917528 ICW917528 IMS917528 IWO917528 JGK917528 JQG917528 KAC917528 KJY917528 KTU917528 LDQ917528 LNM917528 LXI917528 MHE917528 MRA917528 NAW917528 NKS917528 NUO917528 OEK917528 OOG917528 OYC917528 PHY917528 PRU917528 QBQ917528 QLM917528 QVI917528 RFE917528 RPA917528 RYW917528 SIS917528 SSO917528 TCK917528 TMG917528 TWC917528 UFY917528 UPU917528 UZQ917528 VJM917528 VTI917528 WDE917528 WNA917528 WWW917528 T983064 KK983064 UG983064 AEC983064 ANY983064 AXU983064 BHQ983064 BRM983064 CBI983064 CLE983064 CVA983064 DEW983064 DOS983064 DYO983064 EIK983064 ESG983064 FCC983064 FLY983064 FVU983064 GFQ983064 GPM983064 GZI983064 HJE983064 HTA983064 ICW983064 IMS983064 IWO983064 JGK983064 JQG983064 KAC983064 KJY983064 KTU983064 LDQ983064 LNM983064 LXI983064 MHE983064 MRA983064 NAW983064 NKS983064 NUO983064 OEK983064 OOG983064 OYC983064 PHY983064 PRU983064 QBQ983064 QLM983064 QVI983064 RFE983064 RPA983064 RYW983064 SIS983064 SSO983064 TCK983064 TMG983064 TWC983064 UFY983064 UPU983064 UZQ983064 VJM983064 VTI983064 WDE983064 WNA983064 VTI24 VJM24 UZQ24 UPU24 UFY24 TWC24 TMG24 TCK24 SSO24 SIS24 RYW24 RPA24 RFE24 QVI24 QLM24 QBQ24 PRU24 PHY24 OYC24 OOG24 OEK24 NUO24 NKS24 NAW24 MRA24 MHE24 LXI24 LNM24 LDQ24 KTU24 KJY24 KAC24 JQG24 JGK24 IWO24 IMS24 ICW24 HTA24 HJE24 GZI24 GPM24 GFQ24 FVU24 FLY24 FCC24 ESG24 EIK24 DYO24 DOS24 DEW24 CVA24 CLE24 CBI24 BRM24 BHQ24 AXU24 ANY24 AEC24 UG24 KK24 WWW24 WWU24 WMY24 WDC24 VTG24 VJK24 UZO24 UPS24 UFW24 TWA24 TME24 TCI24 SSM24 SIQ24 RYU24 ROY24 RFC24 QVG24 QLK24 QBO24 PRS24 PHW24 OYA24 OOE24 OEI24 NUM24 NKQ24 NAU24 MQY24 MHC24 LXG24 LNK24 LDO24 KTS24 KJW24 KAA24 JQE24 JGI24 IWM24 IMQ24 ICU24 HSY24 HJC24 GZG24 GPK24 GFO24 FVS24 FLW24 FCA24 ESE24 EII24 DYM24 DOQ24 DEU24 CUY24 CLC24 CBG24 BRK24 BHO24 AXS24 ANW24 AEA24 UE24 KI24 R24 WNA24 WDE24 Y65560 Y131096 Y196632 Y262168 Y327704 Y393240 Y458776 Y524312 Y589848 Y655384 Y720920 Y786456 Y851992 Y917528 Y983064 AA65560 AA131096 AA196632 AA262168 AA327704 AA393240 AA458776 AA524312 AA589848 AA655384 AA720920 AA786456 AA851992 AA917528 AA983064 Y24 AF65560 AF131096 AF196632 AF262168 AF327704 AF393240 AF458776 AF524312 AF589848 AF655384 AF720920 AF786456 AF851992 AF917528 AF983064 AH65560 AH131096 AH196632 AH262168 AH327704 AH393240 AH458776 AH524312 AH589848 AH655384 AH720920 AH786456 AH851992 AH917528 AH983064 AF24 AM65560 AM131096 AM196632 AM262168 AM327704 AM393240 AM458776 AM524312 AM589848 AM655384 AM720920 AM786456 AM851992 AM917528 AM983064 AO65560 AO131096 AO196632 AO262168 AO327704 AO393240 AO458776 AO524312 AO589848 AO655384 AO720920 AO786456 AO851992 AO917528 AO983064 AM24 R28 WWW28 WNA28 WDE28 VTI28 VJM28 UZQ28 UPU28 UFY28 TWC28 TMG28 TCK28 SSO28 SIS28 RYW28 RPA28 RFE28 QVI28 QLM28 QBQ28 PRU28 PHY28 OYC28 OOG28 OEK28 NUO28 NKS28 NAW28 MRA28 MHE28 LXI28 LNM28 LDQ28 KTU28 KJY28 KAC28 JQG28 JGK28 IWO28 IMS28 ICW28 HTA28 HJE28 GZI28 GPM28 GFQ28 FVU28 FLY28 FCC28 ESG28 EIK28 DYO28 DOS28 DEW28 CVA28 CLE28 CBI28 BRM28 BHQ28 AXU28 ANY28 AEC28 UG28 KK28 T28 WWU28 WMY28 WDC28 VTG28 VJK28 UZO28 UPS28 UFW28 TWA28 TME28 TCI28 SSM28 SIQ28 RYU28 ROY28 RFC28 QVG28 QLK28 QBO28 PRS28 PHW28 OYA28 OOE28 OEI28 NUM28 NKQ28 NAU28 MQY28 MHC28 LXG28 LNK28 LDO28 KTS28 KJW28 KAA28 JQE28 JGI28 IWM28 IMQ28 ICU28 HSY28 HJC28 GZG28 GPK28 GFO28 FVS28 FLW28 FCA28 ESE28 EII28 DYM28 DOQ28 DEU28 CUY28 CLC28 CBG28 BRK28 BHO28 AXS28 ANW28 AEA28 UE28 KI28 Y28 AA28 AF28 AH28 AM28 AO28" xr:uid="{00000000-0002-0000-0B00-000003000000}"/>
    <dataValidation type="list" allowBlank="1" showInputMessage="1" showErrorMessage="1" errorTitle="Ошибка" error="Выберите значение из списка" sqref="WWP983064 M65560 KD65560 TZ65560 ADV65560 ANR65560 AXN65560 BHJ65560 BRF65560 CBB65560 CKX65560 CUT65560 DEP65560 DOL65560 DYH65560 EID65560 ERZ65560 FBV65560 FLR65560 FVN65560 GFJ65560 GPF65560 GZB65560 HIX65560 HST65560 ICP65560 IML65560 IWH65560 JGD65560 JPZ65560 JZV65560 KJR65560 KTN65560 LDJ65560 LNF65560 LXB65560 MGX65560 MQT65560 NAP65560 NKL65560 NUH65560 OED65560 ONZ65560 OXV65560 PHR65560 PRN65560 QBJ65560 QLF65560 QVB65560 REX65560 ROT65560 RYP65560 SIL65560 SSH65560 TCD65560 TLZ65560 TVV65560 UFR65560 UPN65560 UZJ65560 VJF65560 VTB65560 WCX65560 WMT65560 WWP65560 M131096 KD131096 TZ131096 ADV131096 ANR131096 AXN131096 BHJ131096 BRF131096 CBB131096 CKX131096 CUT131096 DEP131096 DOL131096 DYH131096 EID131096 ERZ131096 FBV131096 FLR131096 FVN131096 GFJ131096 GPF131096 GZB131096 HIX131096 HST131096 ICP131096 IML131096 IWH131096 JGD131096 JPZ131096 JZV131096 KJR131096 KTN131096 LDJ131096 LNF131096 LXB131096 MGX131096 MQT131096 NAP131096 NKL131096 NUH131096 OED131096 ONZ131096 OXV131096 PHR131096 PRN131096 QBJ131096 QLF131096 QVB131096 REX131096 ROT131096 RYP131096 SIL131096 SSH131096 TCD131096 TLZ131096 TVV131096 UFR131096 UPN131096 UZJ131096 VJF131096 VTB131096 WCX131096 WMT131096 WWP131096 M196632 KD196632 TZ196632 ADV196632 ANR196632 AXN196632 BHJ196632 BRF196632 CBB196632 CKX196632 CUT196632 DEP196632 DOL196632 DYH196632 EID196632 ERZ196632 FBV196632 FLR196632 FVN196632 GFJ196632 GPF196632 GZB196632 HIX196632 HST196632 ICP196632 IML196632 IWH196632 JGD196632 JPZ196632 JZV196632 KJR196632 KTN196632 LDJ196632 LNF196632 LXB196632 MGX196632 MQT196632 NAP196632 NKL196632 NUH196632 OED196632 ONZ196632 OXV196632 PHR196632 PRN196632 QBJ196632 QLF196632 QVB196632 REX196632 ROT196632 RYP196632 SIL196632 SSH196632 TCD196632 TLZ196632 TVV196632 UFR196632 UPN196632 UZJ196632 VJF196632 VTB196632 WCX196632 WMT196632 WWP196632 M262168 KD262168 TZ262168 ADV262168 ANR262168 AXN262168 BHJ262168 BRF262168 CBB262168 CKX262168 CUT262168 DEP262168 DOL262168 DYH262168 EID262168 ERZ262168 FBV262168 FLR262168 FVN262168 GFJ262168 GPF262168 GZB262168 HIX262168 HST262168 ICP262168 IML262168 IWH262168 JGD262168 JPZ262168 JZV262168 KJR262168 KTN262168 LDJ262168 LNF262168 LXB262168 MGX262168 MQT262168 NAP262168 NKL262168 NUH262168 OED262168 ONZ262168 OXV262168 PHR262168 PRN262168 QBJ262168 QLF262168 QVB262168 REX262168 ROT262168 RYP262168 SIL262168 SSH262168 TCD262168 TLZ262168 TVV262168 UFR262168 UPN262168 UZJ262168 VJF262168 VTB262168 WCX262168 WMT262168 WWP262168 M327704 KD327704 TZ327704 ADV327704 ANR327704 AXN327704 BHJ327704 BRF327704 CBB327704 CKX327704 CUT327704 DEP327704 DOL327704 DYH327704 EID327704 ERZ327704 FBV327704 FLR327704 FVN327704 GFJ327704 GPF327704 GZB327704 HIX327704 HST327704 ICP327704 IML327704 IWH327704 JGD327704 JPZ327704 JZV327704 KJR327704 KTN327704 LDJ327704 LNF327704 LXB327704 MGX327704 MQT327704 NAP327704 NKL327704 NUH327704 OED327704 ONZ327704 OXV327704 PHR327704 PRN327704 QBJ327704 QLF327704 QVB327704 REX327704 ROT327704 RYP327704 SIL327704 SSH327704 TCD327704 TLZ327704 TVV327704 UFR327704 UPN327704 UZJ327704 VJF327704 VTB327704 WCX327704 WMT327704 WWP327704 M393240 KD393240 TZ393240 ADV393240 ANR393240 AXN393240 BHJ393240 BRF393240 CBB393240 CKX393240 CUT393240 DEP393240 DOL393240 DYH393240 EID393240 ERZ393240 FBV393240 FLR393240 FVN393240 GFJ393240 GPF393240 GZB393240 HIX393240 HST393240 ICP393240 IML393240 IWH393240 JGD393240 JPZ393240 JZV393240 KJR393240 KTN393240 LDJ393240 LNF393240 LXB393240 MGX393240 MQT393240 NAP393240 NKL393240 NUH393240 OED393240 ONZ393240 OXV393240 PHR393240 PRN393240 QBJ393240 QLF393240 QVB393240 REX393240 ROT393240 RYP393240 SIL393240 SSH393240 TCD393240 TLZ393240 TVV393240 UFR393240 UPN393240 UZJ393240 VJF393240 VTB393240 WCX393240 WMT393240 WWP393240 M458776 KD458776 TZ458776 ADV458776 ANR458776 AXN458776 BHJ458776 BRF458776 CBB458776 CKX458776 CUT458776 DEP458776 DOL458776 DYH458776 EID458776 ERZ458776 FBV458776 FLR458776 FVN458776 GFJ458776 GPF458776 GZB458776 HIX458776 HST458776 ICP458776 IML458776 IWH458776 JGD458776 JPZ458776 JZV458776 KJR458776 KTN458776 LDJ458776 LNF458776 LXB458776 MGX458776 MQT458776 NAP458776 NKL458776 NUH458776 OED458776 ONZ458776 OXV458776 PHR458776 PRN458776 QBJ458776 QLF458776 QVB458776 REX458776 ROT458776 RYP458776 SIL458776 SSH458776 TCD458776 TLZ458776 TVV458776 UFR458776 UPN458776 UZJ458776 VJF458776 VTB458776 WCX458776 WMT458776 WWP458776 M524312 KD524312 TZ524312 ADV524312 ANR524312 AXN524312 BHJ524312 BRF524312 CBB524312 CKX524312 CUT524312 DEP524312 DOL524312 DYH524312 EID524312 ERZ524312 FBV524312 FLR524312 FVN524312 GFJ524312 GPF524312 GZB524312 HIX524312 HST524312 ICP524312 IML524312 IWH524312 JGD524312 JPZ524312 JZV524312 KJR524312 KTN524312 LDJ524312 LNF524312 LXB524312 MGX524312 MQT524312 NAP524312 NKL524312 NUH524312 OED524312 ONZ524312 OXV524312 PHR524312 PRN524312 QBJ524312 QLF524312 QVB524312 REX524312 ROT524312 RYP524312 SIL524312 SSH524312 TCD524312 TLZ524312 TVV524312 UFR524312 UPN524312 UZJ524312 VJF524312 VTB524312 WCX524312 WMT524312 WWP524312 M589848 KD589848 TZ589848 ADV589848 ANR589848 AXN589848 BHJ589848 BRF589848 CBB589848 CKX589848 CUT589848 DEP589848 DOL589848 DYH589848 EID589848 ERZ589848 FBV589848 FLR589848 FVN589848 GFJ589848 GPF589848 GZB589848 HIX589848 HST589848 ICP589848 IML589848 IWH589848 JGD589848 JPZ589848 JZV589848 KJR589848 KTN589848 LDJ589848 LNF589848 LXB589848 MGX589848 MQT589848 NAP589848 NKL589848 NUH589848 OED589848 ONZ589848 OXV589848 PHR589848 PRN589848 QBJ589848 QLF589848 QVB589848 REX589848 ROT589848 RYP589848 SIL589848 SSH589848 TCD589848 TLZ589848 TVV589848 UFR589848 UPN589848 UZJ589848 VJF589848 VTB589848 WCX589848 WMT589848 WWP589848 M655384 KD655384 TZ655384 ADV655384 ANR655384 AXN655384 BHJ655384 BRF655384 CBB655384 CKX655384 CUT655384 DEP655384 DOL655384 DYH655384 EID655384 ERZ655384 FBV655384 FLR655384 FVN655384 GFJ655384 GPF655384 GZB655384 HIX655384 HST655384 ICP655384 IML655384 IWH655384 JGD655384 JPZ655384 JZV655384 KJR655384 KTN655384 LDJ655384 LNF655384 LXB655384 MGX655384 MQT655384 NAP655384 NKL655384 NUH655384 OED655384 ONZ655384 OXV655384 PHR655384 PRN655384 QBJ655384 QLF655384 QVB655384 REX655384 ROT655384 RYP655384 SIL655384 SSH655384 TCD655384 TLZ655384 TVV655384 UFR655384 UPN655384 UZJ655384 VJF655384 VTB655384 WCX655384 WMT655384 WWP655384 M720920 KD720920 TZ720920 ADV720920 ANR720920 AXN720920 BHJ720920 BRF720920 CBB720920 CKX720920 CUT720920 DEP720920 DOL720920 DYH720920 EID720920 ERZ720920 FBV720920 FLR720920 FVN720920 GFJ720920 GPF720920 GZB720920 HIX720920 HST720920 ICP720920 IML720920 IWH720920 JGD720920 JPZ720920 JZV720920 KJR720920 KTN720920 LDJ720920 LNF720920 LXB720920 MGX720920 MQT720920 NAP720920 NKL720920 NUH720920 OED720920 ONZ720920 OXV720920 PHR720920 PRN720920 QBJ720920 QLF720920 QVB720920 REX720920 ROT720920 RYP720920 SIL720920 SSH720920 TCD720920 TLZ720920 TVV720920 UFR720920 UPN720920 UZJ720920 VJF720920 VTB720920 WCX720920 WMT720920 WWP720920 M786456 KD786456 TZ786456 ADV786456 ANR786456 AXN786456 BHJ786456 BRF786456 CBB786456 CKX786456 CUT786456 DEP786456 DOL786456 DYH786456 EID786456 ERZ786456 FBV786456 FLR786456 FVN786456 GFJ786456 GPF786456 GZB786456 HIX786456 HST786456 ICP786456 IML786456 IWH786456 JGD786456 JPZ786456 JZV786456 KJR786456 KTN786456 LDJ786456 LNF786456 LXB786456 MGX786456 MQT786456 NAP786456 NKL786456 NUH786456 OED786456 ONZ786456 OXV786456 PHR786456 PRN786456 QBJ786456 QLF786456 QVB786456 REX786456 ROT786456 RYP786456 SIL786456 SSH786456 TCD786456 TLZ786456 TVV786456 UFR786456 UPN786456 UZJ786456 VJF786456 VTB786456 WCX786456 WMT786456 WWP786456 M851992 KD851992 TZ851992 ADV851992 ANR851992 AXN851992 BHJ851992 BRF851992 CBB851992 CKX851992 CUT851992 DEP851992 DOL851992 DYH851992 EID851992 ERZ851992 FBV851992 FLR851992 FVN851992 GFJ851992 GPF851992 GZB851992 HIX851992 HST851992 ICP851992 IML851992 IWH851992 JGD851992 JPZ851992 JZV851992 KJR851992 KTN851992 LDJ851992 LNF851992 LXB851992 MGX851992 MQT851992 NAP851992 NKL851992 NUH851992 OED851992 ONZ851992 OXV851992 PHR851992 PRN851992 QBJ851992 QLF851992 QVB851992 REX851992 ROT851992 RYP851992 SIL851992 SSH851992 TCD851992 TLZ851992 TVV851992 UFR851992 UPN851992 UZJ851992 VJF851992 VTB851992 WCX851992 WMT851992 WWP851992 M917528 KD917528 TZ917528 ADV917528 ANR917528 AXN917528 BHJ917528 BRF917528 CBB917528 CKX917528 CUT917528 DEP917528 DOL917528 DYH917528 EID917528 ERZ917528 FBV917528 FLR917528 FVN917528 GFJ917528 GPF917528 GZB917528 HIX917528 HST917528 ICP917528 IML917528 IWH917528 JGD917528 JPZ917528 JZV917528 KJR917528 KTN917528 LDJ917528 LNF917528 LXB917528 MGX917528 MQT917528 NAP917528 NKL917528 NUH917528 OED917528 ONZ917528 OXV917528 PHR917528 PRN917528 QBJ917528 QLF917528 QVB917528 REX917528 ROT917528 RYP917528 SIL917528 SSH917528 TCD917528 TLZ917528 TVV917528 UFR917528 UPN917528 UZJ917528 VJF917528 VTB917528 WCX917528 WMT917528 WWP917528 M983064 KD983064 TZ983064 ADV983064 ANR983064 AXN983064 BHJ983064 BRF983064 CBB983064 CKX983064 CUT983064 DEP983064 DOL983064 DYH983064 EID983064 ERZ983064 FBV983064 FLR983064 FVN983064 GFJ983064 GPF983064 GZB983064 HIX983064 HST983064 ICP983064 IML983064 IWH983064 JGD983064 JPZ983064 JZV983064 KJR983064 KTN983064 LDJ983064 LNF983064 LXB983064 MGX983064 MQT983064 NAP983064 NKL983064 NUH983064 OED983064 ONZ983064 OXV983064 PHR983064 PRN983064 QBJ983064 QLF983064 QVB983064 REX983064 ROT983064 RYP983064 SIL983064 SSH983064 TCD983064 TLZ983064 TVV983064 UFR983064 UPN983064 UZJ983064 VJF983064 VTB983064 WCX983064 WMT983064 VTB24 VJF24 UZJ24 UPN24 UFR24 TVV24 TLZ24 TCD24 SSH24 SIL24 RYP24 ROT24 REX24 QVB24 QLF24 QBJ24 PRN24 PHR24 OXV24 ONZ24 OED24 NUH24 NKL24 NAP24 MQT24 MGX24 LXB24 LNF24 LDJ24 KTN24 KJR24 JZV24 JPZ24 JGD24 IWH24 IML24 ICP24 HST24 HIX24 GZB24 GPF24 GFJ24 FVN24 FLR24 FBV24 ERZ24 EID24 DYH24 DOL24 DEP24 CUT24 CKX24 CBB24 BRF24 BHJ24 AXN24 ANR24 ADV24 TZ24 KD24 M24 WWP24 WMT24 WCX24 KD28 TZ28 ADV28 ANR28 AXN28 M28 WWP28 WMT28 WCX28 VTB28 VJF28 UZJ28 UPN28 UFR28 TVV28 TLZ28 TCD28 SSH28 SIL28 RYP28 ROT28 REX28 QVB28 QLF28 QBJ28 PRN28 PHR28 OXV28 ONZ28 OED28 NUH28 NKL28 NAP28 MQT28 MGX28 LXB28 LNF28 LDJ28 KTN28 KJR28 JZV28 JPZ28 JGD28 IWH28 IML28 ICP28 HST28 HIX28 GZB28 GPF28 GFJ28 FVN28 FLR28 FBV28 ERZ28 EID28 DYH28 DOL28 DEP28 CUT28 CKX28 CBB28 BRF28 BHJ28"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KF23:KM23 UB23:UI23 ADX23:AEE23 ANT23:AOA23 AXP23:AXW23 BHL23:BHS23 BRH23:BRO23 CBD23:CBK23 CKZ23:CLG23 CUV23:CVC23 DER23:DEY23 DON23:DOU23 DYJ23:DYQ23 EIF23:EIM23 ESB23:ESI23 FBX23:FCE23 FLT23:FMA23 FVP23:FVW23 GFL23:GFS23 GPH23:GPO23 GZD23:GZK23 HIZ23:HJG23 HSV23:HTC23 ICR23:ICY23 IMN23:IMU23 IWJ23:IWQ23 JGF23:JGM23 JQB23:JQI23 JZX23:KAE23 KJT23:KKA23 KTP23:KTW23 LDL23:LDS23 LNH23:LNO23 LXD23:LXK23 MGZ23:MHG23 MQV23:MRC23 NAR23:NAY23 NKN23:NKU23 NUJ23:NUQ23 OEF23:OEM23 OOB23:OOI23 OXX23:OYE23 PHT23:PIA23 PRP23:PRW23 QBL23:QBS23 QLH23:QLO23 QVD23:QVK23 REZ23:RFG23 ROV23:RPC23 RYR23:RYY23 SIN23:SIU23 SSJ23:SSQ23 TCF23:TCM23 TMB23:TMI23 TVX23:TWE23 UFT23:UGA23 UPP23:UPW23 UZL23:UZS23 VJH23:VJO23 VTD23:VTK23 WCZ23:WDG23 WMV23:WNC23 WWR23:WWY23 KF65559:KM65559 UB65559:UI65559 ADX65559:AEE65559 ANT65559:AOA65559 AXP65559:AXW65559 BHL65559:BHS65559 BRH65559:BRO65559 CBD65559:CBK65559 CKZ65559:CLG65559 CUV65559:CVC65559 DER65559:DEY65559 DON65559:DOU65559 DYJ65559:DYQ65559 EIF65559:EIM65559 ESB65559:ESI65559 FBX65559:FCE65559 FLT65559:FMA65559 FVP65559:FVW65559 GFL65559:GFS65559 GPH65559:GPO65559 GZD65559:GZK65559 HIZ65559:HJG65559 HSV65559:HTC65559 ICR65559:ICY65559 IMN65559:IMU65559 IWJ65559:IWQ65559 JGF65559:JGM65559 JQB65559:JQI65559 JZX65559:KAE65559 KJT65559:KKA65559 KTP65559:KTW65559 LDL65559:LDS65559 LNH65559:LNO65559 LXD65559:LXK65559 MGZ65559:MHG65559 MQV65559:MRC65559 NAR65559:NAY65559 NKN65559:NKU65559 NUJ65559:NUQ65559 OEF65559:OEM65559 OOB65559:OOI65559 OXX65559:OYE65559 PHT65559:PIA65559 PRP65559:PRW65559 QBL65559:QBS65559 QLH65559:QLO65559 QVD65559:QVK65559 REZ65559:RFG65559 ROV65559:RPC65559 RYR65559:RYY65559 SIN65559:SIU65559 SSJ65559:SSQ65559 TCF65559:TCM65559 TMB65559:TMI65559 TVX65559:TWE65559 UFT65559:UGA65559 UPP65559:UPW65559 UZL65559:UZS65559 VJH65559:VJO65559 VTD65559:VTK65559 WCZ65559:WDG65559 WMV65559:WNC65559 WWR65559:WWY65559 KF131095:KM131095 UB131095:UI131095 ADX131095:AEE131095 ANT131095:AOA131095 AXP131095:AXW131095 BHL131095:BHS131095 BRH131095:BRO131095 CBD131095:CBK131095 CKZ131095:CLG131095 CUV131095:CVC131095 DER131095:DEY131095 DON131095:DOU131095 DYJ131095:DYQ131095 EIF131095:EIM131095 ESB131095:ESI131095 FBX131095:FCE131095 FLT131095:FMA131095 FVP131095:FVW131095 GFL131095:GFS131095 GPH131095:GPO131095 GZD131095:GZK131095 HIZ131095:HJG131095 HSV131095:HTC131095 ICR131095:ICY131095 IMN131095:IMU131095 IWJ131095:IWQ131095 JGF131095:JGM131095 JQB131095:JQI131095 JZX131095:KAE131095 KJT131095:KKA131095 KTP131095:KTW131095 LDL131095:LDS131095 LNH131095:LNO131095 LXD131095:LXK131095 MGZ131095:MHG131095 MQV131095:MRC131095 NAR131095:NAY131095 NKN131095:NKU131095 NUJ131095:NUQ131095 OEF131095:OEM131095 OOB131095:OOI131095 OXX131095:OYE131095 PHT131095:PIA131095 PRP131095:PRW131095 QBL131095:QBS131095 QLH131095:QLO131095 QVD131095:QVK131095 REZ131095:RFG131095 ROV131095:RPC131095 RYR131095:RYY131095 SIN131095:SIU131095 SSJ131095:SSQ131095 TCF131095:TCM131095 TMB131095:TMI131095 TVX131095:TWE131095 UFT131095:UGA131095 UPP131095:UPW131095 UZL131095:UZS131095 VJH131095:VJO131095 VTD131095:VTK131095 WCZ131095:WDG131095 WMV131095:WNC131095 WWR131095:WWY131095 KF196631:KM196631 UB196631:UI196631 ADX196631:AEE196631 ANT196631:AOA196631 AXP196631:AXW196631 BHL196631:BHS196631 BRH196631:BRO196631 CBD196631:CBK196631 CKZ196631:CLG196631 CUV196631:CVC196631 DER196631:DEY196631 DON196631:DOU196631 DYJ196631:DYQ196631 EIF196631:EIM196631 ESB196631:ESI196631 FBX196631:FCE196631 FLT196631:FMA196631 FVP196631:FVW196631 GFL196631:GFS196631 GPH196631:GPO196631 GZD196631:GZK196631 HIZ196631:HJG196631 HSV196631:HTC196631 ICR196631:ICY196631 IMN196631:IMU196631 IWJ196631:IWQ196631 JGF196631:JGM196631 JQB196631:JQI196631 JZX196631:KAE196631 KJT196631:KKA196631 KTP196631:KTW196631 LDL196631:LDS196631 LNH196631:LNO196631 LXD196631:LXK196631 MGZ196631:MHG196631 MQV196631:MRC196631 NAR196631:NAY196631 NKN196631:NKU196631 NUJ196631:NUQ196631 OEF196631:OEM196631 OOB196631:OOI196631 OXX196631:OYE196631 PHT196631:PIA196631 PRP196631:PRW196631 QBL196631:QBS196631 QLH196631:QLO196631 QVD196631:QVK196631 REZ196631:RFG196631 ROV196631:RPC196631 RYR196631:RYY196631 SIN196631:SIU196631 SSJ196631:SSQ196631 TCF196631:TCM196631 TMB196631:TMI196631 TVX196631:TWE196631 UFT196631:UGA196631 UPP196631:UPW196631 UZL196631:UZS196631 VJH196631:VJO196631 VTD196631:VTK196631 WCZ196631:WDG196631 WMV196631:WNC196631 WWR196631:WWY196631 KF262167:KM262167 UB262167:UI262167 ADX262167:AEE262167 ANT262167:AOA262167 AXP262167:AXW262167 BHL262167:BHS262167 BRH262167:BRO262167 CBD262167:CBK262167 CKZ262167:CLG262167 CUV262167:CVC262167 DER262167:DEY262167 DON262167:DOU262167 DYJ262167:DYQ262167 EIF262167:EIM262167 ESB262167:ESI262167 FBX262167:FCE262167 FLT262167:FMA262167 FVP262167:FVW262167 GFL262167:GFS262167 GPH262167:GPO262167 GZD262167:GZK262167 HIZ262167:HJG262167 HSV262167:HTC262167 ICR262167:ICY262167 IMN262167:IMU262167 IWJ262167:IWQ262167 JGF262167:JGM262167 JQB262167:JQI262167 JZX262167:KAE262167 KJT262167:KKA262167 KTP262167:KTW262167 LDL262167:LDS262167 LNH262167:LNO262167 LXD262167:LXK262167 MGZ262167:MHG262167 MQV262167:MRC262167 NAR262167:NAY262167 NKN262167:NKU262167 NUJ262167:NUQ262167 OEF262167:OEM262167 OOB262167:OOI262167 OXX262167:OYE262167 PHT262167:PIA262167 PRP262167:PRW262167 QBL262167:QBS262167 QLH262167:QLO262167 QVD262167:QVK262167 REZ262167:RFG262167 ROV262167:RPC262167 RYR262167:RYY262167 SIN262167:SIU262167 SSJ262167:SSQ262167 TCF262167:TCM262167 TMB262167:TMI262167 TVX262167:TWE262167 UFT262167:UGA262167 UPP262167:UPW262167 UZL262167:UZS262167 VJH262167:VJO262167 VTD262167:VTK262167 WCZ262167:WDG262167 WMV262167:WNC262167 WWR262167:WWY262167 KF327703:KM327703 UB327703:UI327703 ADX327703:AEE327703 ANT327703:AOA327703 AXP327703:AXW327703 BHL327703:BHS327703 BRH327703:BRO327703 CBD327703:CBK327703 CKZ327703:CLG327703 CUV327703:CVC327703 DER327703:DEY327703 DON327703:DOU327703 DYJ327703:DYQ327703 EIF327703:EIM327703 ESB327703:ESI327703 FBX327703:FCE327703 FLT327703:FMA327703 FVP327703:FVW327703 GFL327703:GFS327703 GPH327703:GPO327703 GZD327703:GZK327703 HIZ327703:HJG327703 HSV327703:HTC327703 ICR327703:ICY327703 IMN327703:IMU327703 IWJ327703:IWQ327703 JGF327703:JGM327703 JQB327703:JQI327703 JZX327703:KAE327703 KJT327703:KKA327703 KTP327703:KTW327703 LDL327703:LDS327703 LNH327703:LNO327703 LXD327703:LXK327703 MGZ327703:MHG327703 MQV327703:MRC327703 NAR327703:NAY327703 NKN327703:NKU327703 NUJ327703:NUQ327703 OEF327703:OEM327703 OOB327703:OOI327703 OXX327703:OYE327703 PHT327703:PIA327703 PRP327703:PRW327703 QBL327703:QBS327703 QLH327703:QLO327703 QVD327703:QVK327703 REZ327703:RFG327703 ROV327703:RPC327703 RYR327703:RYY327703 SIN327703:SIU327703 SSJ327703:SSQ327703 TCF327703:TCM327703 TMB327703:TMI327703 TVX327703:TWE327703 UFT327703:UGA327703 UPP327703:UPW327703 UZL327703:UZS327703 VJH327703:VJO327703 VTD327703:VTK327703 WCZ327703:WDG327703 WMV327703:WNC327703 WWR327703:WWY327703 KF393239:KM393239 UB393239:UI393239 ADX393239:AEE393239 ANT393239:AOA393239 AXP393239:AXW393239 BHL393239:BHS393239 BRH393239:BRO393239 CBD393239:CBK393239 CKZ393239:CLG393239 CUV393239:CVC393239 DER393239:DEY393239 DON393239:DOU393239 DYJ393239:DYQ393239 EIF393239:EIM393239 ESB393239:ESI393239 FBX393239:FCE393239 FLT393239:FMA393239 FVP393239:FVW393239 GFL393239:GFS393239 GPH393239:GPO393239 GZD393239:GZK393239 HIZ393239:HJG393239 HSV393239:HTC393239 ICR393239:ICY393239 IMN393239:IMU393239 IWJ393239:IWQ393239 JGF393239:JGM393239 JQB393239:JQI393239 JZX393239:KAE393239 KJT393239:KKA393239 KTP393239:KTW393239 LDL393239:LDS393239 LNH393239:LNO393239 LXD393239:LXK393239 MGZ393239:MHG393239 MQV393239:MRC393239 NAR393239:NAY393239 NKN393239:NKU393239 NUJ393239:NUQ393239 OEF393239:OEM393239 OOB393239:OOI393239 OXX393239:OYE393239 PHT393239:PIA393239 PRP393239:PRW393239 QBL393239:QBS393239 QLH393239:QLO393239 QVD393239:QVK393239 REZ393239:RFG393239 ROV393239:RPC393239 RYR393239:RYY393239 SIN393239:SIU393239 SSJ393239:SSQ393239 TCF393239:TCM393239 TMB393239:TMI393239 TVX393239:TWE393239 UFT393239:UGA393239 UPP393239:UPW393239 UZL393239:UZS393239 VJH393239:VJO393239 VTD393239:VTK393239 WCZ393239:WDG393239 WMV393239:WNC393239 WWR393239:WWY393239 KF458775:KM458775 UB458775:UI458775 ADX458775:AEE458775 ANT458775:AOA458775 AXP458775:AXW458775 BHL458775:BHS458775 BRH458775:BRO458775 CBD458775:CBK458775 CKZ458775:CLG458775 CUV458775:CVC458775 DER458775:DEY458775 DON458775:DOU458775 DYJ458775:DYQ458775 EIF458775:EIM458775 ESB458775:ESI458775 FBX458775:FCE458775 FLT458775:FMA458775 FVP458775:FVW458775 GFL458775:GFS458775 GPH458775:GPO458775 GZD458775:GZK458775 HIZ458775:HJG458775 HSV458775:HTC458775 ICR458775:ICY458775 IMN458775:IMU458775 IWJ458775:IWQ458775 JGF458775:JGM458775 JQB458775:JQI458775 JZX458775:KAE458775 KJT458775:KKA458775 KTP458775:KTW458775 LDL458775:LDS458775 LNH458775:LNO458775 LXD458775:LXK458775 MGZ458775:MHG458775 MQV458775:MRC458775 NAR458775:NAY458775 NKN458775:NKU458775 NUJ458775:NUQ458775 OEF458775:OEM458775 OOB458775:OOI458775 OXX458775:OYE458775 PHT458775:PIA458775 PRP458775:PRW458775 QBL458775:QBS458775 QLH458775:QLO458775 QVD458775:QVK458775 REZ458775:RFG458775 ROV458775:RPC458775 RYR458775:RYY458775 SIN458775:SIU458775 SSJ458775:SSQ458775 TCF458775:TCM458775 TMB458775:TMI458775 TVX458775:TWE458775 UFT458775:UGA458775 UPP458775:UPW458775 UZL458775:UZS458775 VJH458775:VJO458775 VTD458775:VTK458775 WCZ458775:WDG458775 WMV458775:WNC458775 WWR458775:WWY458775 KF524311:KM524311 UB524311:UI524311 ADX524311:AEE524311 ANT524311:AOA524311 AXP524311:AXW524311 BHL524311:BHS524311 BRH524311:BRO524311 CBD524311:CBK524311 CKZ524311:CLG524311 CUV524311:CVC524311 DER524311:DEY524311 DON524311:DOU524311 DYJ524311:DYQ524311 EIF524311:EIM524311 ESB524311:ESI524311 FBX524311:FCE524311 FLT524311:FMA524311 FVP524311:FVW524311 GFL524311:GFS524311 GPH524311:GPO524311 GZD524311:GZK524311 HIZ524311:HJG524311 HSV524311:HTC524311 ICR524311:ICY524311 IMN524311:IMU524311 IWJ524311:IWQ524311 JGF524311:JGM524311 JQB524311:JQI524311 JZX524311:KAE524311 KJT524311:KKA524311 KTP524311:KTW524311 LDL524311:LDS524311 LNH524311:LNO524311 LXD524311:LXK524311 MGZ524311:MHG524311 MQV524311:MRC524311 NAR524311:NAY524311 NKN524311:NKU524311 NUJ524311:NUQ524311 OEF524311:OEM524311 OOB524311:OOI524311 OXX524311:OYE524311 PHT524311:PIA524311 PRP524311:PRW524311 QBL524311:QBS524311 QLH524311:QLO524311 QVD524311:QVK524311 REZ524311:RFG524311 ROV524311:RPC524311 RYR524311:RYY524311 SIN524311:SIU524311 SSJ524311:SSQ524311 TCF524311:TCM524311 TMB524311:TMI524311 TVX524311:TWE524311 UFT524311:UGA524311 UPP524311:UPW524311 UZL524311:UZS524311 VJH524311:VJO524311 VTD524311:VTK524311 WCZ524311:WDG524311 WMV524311:WNC524311 WWR524311:WWY524311 KF589847:KM589847 UB589847:UI589847 ADX589847:AEE589847 ANT589847:AOA589847 AXP589847:AXW589847 BHL589847:BHS589847 BRH589847:BRO589847 CBD589847:CBK589847 CKZ589847:CLG589847 CUV589847:CVC589847 DER589847:DEY589847 DON589847:DOU589847 DYJ589847:DYQ589847 EIF589847:EIM589847 ESB589847:ESI589847 FBX589847:FCE589847 FLT589847:FMA589847 FVP589847:FVW589847 GFL589847:GFS589847 GPH589847:GPO589847 GZD589847:GZK589847 HIZ589847:HJG589847 HSV589847:HTC589847 ICR589847:ICY589847 IMN589847:IMU589847 IWJ589847:IWQ589847 JGF589847:JGM589847 JQB589847:JQI589847 JZX589847:KAE589847 KJT589847:KKA589847 KTP589847:KTW589847 LDL589847:LDS589847 LNH589847:LNO589847 LXD589847:LXK589847 MGZ589847:MHG589847 MQV589847:MRC589847 NAR589847:NAY589847 NKN589847:NKU589847 NUJ589847:NUQ589847 OEF589847:OEM589847 OOB589847:OOI589847 OXX589847:OYE589847 PHT589847:PIA589847 PRP589847:PRW589847 QBL589847:QBS589847 QLH589847:QLO589847 QVD589847:QVK589847 REZ589847:RFG589847 ROV589847:RPC589847 RYR589847:RYY589847 SIN589847:SIU589847 SSJ589847:SSQ589847 TCF589847:TCM589847 TMB589847:TMI589847 TVX589847:TWE589847 UFT589847:UGA589847 UPP589847:UPW589847 UZL589847:UZS589847 VJH589847:VJO589847 VTD589847:VTK589847 WCZ589847:WDG589847 WMV589847:WNC589847 WWR589847:WWY589847 KF655383:KM655383 UB655383:UI655383 ADX655383:AEE655383 ANT655383:AOA655383 AXP655383:AXW655383 BHL655383:BHS655383 BRH655383:BRO655383 CBD655383:CBK655383 CKZ655383:CLG655383 CUV655383:CVC655383 DER655383:DEY655383 DON655383:DOU655383 DYJ655383:DYQ655383 EIF655383:EIM655383 ESB655383:ESI655383 FBX655383:FCE655383 FLT655383:FMA655383 FVP655383:FVW655383 GFL655383:GFS655383 GPH655383:GPO655383 GZD655383:GZK655383 HIZ655383:HJG655383 HSV655383:HTC655383 ICR655383:ICY655383 IMN655383:IMU655383 IWJ655383:IWQ655383 JGF655383:JGM655383 JQB655383:JQI655383 JZX655383:KAE655383 KJT655383:KKA655383 KTP655383:KTW655383 LDL655383:LDS655383 LNH655383:LNO655383 LXD655383:LXK655383 MGZ655383:MHG655383 MQV655383:MRC655383 NAR655383:NAY655383 NKN655383:NKU655383 NUJ655383:NUQ655383 OEF655383:OEM655383 OOB655383:OOI655383 OXX655383:OYE655383 PHT655383:PIA655383 PRP655383:PRW655383 QBL655383:QBS655383 QLH655383:QLO655383 QVD655383:QVK655383 REZ655383:RFG655383 ROV655383:RPC655383 RYR655383:RYY655383 SIN655383:SIU655383 SSJ655383:SSQ655383 TCF655383:TCM655383 TMB655383:TMI655383 TVX655383:TWE655383 UFT655383:UGA655383 UPP655383:UPW655383 UZL655383:UZS655383 VJH655383:VJO655383 VTD655383:VTK655383 WCZ655383:WDG655383 WMV655383:WNC655383 WWR655383:WWY655383 KF720919:KM720919 UB720919:UI720919 ADX720919:AEE720919 ANT720919:AOA720919 AXP720919:AXW720919 BHL720919:BHS720919 BRH720919:BRO720919 CBD720919:CBK720919 CKZ720919:CLG720919 CUV720919:CVC720919 DER720919:DEY720919 DON720919:DOU720919 DYJ720919:DYQ720919 EIF720919:EIM720919 ESB720919:ESI720919 FBX720919:FCE720919 FLT720919:FMA720919 FVP720919:FVW720919 GFL720919:GFS720919 GPH720919:GPO720919 GZD720919:GZK720919 HIZ720919:HJG720919 HSV720919:HTC720919 ICR720919:ICY720919 IMN720919:IMU720919 IWJ720919:IWQ720919 JGF720919:JGM720919 JQB720919:JQI720919 JZX720919:KAE720919 KJT720919:KKA720919 KTP720919:KTW720919 LDL720919:LDS720919 LNH720919:LNO720919 LXD720919:LXK720919 MGZ720919:MHG720919 MQV720919:MRC720919 NAR720919:NAY720919 NKN720919:NKU720919 NUJ720919:NUQ720919 OEF720919:OEM720919 OOB720919:OOI720919 OXX720919:OYE720919 PHT720919:PIA720919 PRP720919:PRW720919 QBL720919:QBS720919 QLH720919:QLO720919 QVD720919:QVK720919 REZ720919:RFG720919 ROV720919:RPC720919 RYR720919:RYY720919 SIN720919:SIU720919 SSJ720919:SSQ720919 TCF720919:TCM720919 TMB720919:TMI720919 TVX720919:TWE720919 UFT720919:UGA720919 UPP720919:UPW720919 UZL720919:UZS720919 VJH720919:VJO720919 VTD720919:VTK720919 WCZ720919:WDG720919 WMV720919:WNC720919 WWR720919:WWY720919 KF786455:KM786455 UB786455:UI786455 ADX786455:AEE786455 ANT786455:AOA786455 AXP786455:AXW786455 BHL786455:BHS786455 BRH786455:BRO786455 CBD786455:CBK786455 CKZ786455:CLG786455 CUV786455:CVC786455 DER786455:DEY786455 DON786455:DOU786455 DYJ786455:DYQ786455 EIF786455:EIM786455 ESB786455:ESI786455 FBX786455:FCE786455 FLT786455:FMA786455 FVP786455:FVW786455 GFL786455:GFS786455 GPH786455:GPO786455 GZD786455:GZK786455 HIZ786455:HJG786455 HSV786455:HTC786455 ICR786455:ICY786455 IMN786455:IMU786455 IWJ786455:IWQ786455 JGF786455:JGM786455 JQB786455:JQI786455 JZX786455:KAE786455 KJT786455:KKA786455 KTP786455:KTW786455 LDL786455:LDS786455 LNH786455:LNO786455 LXD786455:LXK786455 MGZ786455:MHG786455 MQV786455:MRC786455 NAR786455:NAY786455 NKN786455:NKU786455 NUJ786455:NUQ786455 OEF786455:OEM786455 OOB786455:OOI786455 OXX786455:OYE786455 PHT786455:PIA786455 PRP786455:PRW786455 QBL786455:QBS786455 QLH786455:QLO786455 QVD786455:QVK786455 REZ786455:RFG786455 ROV786455:RPC786455 RYR786455:RYY786455 SIN786455:SIU786455 SSJ786455:SSQ786455 TCF786455:TCM786455 TMB786455:TMI786455 TVX786455:TWE786455 UFT786455:UGA786455 UPP786455:UPW786455 UZL786455:UZS786455 VJH786455:VJO786455 VTD786455:VTK786455 WCZ786455:WDG786455 WMV786455:WNC786455 WWR786455:WWY786455 KF851991:KM851991 UB851991:UI851991 ADX851991:AEE851991 ANT851991:AOA851991 AXP851991:AXW851991 BHL851991:BHS851991 BRH851991:BRO851991 CBD851991:CBK851991 CKZ851991:CLG851991 CUV851991:CVC851991 DER851991:DEY851991 DON851991:DOU851991 DYJ851991:DYQ851991 EIF851991:EIM851991 ESB851991:ESI851991 FBX851991:FCE851991 FLT851991:FMA851991 FVP851991:FVW851991 GFL851991:GFS851991 GPH851991:GPO851991 GZD851991:GZK851991 HIZ851991:HJG851991 HSV851991:HTC851991 ICR851991:ICY851991 IMN851991:IMU851991 IWJ851991:IWQ851991 JGF851991:JGM851991 JQB851991:JQI851991 JZX851991:KAE851991 KJT851991:KKA851991 KTP851991:KTW851991 LDL851991:LDS851991 LNH851991:LNO851991 LXD851991:LXK851991 MGZ851991:MHG851991 MQV851991:MRC851991 NAR851991:NAY851991 NKN851991:NKU851991 NUJ851991:NUQ851991 OEF851991:OEM851991 OOB851991:OOI851991 OXX851991:OYE851991 PHT851991:PIA851991 PRP851991:PRW851991 QBL851991:QBS851991 QLH851991:QLO851991 QVD851991:QVK851991 REZ851991:RFG851991 ROV851991:RPC851991 RYR851991:RYY851991 SIN851991:SIU851991 SSJ851991:SSQ851991 TCF851991:TCM851991 TMB851991:TMI851991 TVX851991:TWE851991 UFT851991:UGA851991 UPP851991:UPW851991 UZL851991:UZS851991 VJH851991:VJO851991 VTD851991:VTK851991 WCZ851991:WDG851991 WMV851991:WNC851991 WWR851991:WWY851991 KF917527:KM917527 UB917527:UI917527 ADX917527:AEE917527 ANT917527:AOA917527 AXP917527:AXW917527 BHL917527:BHS917527 BRH917527:BRO917527 CBD917527:CBK917527 CKZ917527:CLG917527 CUV917527:CVC917527 DER917527:DEY917527 DON917527:DOU917527 DYJ917527:DYQ917527 EIF917527:EIM917527 ESB917527:ESI917527 FBX917527:FCE917527 FLT917527:FMA917527 FVP917527:FVW917527 GFL917527:GFS917527 GPH917527:GPO917527 GZD917527:GZK917527 HIZ917527:HJG917527 HSV917527:HTC917527 ICR917527:ICY917527 IMN917527:IMU917527 IWJ917527:IWQ917527 JGF917527:JGM917527 JQB917527:JQI917527 JZX917527:KAE917527 KJT917527:KKA917527 KTP917527:KTW917527 LDL917527:LDS917527 LNH917527:LNO917527 LXD917527:LXK917527 MGZ917527:MHG917527 MQV917527:MRC917527 NAR917527:NAY917527 NKN917527:NKU917527 NUJ917527:NUQ917527 OEF917527:OEM917527 OOB917527:OOI917527 OXX917527:OYE917527 PHT917527:PIA917527 PRP917527:PRW917527 QBL917527:QBS917527 QLH917527:QLO917527 QVD917527:QVK917527 REZ917527:RFG917527 ROV917527:RPC917527 RYR917527:RYY917527 SIN917527:SIU917527 SSJ917527:SSQ917527 TCF917527:TCM917527 TMB917527:TMI917527 TVX917527:TWE917527 UFT917527:UGA917527 UPP917527:UPW917527 UZL917527:UZS917527 VJH917527:VJO917527 VTD917527:VTK917527 WCZ917527:WDG917527 WMV917527:WNC917527 WWR917527:WWY917527 WWR983063:WWY983063 KF983063:KM983063 UB983063:UI983063 ADX983063:AEE983063 ANT983063:AOA983063 AXP983063:AXW983063 BHL983063:BHS983063 BRH983063:BRO983063 CBD983063:CBK983063 CKZ983063:CLG983063 CUV983063:CVC983063 DER983063:DEY983063 DON983063:DOU983063 DYJ983063:DYQ983063 EIF983063:EIM983063 ESB983063:ESI983063 FBX983063:FCE983063 FLT983063:FMA983063 FVP983063:FVW983063 GFL983063:GFS983063 GPH983063:GPO983063 GZD983063:GZK983063 HIZ983063:HJG983063 HSV983063:HTC983063 ICR983063:ICY983063 IMN983063:IMU983063 IWJ983063:IWQ983063 JGF983063:JGM983063 JQB983063:JQI983063 JZX983063:KAE983063 KJT983063:KKA983063 KTP983063:KTW983063 LDL983063:LDS983063 LNH983063:LNO983063 LXD983063:LXK983063 MGZ983063:MHG983063 MQV983063:MRC983063 NAR983063:NAY983063 NKN983063:NKU983063 NUJ983063:NUQ983063 OEF983063:OEM983063 OOB983063:OOI983063 OXX983063:OYE983063 PHT983063:PIA983063 PRP983063:PRW983063 QBL983063:QBS983063 QLH983063:QLO983063 QVD983063:QVK983063 REZ983063:RFG983063 ROV983063:RPC983063 RYR983063:RYY983063 SIN983063:SIU983063 SSJ983063:SSQ983063 TCF983063:TCM983063 TMB983063:TMI983063 TVX983063:TWE983063 UFT983063:UGA983063 UPP983063:UPW983063 UZL983063:UZS983063 VJH983063:VJO983063 VTD983063:VTK983063 WCZ983063:WDG983063 WMV983063:WNC983063 O917527:AQ917527 O851991:AQ851991 O786455:AQ786455 O720919:AQ720919 O655383:AQ655383 O589847:AQ589847 O524311:AQ524311 O458775:AQ458775 O393239:AQ393239 O327703:AQ327703 O262167:AQ262167 O196631:AQ196631 O131095:AQ131095 O65559:AQ65559 O983063:AQ983063 WCZ27:WDG27 VTD27:VTK27 UZL27:UZS27 VJH27:VJO27 UFT27:UGA27 WWR27:WWY27 WMV27:WNC27 UPP27:UPW27 KF27:KM27 UB27:UI27 ADX27:AEE27 ANT27:AOA27 AXP27:AXW27 BHL27:BHS27 BRH27:BRO27 CBD27:CBK27 CKZ27:CLG27 CUV27:CVC27 DER27:DEY27 DON27:DOU27 DYJ27:DYQ27 EIF27:EIM27 ESB27:ESI27 FBX27:FCE27 FLT27:FMA27 FVP27:FVW27 GFL27:GFS27 GPH27:GPO27 GZD27:GZK27 HIZ27:HJG27 HSV27:HTC27 ICR27:ICY27 IMN27:IMU27 IWJ27:IWQ27 JGF27:JGM27 JQB27:JQI27 JZX27:KAE27 KJT27:KKA27 KTP27:KTW27 LDL27:LDS27 LNH27:LNO27 LXD27:LXK27 MGZ27:MHG27 MQV27:MRC27 NAR27:NAY27 NKN27:NKU27 NUJ27:NUQ27 OEF27:OEM27 OOB27:OOI27 OXX27:OYE27 PHT27:PIA27 PRP27:PRW27 QBL27:QBS27 QLH27:QLO27 QVD27:QVK27 REZ27:RFG27 ROV27:RPC27 RYR27:RYY27 SIN27:SIU27 SSJ27:SSQ27 TCF27:TCM27 TMB27:TMI27 TVX27:TWE27"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Z983058:WWZ983065 WND983058:WND983065 AR65554:AR65561 KN65554:KN65561 UJ65554:UJ65561 AEF65554:AEF65561 AOB65554:AOB65561 AXX65554:AXX65561 BHT65554:BHT65561 BRP65554:BRP65561 CBL65554:CBL65561 CLH65554:CLH65561 CVD65554:CVD65561 DEZ65554:DEZ65561 DOV65554:DOV65561 DYR65554:DYR65561 EIN65554:EIN65561 ESJ65554:ESJ65561 FCF65554:FCF65561 FMB65554:FMB65561 FVX65554:FVX65561 GFT65554:GFT65561 GPP65554:GPP65561 GZL65554:GZL65561 HJH65554:HJH65561 HTD65554:HTD65561 ICZ65554:ICZ65561 IMV65554:IMV65561 IWR65554:IWR65561 JGN65554:JGN65561 JQJ65554:JQJ65561 KAF65554:KAF65561 KKB65554:KKB65561 KTX65554:KTX65561 LDT65554:LDT65561 LNP65554:LNP65561 LXL65554:LXL65561 MHH65554:MHH65561 MRD65554:MRD65561 NAZ65554:NAZ65561 NKV65554:NKV65561 NUR65554:NUR65561 OEN65554:OEN65561 OOJ65554:OOJ65561 OYF65554:OYF65561 PIB65554:PIB65561 PRX65554:PRX65561 QBT65554:QBT65561 QLP65554:QLP65561 QVL65554:QVL65561 RFH65554:RFH65561 RPD65554:RPD65561 RYZ65554:RYZ65561 SIV65554:SIV65561 SSR65554:SSR65561 TCN65554:TCN65561 TMJ65554:TMJ65561 TWF65554:TWF65561 UGB65554:UGB65561 UPX65554:UPX65561 UZT65554:UZT65561 VJP65554:VJP65561 VTL65554:VTL65561 WDH65554:WDH65561 WND65554:WND65561 WWZ65554:WWZ65561 AR131090:AR131097 KN131090:KN131097 UJ131090:UJ131097 AEF131090:AEF131097 AOB131090:AOB131097 AXX131090:AXX131097 BHT131090:BHT131097 BRP131090:BRP131097 CBL131090:CBL131097 CLH131090:CLH131097 CVD131090:CVD131097 DEZ131090:DEZ131097 DOV131090:DOV131097 DYR131090:DYR131097 EIN131090:EIN131097 ESJ131090:ESJ131097 FCF131090:FCF131097 FMB131090:FMB131097 FVX131090:FVX131097 GFT131090:GFT131097 GPP131090:GPP131097 GZL131090:GZL131097 HJH131090:HJH131097 HTD131090:HTD131097 ICZ131090:ICZ131097 IMV131090:IMV131097 IWR131090:IWR131097 JGN131090:JGN131097 JQJ131090:JQJ131097 KAF131090:KAF131097 KKB131090:KKB131097 KTX131090:KTX131097 LDT131090:LDT131097 LNP131090:LNP131097 LXL131090:LXL131097 MHH131090:MHH131097 MRD131090:MRD131097 NAZ131090:NAZ131097 NKV131090:NKV131097 NUR131090:NUR131097 OEN131090:OEN131097 OOJ131090:OOJ131097 OYF131090:OYF131097 PIB131090:PIB131097 PRX131090:PRX131097 QBT131090:QBT131097 QLP131090:QLP131097 QVL131090:QVL131097 RFH131090:RFH131097 RPD131090:RPD131097 RYZ131090:RYZ131097 SIV131090:SIV131097 SSR131090:SSR131097 TCN131090:TCN131097 TMJ131090:TMJ131097 TWF131090:TWF131097 UGB131090:UGB131097 UPX131090:UPX131097 UZT131090:UZT131097 VJP131090:VJP131097 VTL131090:VTL131097 WDH131090:WDH131097 WND131090:WND131097 WWZ131090:WWZ131097 AR196626:AR196633 KN196626:KN196633 UJ196626:UJ196633 AEF196626:AEF196633 AOB196626:AOB196633 AXX196626:AXX196633 BHT196626:BHT196633 BRP196626:BRP196633 CBL196626:CBL196633 CLH196626:CLH196633 CVD196626:CVD196633 DEZ196626:DEZ196633 DOV196626:DOV196633 DYR196626:DYR196633 EIN196626:EIN196633 ESJ196626:ESJ196633 FCF196626:FCF196633 FMB196626:FMB196633 FVX196626:FVX196633 GFT196626:GFT196633 GPP196626:GPP196633 GZL196626:GZL196633 HJH196626:HJH196633 HTD196626:HTD196633 ICZ196626:ICZ196633 IMV196626:IMV196633 IWR196626:IWR196633 JGN196626:JGN196633 JQJ196626:JQJ196633 KAF196626:KAF196633 KKB196626:KKB196633 KTX196626:KTX196633 LDT196626:LDT196633 LNP196626:LNP196633 LXL196626:LXL196633 MHH196626:MHH196633 MRD196626:MRD196633 NAZ196626:NAZ196633 NKV196626:NKV196633 NUR196626:NUR196633 OEN196626:OEN196633 OOJ196626:OOJ196633 OYF196626:OYF196633 PIB196626:PIB196633 PRX196626:PRX196633 QBT196626:QBT196633 QLP196626:QLP196633 QVL196626:QVL196633 RFH196626:RFH196633 RPD196626:RPD196633 RYZ196626:RYZ196633 SIV196626:SIV196633 SSR196626:SSR196633 TCN196626:TCN196633 TMJ196626:TMJ196633 TWF196626:TWF196633 UGB196626:UGB196633 UPX196626:UPX196633 UZT196626:UZT196633 VJP196626:VJP196633 VTL196626:VTL196633 WDH196626:WDH196633 WND196626:WND196633 WWZ196626:WWZ196633 AR262162:AR262169 KN262162:KN262169 UJ262162:UJ262169 AEF262162:AEF262169 AOB262162:AOB262169 AXX262162:AXX262169 BHT262162:BHT262169 BRP262162:BRP262169 CBL262162:CBL262169 CLH262162:CLH262169 CVD262162:CVD262169 DEZ262162:DEZ262169 DOV262162:DOV262169 DYR262162:DYR262169 EIN262162:EIN262169 ESJ262162:ESJ262169 FCF262162:FCF262169 FMB262162:FMB262169 FVX262162:FVX262169 GFT262162:GFT262169 GPP262162:GPP262169 GZL262162:GZL262169 HJH262162:HJH262169 HTD262162:HTD262169 ICZ262162:ICZ262169 IMV262162:IMV262169 IWR262162:IWR262169 JGN262162:JGN262169 JQJ262162:JQJ262169 KAF262162:KAF262169 KKB262162:KKB262169 KTX262162:KTX262169 LDT262162:LDT262169 LNP262162:LNP262169 LXL262162:LXL262169 MHH262162:MHH262169 MRD262162:MRD262169 NAZ262162:NAZ262169 NKV262162:NKV262169 NUR262162:NUR262169 OEN262162:OEN262169 OOJ262162:OOJ262169 OYF262162:OYF262169 PIB262162:PIB262169 PRX262162:PRX262169 QBT262162:QBT262169 QLP262162:QLP262169 QVL262162:QVL262169 RFH262162:RFH262169 RPD262162:RPD262169 RYZ262162:RYZ262169 SIV262162:SIV262169 SSR262162:SSR262169 TCN262162:TCN262169 TMJ262162:TMJ262169 TWF262162:TWF262169 UGB262162:UGB262169 UPX262162:UPX262169 UZT262162:UZT262169 VJP262162:VJP262169 VTL262162:VTL262169 WDH262162:WDH262169 WND262162:WND262169 WWZ262162:WWZ262169 AR327698:AR327705 KN327698:KN327705 UJ327698:UJ327705 AEF327698:AEF327705 AOB327698:AOB327705 AXX327698:AXX327705 BHT327698:BHT327705 BRP327698:BRP327705 CBL327698:CBL327705 CLH327698:CLH327705 CVD327698:CVD327705 DEZ327698:DEZ327705 DOV327698:DOV327705 DYR327698:DYR327705 EIN327698:EIN327705 ESJ327698:ESJ327705 FCF327698:FCF327705 FMB327698:FMB327705 FVX327698:FVX327705 GFT327698:GFT327705 GPP327698:GPP327705 GZL327698:GZL327705 HJH327698:HJH327705 HTD327698:HTD327705 ICZ327698:ICZ327705 IMV327698:IMV327705 IWR327698:IWR327705 JGN327698:JGN327705 JQJ327698:JQJ327705 KAF327698:KAF327705 KKB327698:KKB327705 KTX327698:KTX327705 LDT327698:LDT327705 LNP327698:LNP327705 LXL327698:LXL327705 MHH327698:MHH327705 MRD327698:MRD327705 NAZ327698:NAZ327705 NKV327698:NKV327705 NUR327698:NUR327705 OEN327698:OEN327705 OOJ327698:OOJ327705 OYF327698:OYF327705 PIB327698:PIB327705 PRX327698:PRX327705 QBT327698:QBT327705 QLP327698:QLP327705 QVL327698:QVL327705 RFH327698:RFH327705 RPD327698:RPD327705 RYZ327698:RYZ327705 SIV327698:SIV327705 SSR327698:SSR327705 TCN327698:TCN327705 TMJ327698:TMJ327705 TWF327698:TWF327705 UGB327698:UGB327705 UPX327698:UPX327705 UZT327698:UZT327705 VJP327698:VJP327705 VTL327698:VTL327705 WDH327698:WDH327705 WND327698:WND327705 WWZ327698:WWZ327705 AR393234:AR393241 KN393234:KN393241 UJ393234:UJ393241 AEF393234:AEF393241 AOB393234:AOB393241 AXX393234:AXX393241 BHT393234:BHT393241 BRP393234:BRP393241 CBL393234:CBL393241 CLH393234:CLH393241 CVD393234:CVD393241 DEZ393234:DEZ393241 DOV393234:DOV393241 DYR393234:DYR393241 EIN393234:EIN393241 ESJ393234:ESJ393241 FCF393234:FCF393241 FMB393234:FMB393241 FVX393234:FVX393241 GFT393234:GFT393241 GPP393234:GPP393241 GZL393234:GZL393241 HJH393234:HJH393241 HTD393234:HTD393241 ICZ393234:ICZ393241 IMV393234:IMV393241 IWR393234:IWR393241 JGN393234:JGN393241 JQJ393234:JQJ393241 KAF393234:KAF393241 KKB393234:KKB393241 KTX393234:KTX393241 LDT393234:LDT393241 LNP393234:LNP393241 LXL393234:LXL393241 MHH393234:MHH393241 MRD393234:MRD393241 NAZ393234:NAZ393241 NKV393234:NKV393241 NUR393234:NUR393241 OEN393234:OEN393241 OOJ393234:OOJ393241 OYF393234:OYF393241 PIB393234:PIB393241 PRX393234:PRX393241 QBT393234:QBT393241 QLP393234:QLP393241 QVL393234:QVL393241 RFH393234:RFH393241 RPD393234:RPD393241 RYZ393234:RYZ393241 SIV393234:SIV393241 SSR393234:SSR393241 TCN393234:TCN393241 TMJ393234:TMJ393241 TWF393234:TWF393241 UGB393234:UGB393241 UPX393234:UPX393241 UZT393234:UZT393241 VJP393234:VJP393241 VTL393234:VTL393241 WDH393234:WDH393241 WND393234:WND393241 WWZ393234:WWZ393241 AR458770:AR458777 KN458770:KN458777 UJ458770:UJ458777 AEF458770:AEF458777 AOB458770:AOB458777 AXX458770:AXX458777 BHT458770:BHT458777 BRP458770:BRP458777 CBL458770:CBL458777 CLH458770:CLH458777 CVD458770:CVD458777 DEZ458770:DEZ458777 DOV458770:DOV458777 DYR458770:DYR458777 EIN458770:EIN458777 ESJ458770:ESJ458777 FCF458770:FCF458777 FMB458770:FMB458777 FVX458770:FVX458777 GFT458770:GFT458777 GPP458770:GPP458777 GZL458770:GZL458777 HJH458770:HJH458777 HTD458770:HTD458777 ICZ458770:ICZ458777 IMV458770:IMV458777 IWR458770:IWR458777 JGN458770:JGN458777 JQJ458770:JQJ458777 KAF458770:KAF458777 KKB458770:KKB458777 KTX458770:KTX458777 LDT458770:LDT458777 LNP458770:LNP458777 LXL458770:LXL458777 MHH458770:MHH458777 MRD458770:MRD458777 NAZ458770:NAZ458777 NKV458770:NKV458777 NUR458770:NUR458777 OEN458770:OEN458777 OOJ458770:OOJ458777 OYF458770:OYF458777 PIB458770:PIB458777 PRX458770:PRX458777 QBT458770:QBT458777 QLP458770:QLP458777 QVL458770:QVL458777 RFH458770:RFH458777 RPD458770:RPD458777 RYZ458770:RYZ458777 SIV458770:SIV458777 SSR458770:SSR458777 TCN458770:TCN458777 TMJ458770:TMJ458777 TWF458770:TWF458777 UGB458770:UGB458777 UPX458770:UPX458777 UZT458770:UZT458777 VJP458770:VJP458777 VTL458770:VTL458777 WDH458770:WDH458777 WND458770:WND458777 WWZ458770:WWZ458777 AR524306:AR524313 KN524306:KN524313 UJ524306:UJ524313 AEF524306:AEF524313 AOB524306:AOB524313 AXX524306:AXX524313 BHT524306:BHT524313 BRP524306:BRP524313 CBL524306:CBL524313 CLH524306:CLH524313 CVD524306:CVD524313 DEZ524306:DEZ524313 DOV524306:DOV524313 DYR524306:DYR524313 EIN524306:EIN524313 ESJ524306:ESJ524313 FCF524306:FCF524313 FMB524306:FMB524313 FVX524306:FVX524313 GFT524306:GFT524313 GPP524306:GPP524313 GZL524306:GZL524313 HJH524306:HJH524313 HTD524306:HTD524313 ICZ524306:ICZ524313 IMV524306:IMV524313 IWR524306:IWR524313 JGN524306:JGN524313 JQJ524306:JQJ524313 KAF524306:KAF524313 KKB524306:KKB524313 KTX524306:KTX524313 LDT524306:LDT524313 LNP524306:LNP524313 LXL524306:LXL524313 MHH524306:MHH524313 MRD524306:MRD524313 NAZ524306:NAZ524313 NKV524306:NKV524313 NUR524306:NUR524313 OEN524306:OEN524313 OOJ524306:OOJ524313 OYF524306:OYF524313 PIB524306:PIB524313 PRX524306:PRX524313 QBT524306:QBT524313 QLP524306:QLP524313 QVL524306:QVL524313 RFH524306:RFH524313 RPD524306:RPD524313 RYZ524306:RYZ524313 SIV524306:SIV524313 SSR524306:SSR524313 TCN524306:TCN524313 TMJ524306:TMJ524313 TWF524306:TWF524313 UGB524306:UGB524313 UPX524306:UPX524313 UZT524306:UZT524313 VJP524306:VJP524313 VTL524306:VTL524313 WDH524306:WDH524313 WND524306:WND524313 WWZ524306:WWZ524313 AR589842:AR589849 KN589842:KN589849 UJ589842:UJ589849 AEF589842:AEF589849 AOB589842:AOB589849 AXX589842:AXX589849 BHT589842:BHT589849 BRP589842:BRP589849 CBL589842:CBL589849 CLH589842:CLH589849 CVD589842:CVD589849 DEZ589842:DEZ589849 DOV589842:DOV589849 DYR589842:DYR589849 EIN589842:EIN589849 ESJ589842:ESJ589849 FCF589842:FCF589849 FMB589842:FMB589849 FVX589842:FVX589849 GFT589842:GFT589849 GPP589842:GPP589849 GZL589842:GZL589849 HJH589842:HJH589849 HTD589842:HTD589849 ICZ589842:ICZ589849 IMV589842:IMV589849 IWR589842:IWR589849 JGN589842:JGN589849 JQJ589842:JQJ589849 KAF589842:KAF589849 KKB589842:KKB589849 KTX589842:KTX589849 LDT589842:LDT589849 LNP589842:LNP589849 LXL589842:LXL589849 MHH589842:MHH589849 MRD589842:MRD589849 NAZ589842:NAZ589849 NKV589842:NKV589849 NUR589842:NUR589849 OEN589842:OEN589849 OOJ589842:OOJ589849 OYF589842:OYF589849 PIB589842:PIB589849 PRX589842:PRX589849 QBT589842:QBT589849 QLP589842:QLP589849 QVL589842:QVL589849 RFH589842:RFH589849 RPD589842:RPD589849 RYZ589842:RYZ589849 SIV589842:SIV589849 SSR589842:SSR589849 TCN589842:TCN589849 TMJ589842:TMJ589849 TWF589842:TWF589849 UGB589842:UGB589849 UPX589842:UPX589849 UZT589842:UZT589849 VJP589842:VJP589849 VTL589842:VTL589849 WDH589842:WDH589849 WND589842:WND589849 WWZ589842:WWZ589849 AR655378:AR655385 KN655378:KN655385 UJ655378:UJ655385 AEF655378:AEF655385 AOB655378:AOB655385 AXX655378:AXX655385 BHT655378:BHT655385 BRP655378:BRP655385 CBL655378:CBL655385 CLH655378:CLH655385 CVD655378:CVD655385 DEZ655378:DEZ655385 DOV655378:DOV655385 DYR655378:DYR655385 EIN655378:EIN655385 ESJ655378:ESJ655385 FCF655378:FCF655385 FMB655378:FMB655385 FVX655378:FVX655385 GFT655378:GFT655385 GPP655378:GPP655385 GZL655378:GZL655385 HJH655378:HJH655385 HTD655378:HTD655385 ICZ655378:ICZ655385 IMV655378:IMV655385 IWR655378:IWR655385 JGN655378:JGN655385 JQJ655378:JQJ655385 KAF655378:KAF655385 KKB655378:KKB655385 KTX655378:KTX655385 LDT655378:LDT655385 LNP655378:LNP655385 LXL655378:LXL655385 MHH655378:MHH655385 MRD655378:MRD655385 NAZ655378:NAZ655385 NKV655378:NKV655385 NUR655378:NUR655385 OEN655378:OEN655385 OOJ655378:OOJ655385 OYF655378:OYF655385 PIB655378:PIB655385 PRX655378:PRX655385 QBT655378:QBT655385 QLP655378:QLP655385 QVL655378:QVL655385 RFH655378:RFH655385 RPD655378:RPD655385 RYZ655378:RYZ655385 SIV655378:SIV655385 SSR655378:SSR655385 TCN655378:TCN655385 TMJ655378:TMJ655385 TWF655378:TWF655385 UGB655378:UGB655385 UPX655378:UPX655385 UZT655378:UZT655385 VJP655378:VJP655385 VTL655378:VTL655385 WDH655378:WDH655385 WND655378:WND655385 WWZ655378:WWZ655385 AR720914:AR720921 KN720914:KN720921 UJ720914:UJ720921 AEF720914:AEF720921 AOB720914:AOB720921 AXX720914:AXX720921 BHT720914:BHT720921 BRP720914:BRP720921 CBL720914:CBL720921 CLH720914:CLH720921 CVD720914:CVD720921 DEZ720914:DEZ720921 DOV720914:DOV720921 DYR720914:DYR720921 EIN720914:EIN720921 ESJ720914:ESJ720921 FCF720914:FCF720921 FMB720914:FMB720921 FVX720914:FVX720921 GFT720914:GFT720921 GPP720914:GPP720921 GZL720914:GZL720921 HJH720914:HJH720921 HTD720914:HTD720921 ICZ720914:ICZ720921 IMV720914:IMV720921 IWR720914:IWR720921 JGN720914:JGN720921 JQJ720914:JQJ720921 KAF720914:KAF720921 KKB720914:KKB720921 KTX720914:KTX720921 LDT720914:LDT720921 LNP720914:LNP720921 LXL720914:LXL720921 MHH720914:MHH720921 MRD720914:MRD720921 NAZ720914:NAZ720921 NKV720914:NKV720921 NUR720914:NUR720921 OEN720914:OEN720921 OOJ720914:OOJ720921 OYF720914:OYF720921 PIB720914:PIB720921 PRX720914:PRX720921 QBT720914:QBT720921 QLP720914:QLP720921 QVL720914:QVL720921 RFH720914:RFH720921 RPD720914:RPD720921 RYZ720914:RYZ720921 SIV720914:SIV720921 SSR720914:SSR720921 TCN720914:TCN720921 TMJ720914:TMJ720921 TWF720914:TWF720921 UGB720914:UGB720921 UPX720914:UPX720921 UZT720914:UZT720921 VJP720914:VJP720921 VTL720914:VTL720921 WDH720914:WDH720921 WND720914:WND720921 WWZ720914:WWZ720921 AR786450:AR786457 KN786450:KN786457 UJ786450:UJ786457 AEF786450:AEF786457 AOB786450:AOB786457 AXX786450:AXX786457 BHT786450:BHT786457 BRP786450:BRP786457 CBL786450:CBL786457 CLH786450:CLH786457 CVD786450:CVD786457 DEZ786450:DEZ786457 DOV786450:DOV786457 DYR786450:DYR786457 EIN786450:EIN786457 ESJ786450:ESJ786457 FCF786450:FCF786457 FMB786450:FMB786457 FVX786450:FVX786457 GFT786450:GFT786457 GPP786450:GPP786457 GZL786450:GZL786457 HJH786450:HJH786457 HTD786450:HTD786457 ICZ786450:ICZ786457 IMV786450:IMV786457 IWR786450:IWR786457 JGN786450:JGN786457 JQJ786450:JQJ786457 KAF786450:KAF786457 KKB786450:KKB786457 KTX786450:KTX786457 LDT786450:LDT786457 LNP786450:LNP786457 LXL786450:LXL786457 MHH786450:MHH786457 MRD786450:MRD786457 NAZ786450:NAZ786457 NKV786450:NKV786457 NUR786450:NUR786457 OEN786450:OEN786457 OOJ786450:OOJ786457 OYF786450:OYF786457 PIB786450:PIB786457 PRX786450:PRX786457 QBT786450:QBT786457 QLP786450:QLP786457 QVL786450:QVL786457 RFH786450:RFH786457 RPD786450:RPD786457 RYZ786450:RYZ786457 SIV786450:SIV786457 SSR786450:SSR786457 TCN786450:TCN786457 TMJ786450:TMJ786457 TWF786450:TWF786457 UGB786450:UGB786457 UPX786450:UPX786457 UZT786450:UZT786457 VJP786450:VJP786457 VTL786450:VTL786457 WDH786450:WDH786457 WND786450:WND786457 WWZ786450:WWZ786457 AR851986:AR851993 KN851986:KN851993 UJ851986:UJ851993 AEF851986:AEF851993 AOB851986:AOB851993 AXX851986:AXX851993 BHT851986:BHT851993 BRP851986:BRP851993 CBL851986:CBL851993 CLH851986:CLH851993 CVD851986:CVD851993 DEZ851986:DEZ851993 DOV851986:DOV851993 DYR851986:DYR851993 EIN851986:EIN851993 ESJ851986:ESJ851993 FCF851986:FCF851993 FMB851986:FMB851993 FVX851986:FVX851993 GFT851986:GFT851993 GPP851986:GPP851993 GZL851986:GZL851993 HJH851986:HJH851993 HTD851986:HTD851993 ICZ851986:ICZ851993 IMV851986:IMV851993 IWR851986:IWR851993 JGN851986:JGN851993 JQJ851986:JQJ851993 KAF851986:KAF851993 KKB851986:KKB851993 KTX851986:KTX851993 LDT851986:LDT851993 LNP851986:LNP851993 LXL851986:LXL851993 MHH851986:MHH851993 MRD851986:MRD851993 NAZ851986:NAZ851993 NKV851986:NKV851993 NUR851986:NUR851993 OEN851986:OEN851993 OOJ851986:OOJ851993 OYF851986:OYF851993 PIB851986:PIB851993 PRX851986:PRX851993 QBT851986:QBT851993 QLP851986:QLP851993 QVL851986:QVL851993 RFH851986:RFH851993 RPD851986:RPD851993 RYZ851986:RYZ851993 SIV851986:SIV851993 SSR851986:SSR851993 TCN851986:TCN851993 TMJ851986:TMJ851993 TWF851986:TWF851993 UGB851986:UGB851993 UPX851986:UPX851993 UZT851986:UZT851993 VJP851986:VJP851993 VTL851986:VTL851993 WDH851986:WDH851993 WND851986:WND851993 WWZ851986:WWZ851993 AR917522:AR917529 KN917522:KN917529 UJ917522:UJ917529 AEF917522:AEF917529 AOB917522:AOB917529 AXX917522:AXX917529 BHT917522:BHT917529 BRP917522:BRP917529 CBL917522:CBL917529 CLH917522:CLH917529 CVD917522:CVD917529 DEZ917522:DEZ917529 DOV917522:DOV917529 DYR917522:DYR917529 EIN917522:EIN917529 ESJ917522:ESJ917529 FCF917522:FCF917529 FMB917522:FMB917529 FVX917522:FVX917529 GFT917522:GFT917529 GPP917522:GPP917529 GZL917522:GZL917529 HJH917522:HJH917529 HTD917522:HTD917529 ICZ917522:ICZ917529 IMV917522:IMV917529 IWR917522:IWR917529 JGN917522:JGN917529 JQJ917522:JQJ917529 KAF917522:KAF917529 KKB917522:KKB917529 KTX917522:KTX917529 LDT917522:LDT917529 LNP917522:LNP917529 LXL917522:LXL917529 MHH917522:MHH917529 MRD917522:MRD917529 NAZ917522:NAZ917529 NKV917522:NKV917529 NUR917522:NUR917529 OEN917522:OEN917529 OOJ917522:OOJ917529 OYF917522:OYF917529 PIB917522:PIB917529 PRX917522:PRX917529 QBT917522:QBT917529 QLP917522:QLP917529 QVL917522:QVL917529 RFH917522:RFH917529 RPD917522:RPD917529 RYZ917522:RYZ917529 SIV917522:SIV917529 SSR917522:SSR917529 TCN917522:TCN917529 TMJ917522:TMJ917529 TWF917522:TWF917529 UGB917522:UGB917529 UPX917522:UPX917529 UZT917522:UZT917529 VJP917522:VJP917529 VTL917522:VTL917529 WDH917522:WDH917529 WND917522:WND917529 WWZ917522:WWZ917529 AR983058:AR983065 KN983058:KN983065 UJ983058:UJ983065 AEF983058:AEF983065 AOB983058:AOB983065 AXX983058:AXX983065 BHT983058:BHT983065 BRP983058:BRP983065 CBL983058:CBL983065 CLH983058:CLH983065 CVD983058:CVD983065 DEZ983058:DEZ983065 DOV983058:DOV983065 DYR983058:DYR983065 EIN983058:EIN983065 ESJ983058:ESJ983065 FCF983058:FCF983065 FMB983058:FMB983065 FVX983058:FVX983065 GFT983058:GFT983065 GPP983058:GPP983065 GZL983058:GZL983065 HJH983058:HJH983065 HTD983058:HTD983065 ICZ983058:ICZ983065 IMV983058:IMV983065 IWR983058:IWR983065 JGN983058:JGN983065 JQJ983058:JQJ983065 KAF983058:KAF983065 KKB983058:KKB983065 KTX983058:KTX983065 LDT983058:LDT983065 LNP983058:LNP983065 LXL983058:LXL983065 MHH983058:MHH983065 MRD983058:MRD983065 NAZ983058:NAZ983065 NKV983058:NKV983065 NUR983058:NUR983065 OEN983058:OEN983065 OOJ983058:OOJ983065 OYF983058:OYF983065 PIB983058:PIB983065 PRX983058:PRX983065 QBT983058:QBT983065 QLP983058:QLP983065 QVL983058:QVL983065 RFH983058:RFH983065 RPD983058:RPD983065 RYZ983058:RYZ983065 SIV983058:SIV983065 SSR983058:SSR983065 TCN983058:TCN983065 TMJ983058:TMJ983065 TWF983058:TWF983065 UGB983058:UGB983065 UPX983058:UPX983065 UZT983058:UZT983065 VJP983058:VJP983065 VTL983058:VTL983065 WDH983058:WDH983065 KN18:KN25 UJ18:UJ25 AEF18:AEF25 AOB18:AOB25 AXX18:AXX25 BHT18:BHT25 BRP18:BRP25 CBL18:CBL25 CLH18:CLH25 CVD18:CVD25 DEZ18:DEZ25 DOV18:DOV25 DYR18:DYR25 EIN18:EIN25 ESJ18:ESJ25 FCF18:FCF25 FMB18:FMB25 FVX18:FVX25 GFT18:GFT25 GPP18:GPP25 GZL18:GZL25 HJH18:HJH25 HTD18:HTD25 ICZ18:ICZ25 IMV18:IMV25 IWR18:IWR25 JGN18:JGN25 JQJ18:JQJ25 KAF18:KAF25 KKB18:KKB25 KTX18:KTX25 LDT18:LDT25 LNP18:LNP25 LXL18:LXL25 MHH18:MHH25 MRD18:MRD25 NAZ18:NAZ25 NKV18:NKV25 NUR18:NUR25 OEN18:OEN25 OOJ18:OOJ25 OYF18:OYF25 PIB18:PIB25 PRX18:PRX25 QBT18:QBT25 QLP18:QLP25 QVL18:QVL25 RFH18:RFH25 RPD18:RPD25 RYZ18:RYZ25 SIV18:SIV25 SSR18:SSR25 TCN18:TCN25 TMJ18:TMJ25 TWF18:TWF25 UGB18:UGB25 UPX18:UPX25 UZT18:UZT25 VJP18:VJP25 VTL18:VTL25 WDH18:WDH25 WND18:WND25 WWZ18:WWZ25 WWZ27:WWZ29 WND27:WND29 KN27:KN29 UJ27:UJ29 AEF27:AEF29 AOB27:AOB29 AXX27:AXX29 BHT27:BHT29 BRP27:BRP29 CBL27:CBL29 CLH27:CLH29 CVD27:CVD29 DEZ27:DEZ29 DOV27:DOV29 DYR27:DYR29 EIN27:EIN29 ESJ27:ESJ29 FCF27:FCF29 FMB27:FMB29 FVX27:FVX29 GFT27:GFT29 GPP27:GPP29 GZL27:GZL29 HJH27:HJH29 HTD27:HTD29 ICZ27:ICZ29 IMV27:IMV29 IWR27:IWR29 JGN27:JGN29 JQJ27:JQJ29 KAF27:KAF29 KKB27:KKB29 KTX27:KTX29 LDT27:LDT29 LNP27:LNP29 LXL27:LXL29 MHH27:MHH29 MRD27:MRD29 NAZ27:NAZ29 NKV27:NKV29 NUR27:NUR29 OEN27:OEN29 OOJ27:OOJ29 OYF27:OYF29 PIB27:PIB29 PRX27:PRX29 QBT27:QBT29 QLP27:QLP29 QVL27:QVL29 RFH27:RFH29 RPD27:RPD29 RYZ27:RYZ29 SIV27:SIV29 SSR27:SSR29 TCN27:TCN29 TMJ27:TMJ29 TWF27:TWF29 UGB27:UGB29 UPX27:UPX29 UZT27:UZT29 VJP27:VJP29 VTL27:VTL29 WDH27:WDH29" xr:uid="{00000000-0002-0000-0B00-000006000000}">
      <formula1>900</formula1>
    </dataValidation>
    <dataValidation type="list" allowBlank="1" showInputMessage="1" showErrorMessage="1" errorTitle="Ошибка" error="Выберите значение из списка" sqref="O22 KF22 UB22 ADX22 ANT22 AXP22 BHL22 BRH22 CBD22 CKZ22 CUV22 DER22 DON22 DYJ22 EIF22 ESB22 FBX22 FLT22 FVP22 GFL22 GPH22 GZD22 HIZ22 HSV22 ICR22 IMN22 IWJ22 JGF22 JQB22 JZX22 KJT22 KTP22 LDL22 LNH22 LXD22 MGZ22 MQV22 NAR22 NKN22 NUJ22 OEF22 OOB22 OXX22 PHT22 PRP22 QBL22 QLH22 QVD22 REZ22 ROV22 RYR22 SIN22 SSJ22 TCF22 TMB22 TVX22 UFT22 UPP22 UZL22 VJH22 VTD22 WCZ22 WMV22 WWR22 O65558 KF65558 UB65558 ADX65558 ANT65558 AXP65558 BHL65558 BRH65558 CBD65558 CKZ65558 CUV65558 DER65558 DON65558 DYJ65558 EIF65558 ESB65558 FBX65558 FLT65558 FVP65558 GFL65558 GPH65558 GZD65558 HIZ65558 HSV65558 ICR65558 IMN65558 IWJ65558 JGF65558 JQB65558 JZX65558 KJT65558 KTP65558 LDL65558 LNH65558 LXD65558 MGZ65558 MQV65558 NAR65558 NKN65558 NUJ65558 OEF65558 OOB65558 OXX65558 PHT65558 PRP65558 QBL65558 QLH65558 QVD65558 REZ65558 ROV65558 RYR65558 SIN65558 SSJ65558 TCF65558 TMB65558 TVX65558 UFT65558 UPP65558 UZL65558 VJH65558 VTD65558 WCZ65558 WMV65558 WWR65558 O131094 KF131094 UB131094 ADX131094 ANT131094 AXP131094 BHL131094 BRH131094 CBD131094 CKZ131094 CUV131094 DER131094 DON131094 DYJ131094 EIF131094 ESB131094 FBX131094 FLT131094 FVP131094 GFL131094 GPH131094 GZD131094 HIZ131094 HSV131094 ICR131094 IMN131094 IWJ131094 JGF131094 JQB131094 JZX131094 KJT131094 KTP131094 LDL131094 LNH131094 LXD131094 MGZ131094 MQV131094 NAR131094 NKN131094 NUJ131094 OEF131094 OOB131094 OXX131094 PHT131094 PRP131094 QBL131094 QLH131094 QVD131094 REZ131094 ROV131094 RYR131094 SIN131094 SSJ131094 TCF131094 TMB131094 TVX131094 UFT131094 UPP131094 UZL131094 VJH131094 VTD131094 WCZ131094 WMV131094 WWR131094 O196630 KF196630 UB196630 ADX196630 ANT196630 AXP196630 BHL196630 BRH196630 CBD196630 CKZ196630 CUV196630 DER196630 DON196630 DYJ196630 EIF196630 ESB196630 FBX196630 FLT196630 FVP196630 GFL196630 GPH196630 GZD196630 HIZ196630 HSV196630 ICR196630 IMN196630 IWJ196630 JGF196630 JQB196630 JZX196630 KJT196630 KTP196630 LDL196630 LNH196630 LXD196630 MGZ196630 MQV196630 NAR196630 NKN196630 NUJ196630 OEF196630 OOB196630 OXX196630 PHT196630 PRP196630 QBL196630 QLH196630 QVD196630 REZ196630 ROV196630 RYR196630 SIN196630 SSJ196630 TCF196630 TMB196630 TVX196630 UFT196630 UPP196630 UZL196630 VJH196630 VTD196630 WCZ196630 WMV196630 WWR196630 O262166 KF262166 UB262166 ADX262166 ANT262166 AXP262166 BHL262166 BRH262166 CBD262166 CKZ262166 CUV262166 DER262166 DON262166 DYJ262166 EIF262166 ESB262166 FBX262166 FLT262166 FVP262166 GFL262166 GPH262166 GZD262166 HIZ262166 HSV262166 ICR262166 IMN262166 IWJ262166 JGF262166 JQB262166 JZX262166 KJT262166 KTP262166 LDL262166 LNH262166 LXD262166 MGZ262166 MQV262166 NAR262166 NKN262166 NUJ262166 OEF262166 OOB262166 OXX262166 PHT262166 PRP262166 QBL262166 QLH262166 QVD262166 REZ262166 ROV262166 RYR262166 SIN262166 SSJ262166 TCF262166 TMB262166 TVX262166 UFT262166 UPP262166 UZL262166 VJH262166 VTD262166 WCZ262166 WMV262166 WWR262166 O327702 KF327702 UB327702 ADX327702 ANT327702 AXP327702 BHL327702 BRH327702 CBD327702 CKZ327702 CUV327702 DER327702 DON327702 DYJ327702 EIF327702 ESB327702 FBX327702 FLT327702 FVP327702 GFL327702 GPH327702 GZD327702 HIZ327702 HSV327702 ICR327702 IMN327702 IWJ327702 JGF327702 JQB327702 JZX327702 KJT327702 KTP327702 LDL327702 LNH327702 LXD327702 MGZ327702 MQV327702 NAR327702 NKN327702 NUJ327702 OEF327702 OOB327702 OXX327702 PHT327702 PRP327702 QBL327702 QLH327702 QVD327702 REZ327702 ROV327702 RYR327702 SIN327702 SSJ327702 TCF327702 TMB327702 TVX327702 UFT327702 UPP327702 UZL327702 VJH327702 VTD327702 WCZ327702 WMV327702 WWR327702 O393238 KF393238 UB393238 ADX393238 ANT393238 AXP393238 BHL393238 BRH393238 CBD393238 CKZ393238 CUV393238 DER393238 DON393238 DYJ393238 EIF393238 ESB393238 FBX393238 FLT393238 FVP393238 GFL393238 GPH393238 GZD393238 HIZ393238 HSV393238 ICR393238 IMN393238 IWJ393238 JGF393238 JQB393238 JZX393238 KJT393238 KTP393238 LDL393238 LNH393238 LXD393238 MGZ393238 MQV393238 NAR393238 NKN393238 NUJ393238 OEF393238 OOB393238 OXX393238 PHT393238 PRP393238 QBL393238 QLH393238 QVD393238 REZ393238 ROV393238 RYR393238 SIN393238 SSJ393238 TCF393238 TMB393238 TVX393238 UFT393238 UPP393238 UZL393238 VJH393238 VTD393238 WCZ393238 WMV393238 WWR393238 O458774 KF458774 UB458774 ADX458774 ANT458774 AXP458774 BHL458774 BRH458774 CBD458774 CKZ458774 CUV458774 DER458774 DON458774 DYJ458774 EIF458774 ESB458774 FBX458774 FLT458774 FVP458774 GFL458774 GPH458774 GZD458774 HIZ458774 HSV458774 ICR458774 IMN458774 IWJ458774 JGF458774 JQB458774 JZX458774 KJT458774 KTP458774 LDL458774 LNH458774 LXD458774 MGZ458774 MQV458774 NAR458774 NKN458774 NUJ458774 OEF458774 OOB458774 OXX458774 PHT458774 PRP458774 QBL458774 QLH458774 QVD458774 REZ458774 ROV458774 RYR458774 SIN458774 SSJ458774 TCF458774 TMB458774 TVX458774 UFT458774 UPP458774 UZL458774 VJH458774 VTD458774 WCZ458774 WMV458774 WWR458774 O524310 KF524310 UB524310 ADX524310 ANT524310 AXP524310 BHL524310 BRH524310 CBD524310 CKZ524310 CUV524310 DER524310 DON524310 DYJ524310 EIF524310 ESB524310 FBX524310 FLT524310 FVP524310 GFL524310 GPH524310 GZD524310 HIZ524310 HSV524310 ICR524310 IMN524310 IWJ524310 JGF524310 JQB524310 JZX524310 KJT524310 KTP524310 LDL524310 LNH524310 LXD524310 MGZ524310 MQV524310 NAR524310 NKN524310 NUJ524310 OEF524310 OOB524310 OXX524310 PHT524310 PRP524310 QBL524310 QLH524310 QVD524310 REZ524310 ROV524310 RYR524310 SIN524310 SSJ524310 TCF524310 TMB524310 TVX524310 UFT524310 UPP524310 UZL524310 VJH524310 VTD524310 WCZ524310 WMV524310 WWR524310 O589846 KF589846 UB589846 ADX589846 ANT589846 AXP589846 BHL589846 BRH589846 CBD589846 CKZ589846 CUV589846 DER589846 DON589846 DYJ589846 EIF589846 ESB589846 FBX589846 FLT589846 FVP589846 GFL589846 GPH589846 GZD589846 HIZ589846 HSV589846 ICR589846 IMN589846 IWJ589846 JGF589846 JQB589846 JZX589846 KJT589846 KTP589846 LDL589846 LNH589846 LXD589846 MGZ589846 MQV589846 NAR589846 NKN589846 NUJ589846 OEF589846 OOB589846 OXX589846 PHT589846 PRP589846 QBL589846 QLH589846 QVD589846 REZ589846 ROV589846 RYR589846 SIN589846 SSJ589846 TCF589846 TMB589846 TVX589846 UFT589846 UPP589846 UZL589846 VJH589846 VTD589846 WCZ589846 WMV589846 WWR589846 O655382 KF655382 UB655382 ADX655382 ANT655382 AXP655382 BHL655382 BRH655382 CBD655382 CKZ655382 CUV655382 DER655382 DON655382 DYJ655382 EIF655382 ESB655382 FBX655382 FLT655382 FVP655382 GFL655382 GPH655382 GZD655382 HIZ655382 HSV655382 ICR655382 IMN655382 IWJ655382 JGF655382 JQB655382 JZX655382 KJT655382 KTP655382 LDL655382 LNH655382 LXD655382 MGZ655382 MQV655382 NAR655382 NKN655382 NUJ655382 OEF655382 OOB655382 OXX655382 PHT655382 PRP655382 QBL655382 QLH655382 QVD655382 REZ655382 ROV655382 RYR655382 SIN655382 SSJ655382 TCF655382 TMB655382 TVX655382 UFT655382 UPP655382 UZL655382 VJH655382 VTD655382 WCZ655382 WMV655382 WWR655382 O720918 KF720918 UB720918 ADX720918 ANT720918 AXP720918 BHL720918 BRH720918 CBD720918 CKZ720918 CUV720918 DER720918 DON720918 DYJ720918 EIF720918 ESB720918 FBX720918 FLT720918 FVP720918 GFL720918 GPH720918 GZD720918 HIZ720918 HSV720918 ICR720918 IMN720918 IWJ720918 JGF720918 JQB720918 JZX720918 KJT720918 KTP720918 LDL720918 LNH720918 LXD720918 MGZ720918 MQV720918 NAR720918 NKN720918 NUJ720918 OEF720918 OOB720918 OXX720918 PHT720918 PRP720918 QBL720918 QLH720918 QVD720918 REZ720918 ROV720918 RYR720918 SIN720918 SSJ720918 TCF720918 TMB720918 TVX720918 UFT720918 UPP720918 UZL720918 VJH720918 VTD720918 WCZ720918 WMV720918 WWR720918 O786454 KF786454 UB786454 ADX786454 ANT786454 AXP786454 BHL786454 BRH786454 CBD786454 CKZ786454 CUV786454 DER786454 DON786454 DYJ786454 EIF786454 ESB786454 FBX786454 FLT786454 FVP786454 GFL786454 GPH786454 GZD786454 HIZ786454 HSV786454 ICR786454 IMN786454 IWJ786454 JGF786454 JQB786454 JZX786454 KJT786454 KTP786454 LDL786454 LNH786454 LXD786454 MGZ786454 MQV786454 NAR786454 NKN786454 NUJ786454 OEF786454 OOB786454 OXX786454 PHT786454 PRP786454 QBL786454 QLH786454 QVD786454 REZ786454 ROV786454 RYR786454 SIN786454 SSJ786454 TCF786454 TMB786454 TVX786454 UFT786454 UPP786454 UZL786454 VJH786454 VTD786454 WCZ786454 WMV786454 WWR786454 O851990 KF851990 UB851990 ADX851990 ANT851990 AXP851990 BHL851990 BRH851990 CBD851990 CKZ851990 CUV851990 DER851990 DON851990 DYJ851990 EIF851990 ESB851990 FBX851990 FLT851990 FVP851990 GFL851990 GPH851990 GZD851990 HIZ851990 HSV851990 ICR851990 IMN851990 IWJ851990 JGF851990 JQB851990 JZX851990 KJT851990 KTP851990 LDL851990 LNH851990 LXD851990 MGZ851990 MQV851990 NAR851990 NKN851990 NUJ851990 OEF851990 OOB851990 OXX851990 PHT851990 PRP851990 QBL851990 QLH851990 QVD851990 REZ851990 ROV851990 RYR851990 SIN851990 SSJ851990 TCF851990 TMB851990 TVX851990 UFT851990 UPP851990 UZL851990 VJH851990 VTD851990 WCZ851990 WMV851990 WWR851990 O917526 KF917526 UB917526 ADX917526 ANT917526 AXP917526 BHL917526 BRH917526 CBD917526 CKZ917526 CUV917526 DER917526 DON917526 DYJ917526 EIF917526 ESB917526 FBX917526 FLT917526 FVP917526 GFL917526 GPH917526 GZD917526 HIZ917526 HSV917526 ICR917526 IMN917526 IWJ917526 JGF917526 JQB917526 JZX917526 KJT917526 KTP917526 LDL917526 LNH917526 LXD917526 MGZ917526 MQV917526 NAR917526 NKN917526 NUJ917526 OEF917526 OOB917526 OXX917526 PHT917526 PRP917526 QBL917526 QLH917526 QVD917526 REZ917526 ROV917526 RYR917526 SIN917526 SSJ917526 TCF917526 TMB917526 TVX917526 UFT917526 UPP917526 UZL917526 VJH917526 VTD917526 WCZ917526 WMV917526 WWR917526 O983062 KF983062 UB983062 ADX983062 ANT983062 AXP983062 BHL983062 BRH983062 CBD983062 CKZ983062 CUV983062 DER983062 DON983062 DYJ983062 EIF983062 ESB983062 FBX983062 FLT983062 FVP983062 GFL983062 GPH983062 GZD983062 HIZ983062 HSV983062 ICR983062 IMN983062 IWJ983062 JGF983062 JQB983062 JZX983062 KJT983062 KTP983062 LDL983062 LNH983062 LXD983062 MGZ983062 MQV983062 NAR983062 NKN983062 NUJ983062 OEF983062 OOB983062 OXX983062 PHT983062 PRP983062 QBL983062 QLH983062 QVD983062 REZ983062 ROV983062 RYR983062 SIN983062 SSJ983062 TCF983062 TMB983062 TVX983062 UFT983062 UPP983062 UZL983062 VJH983062 VTD983062 WCZ983062 WMV983062 WWR983062 V22 V65558 V131094 V196630 V262166 V327702 V393238 V458774 V524310 V589846 V655382 V720918 V786454 V851990 V917526 V983062 AC22 AC65558 AC131094 AC196630 AC262166 AC327702 AC393238 AC458774 AC524310 AC589846 AC655382 AC720918 AC786454 AC851990 AC917526 AC983062 AJ22 AJ65558 AJ131094 AJ196630 AJ262166 AJ327702 AJ393238 AJ458774 AJ524310 AJ589846 AJ655382 AJ720918 AJ786454 AJ851990 AJ917526 AJ983062"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V23 AC23 AJ23 O27" xr:uid="{00000000-0002-0000-0B00-000009000000}">
      <formula1>kind_of_cons</formula1>
    </dataValidation>
    <dataValidation type="decimal" allowBlank="1" showErrorMessage="1" errorTitle="Ошибка" error="Допускается ввод только действительных чисел!" sqref="O24 V24 AC24 AJ24 O28 V28 AC28 AJ28" xr:uid="{00000000-0002-0000-0B00-00000A000000}">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7" t="s">
        <v>471</v>
      </c>
      <c r="G2" s="1278"/>
      <c r="H2" s="1279"/>
      <c r="I2" s="609"/>
    </row>
    <row r="3" spans="1:20" ht="3" customHeight="1"/>
    <row r="4" spans="1:20" s="539" customFormat="1" ht="11.25">
      <c r="A4" s="559"/>
      <c r="B4" s="559"/>
      <c r="C4" s="559"/>
      <c r="D4" s="559"/>
      <c r="F4" s="1231" t="s">
        <v>445</v>
      </c>
      <c r="G4" s="1231"/>
      <c r="H4" s="1231"/>
      <c r="I4" s="1280"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0"/>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472</v>
      </c>
      <c r="H7" s="573" t="str">
        <f>IF(dateCh="","",dateCh)</f>
        <v>07.05.2019</v>
      </c>
      <c r="I7" s="550" t="s">
        <v>473</v>
      </c>
      <c r="J7" s="584"/>
      <c r="K7" s="559"/>
      <c r="L7" s="559"/>
      <c r="M7" s="559"/>
      <c r="N7" s="559"/>
      <c r="O7" s="559"/>
      <c r="P7" s="559"/>
      <c r="Q7" s="559"/>
      <c r="R7" s="559"/>
      <c r="S7" s="559"/>
      <c r="T7" s="559"/>
    </row>
    <row r="8" spans="1:20" s="539" customFormat="1" ht="45">
      <c r="A8" s="1281">
        <v>1</v>
      </c>
      <c r="B8" s="559"/>
      <c r="C8" s="559"/>
      <c r="D8" s="559"/>
      <c r="F8" s="585" t="str">
        <f>"2." &amp;mergeValue(A8)</f>
        <v>2.1</v>
      </c>
      <c r="G8" s="601" t="s">
        <v>474</v>
      </c>
      <c r="H8" s="573"/>
      <c r="I8" s="550" t="s">
        <v>569</v>
      </c>
      <c r="J8" s="584"/>
      <c r="K8" s="559"/>
      <c r="L8" s="559"/>
      <c r="M8" s="559"/>
      <c r="N8" s="559"/>
      <c r="O8" s="559"/>
      <c r="P8" s="559"/>
      <c r="Q8" s="559"/>
      <c r="R8" s="559"/>
      <c r="S8" s="559"/>
      <c r="T8" s="559"/>
    </row>
    <row r="9" spans="1:20" s="539" customFormat="1" ht="22.5">
      <c r="A9" s="1281"/>
      <c r="B9" s="559"/>
      <c r="C9" s="559"/>
      <c r="D9" s="559"/>
      <c r="F9" s="585" t="str">
        <f>"3." &amp;mergeValue(A9)</f>
        <v>3.1</v>
      </c>
      <c r="G9" s="601" t="s">
        <v>475</v>
      </c>
      <c r="H9" s="573"/>
      <c r="I9" s="550" t="s">
        <v>567</v>
      </c>
      <c r="J9" s="584"/>
      <c r="K9" s="559"/>
      <c r="L9" s="559"/>
      <c r="M9" s="559"/>
      <c r="N9" s="559"/>
      <c r="O9" s="559"/>
      <c r="P9" s="559"/>
      <c r="Q9" s="559"/>
      <c r="R9" s="559"/>
      <c r="S9" s="559"/>
      <c r="T9" s="559"/>
    </row>
    <row r="10" spans="1:20" s="539" customFormat="1" ht="22.5">
      <c r="A10" s="1281"/>
      <c r="B10" s="559"/>
      <c r="C10" s="559"/>
      <c r="D10" s="559"/>
      <c r="F10" s="585" t="str">
        <f>"4."&amp;mergeValue(A10)</f>
        <v>4.1</v>
      </c>
      <c r="G10" s="601" t="s">
        <v>476</v>
      </c>
      <c r="H10" s="574" t="s">
        <v>449</v>
      </c>
      <c r="I10" s="550"/>
      <c r="J10" s="584"/>
      <c r="K10" s="559"/>
      <c r="L10" s="559"/>
      <c r="M10" s="559"/>
      <c r="N10" s="559"/>
      <c r="O10" s="559"/>
      <c r="P10" s="559"/>
      <c r="Q10" s="559"/>
      <c r="R10" s="559"/>
      <c r="S10" s="559"/>
      <c r="T10" s="559"/>
    </row>
    <row r="11" spans="1:20" s="539" customFormat="1" ht="18.75">
      <c r="A11" s="1281"/>
      <c r="B11" s="1281">
        <v>1</v>
      </c>
      <c r="C11" s="592"/>
      <c r="D11" s="592"/>
      <c r="F11" s="585" t="str">
        <f>"4."&amp;mergeValue(A11) &amp;"."&amp;mergeValue(B11)</f>
        <v>4.1.1</v>
      </c>
      <c r="G11" s="580" t="s">
        <v>571</v>
      </c>
      <c r="H11" s="573" t="str">
        <f>IF(region_name="","",region_name)</f>
        <v>Нижегородская область</v>
      </c>
      <c r="I11" s="550" t="s">
        <v>479</v>
      </c>
      <c r="J11" s="584"/>
      <c r="K11" s="559"/>
      <c r="L11" s="559"/>
      <c r="M11" s="559"/>
      <c r="N11" s="559"/>
      <c r="O11" s="559"/>
      <c r="P11" s="559"/>
      <c r="Q11" s="559"/>
      <c r="R11" s="559"/>
      <c r="S11" s="559"/>
      <c r="T11" s="559"/>
    </row>
    <row r="12" spans="1:20" s="539" customFormat="1" ht="22.5">
      <c r="A12" s="1281"/>
      <c r="B12" s="1281"/>
      <c r="C12" s="1281">
        <v>1</v>
      </c>
      <c r="D12" s="592"/>
      <c r="F12" s="585" t="str">
        <f>"4."&amp;mergeValue(A12) &amp;"."&amp;mergeValue(B12)&amp;"."&amp;mergeValue(C12)</f>
        <v>4.1.1.1</v>
      </c>
      <c r="G12" s="591" t="s">
        <v>477</v>
      </c>
      <c r="H12" s="573"/>
      <c r="I12" s="550" t="s">
        <v>480</v>
      </c>
      <c r="J12" s="584"/>
      <c r="K12" s="559"/>
      <c r="L12" s="559"/>
      <c r="M12" s="559"/>
      <c r="N12" s="559"/>
      <c r="O12" s="559"/>
      <c r="P12" s="559"/>
      <c r="Q12" s="559"/>
      <c r="R12" s="559"/>
      <c r="S12" s="559"/>
      <c r="T12" s="559"/>
    </row>
    <row r="13" spans="1:20" s="539" customFormat="1" ht="39" customHeight="1">
      <c r="A13" s="1281"/>
      <c r="B13" s="1281"/>
      <c r="C13" s="1281"/>
      <c r="D13" s="592">
        <v>1</v>
      </c>
      <c r="F13" s="585" t="str">
        <f>"4."&amp;mergeValue(A13) &amp;"."&amp;mergeValue(B13)&amp;"."&amp;mergeValue(C13)&amp;"."&amp;mergeValue(D13)</f>
        <v>4.1.1.1.1</v>
      </c>
      <c r="G13" s="602" t="s">
        <v>478</v>
      </c>
      <c r="H13" s="573"/>
      <c r="I13" s="1282" t="s">
        <v>570</v>
      </c>
      <c r="J13" s="584"/>
      <c r="K13" s="559"/>
      <c r="L13" s="559"/>
      <c r="M13" s="559"/>
      <c r="N13" s="559"/>
      <c r="O13" s="559"/>
      <c r="P13" s="559"/>
      <c r="Q13" s="559"/>
      <c r="R13" s="559"/>
      <c r="S13" s="559"/>
      <c r="T13" s="559"/>
    </row>
    <row r="14" spans="1:20" s="539" customFormat="1" ht="18.75">
      <c r="A14" s="1281"/>
      <c r="B14" s="1281"/>
      <c r="C14" s="1281"/>
      <c r="D14" s="592"/>
      <c r="F14" s="588"/>
      <c r="G14" s="520" t="s">
        <v>4</v>
      </c>
      <c r="H14" s="593"/>
      <c r="I14" s="1282"/>
      <c r="J14" s="584"/>
      <c r="K14" s="559"/>
      <c r="L14" s="559"/>
      <c r="M14" s="559"/>
      <c r="N14" s="559"/>
      <c r="O14" s="559"/>
      <c r="P14" s="559"/>
      <c r="Q14" s="559"/>
      <c r="R14" s="559"/>
      <c r="S14" s="559"/>
      <c r="T14" s="559"/>
    </row>
    <row r="15" spans="1:20" s="539" customFormat="1" ht="18.75">
      <c r="A15" s="1281"/>
      <c r="B15" s="1281"/>
      <c r="C15" s="592"/>
      <c r="D15" s="592"/>
      <c r="F15" s="603"/>
      <c r="G15" s="546" t="s">
        <v>401</v>
      </c>
      <c r="H15" s="604"/>
      <c r="I15" s="605"/>
      <c r="J15" s="584"/>
      <c r="K15" s="559"/>
      <c r="L15" s="559"/>
      <c r="M15" s="559"/>
      <c r="N15" s="559"/>
      <c r="O15" s="559"/>
      <c r="P15" s="559"/>
      <c r="Q15" s="559"/>
      <c r="R15" s="559"/>
      <c r="S15" s="559"/>
      <c r="T15" s="559"/>
    </row>
    <row r="16" spans="1:20" s="539" customFormat="1" ht="18.75">
      <c r="A16" s="1281"/>
      <c r="B16" s="559"/>
      <c r="C16" s="559"/>
      <c r="D16" s="559"/>
      <c r="F16" s="588"/>
      <c r="G16" s="528" t="s">
        <v>484</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483</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6" t="s">
        <v>572</v>
      </c>
      <c r="H19" s="1276"/>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298" t="s">
        <v>718</v>
      </c>
      <c r="M5" s="1298"/>
      <c r="N5" s="1298"/>
      <c r="O5" s="1298"/>
      <c r="P5" s="1298"/>
      <c r="Q5" s="1298"/>
      <c r="R5" s="1298"/>
      <c r="S5" s="1298"/>
      <c r="T5" s="1298"/>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7"/>
      <c r="N7" s="749"/>
      <c r="O7" s="1321"/>
      <c r="P7" s="1321"/>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0"/>
      <c r="M9" s="1046"/>
      <c r="O9" s="1304"/>
      <c r="P9" s="1304"/>
      <c r="Q9" s="1304"/>
      <c r="R9" s="1304"/>
      <c r="S9" s="1304"/>
      <c r="T9" s="1304"/>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305" t="str">
        <f>IF(datePr_ch="",IF(datePr="","",datePr),datePr_ch)</f>
        <v>17.04.2019</v>
      </c>
      <c r="P10" s="1305"/>
      <c r="Q10" s="1305"/>
      <c r="R10" s="1305"/>
      <c r="S10" s="1305"/>
      <c r="T10" s="1305"/>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305" t="str">
        <f>IF(numberPr_ch="",IF(numberPr="","",numberPr),numberPr_ch)</f>
        <v>24</v>
      </c>
      <c r="P11" s="1305"/>
      <c r="Q11" s="1305"/>
      <c r="R11" s="1305"/>
      <c r="S11" s="1305"/>
      <c r="T11" s="1305"/>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0"/>
      <c r="M12" s="1046"/>
      <c r="O12" s="1304"/>
      <c r="P12" s="1304"/>
      <c r="Q12" s="1304"/>
      <c r="R12" s="1304"/>
      <c r="S12" s="1304"/>
      <c r="T12" s="1304"/>
      <c r="U12" s="780"/>
      <c r="V12" s="780"/>
      <c r="X12" s="1121"/>
      <c r="Y12" s="1121"/>
      <c r="Z12" s="1121"/>
      <c r="AA12" s="1121"/>
      <c r="AB12" s="1121"/>
    </row>
    <row r="13" spans="1:34" s="539" customFormat="1" ht="11.25" hidden="1">
      <c r="A13" s="559"/>
      <c r="B13" s="559"/>
      <c r="C13" s="559"/>
      <c r="D13" s="559"/>
      <c r="E13" s="559"/>
      <c r="F13" s="559"/>
      <c r="G13" s="559"/>
      <c r="H13" s="559"/>
      <c r="L13" s="1299"/>
      <c r="M13" s="1299"/>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306"/>
      <c r="P14" s="1306"/>
      <c r="Q14" s="1306"/>
      <c r="R14" s="1306"/>
      <c r="S14" s="1306"/>
      <c r="T14" s="1306"/>
      <c r="U14" s="1306"/>
    </row>
    <row r="15" spans="1:34">
      <c r="J15" s="499"/>
      <c r="K15" s="499"/>
      <c r="L15" s="1231" t="s">
        <v>445</v>
      </c>
      <c r="M15" s="1231"/>
      <c r="N15" s="1231"/>
      <c r="O15" s="1231"/>
      <c r="P15" s="1231"/>
      <c r="Q15" s="1231"/>
      <c r="R15" s="1231"/>
      <c r="S15" s="1231"/>
      <c r="T15" s="1231"/>
      <c r="U15" s="1231"/>
      <c r="V15" s="1231"/>
      <c r="W15" s="1231" t="s">
        <v>446</v>
      </c>
    </row>
    <row r="16" spans="1:34" ht="14.25" customHeight="1">
      <c r="J16" s="499"/>
      <c r="K16" s="499"/>
      <c r="L16" s="1312" t="s">
        <v>91</v>
      </c>
      <c r="M16" s="1312" t="s">
        <v>603</v>
      </c>
      <c r="N16" s="630"/>
      <c r="O16" s="1313" t="s">
        <v>605</v>
      </c>
      <c r="P16" s="1314"/>
      <c r="Q16" s="1314"/>
      <c r="R16" s="1314"/>
      <c r="S16" s="1314"/>
      <c r="T16" s="1315"/>
      <c r="U16" s="1295" t="s">
        <v>339</v>
      </c>
      <c r="V16" s="1309" t="s">
        <v>274</v>
      </c>
      <c r="W16" s="1231"/>
    </row>
    <row r="17" spans="1:36" ht="14.25" customHeight="1">
      <c r="J17" s="499"/>
      <c r="K17" s="499"/>
      <c r="L17" s="1312"/>
      <c r="M17" s="1312"/>
      <c r="N17" s="631"/>
      <c r="O17" s="1318" t="s">
        <v>579</v>
      </c>
      <c r="P17" s="1316" t="s">
        <v>270</v>
      </c>
      <c r="Q17" s="1317"/>
      <c r="R17" s="1292" t="s">
        <v>616</v>
      </c>
      <c r="S17" s="1293"/>
      <c r="T17" s="1294"/>
      <c r="U17" s="1296"/>
      <c r="V17" s="1310"/>
      <c r="W17" s="1231"/>
    </row>
    <row r="18" spans="1:36" ht="33.75" customHeight="1">
      <c r="J18" s="499"/>
      <c r="K18" s="499"/>
      <c r="L18" s="1312"/>
      <c r="M18" s="1312"/>
      <c r="N18" s="632"/>
      <c r="O18" s="1319"/>
      <c r="P18" s="505" t="s">
        <v>580</v>
      </c>
      <c r="Q18" s="505" t="s">
        <v>6</v>
      </c>
      <c r="R18" s="506" t="s">
        <v>273</v>
      </c>
      <c r="S18" s="1307" t="s">
        <v>272</v>
      </c>
      <c r="T18" s="1308"/>
      <c r="U18" s="1297"/>
      <c r="V18" s="1311"/>
      <c r="W18" s="1231"/>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300">
        <f ca="1">OFFSET(S19,0,-1)+1</f>
        <v>7</v>
      </c>
      <c r="T19" s="1300"/>
      <c r="U19" s="617">
        <f ca="1">OFFSET(U19,0,-2)+1</f>
        <v>8</v>
      </c>
      <c r="V19" s="618">
        <f ca="1">OFFSET(V19,0,-1)</f>
        <v>8</v>
      </c>
      <c r="W19" s="617">
        <f ca="1">OFFSET(W19,0,-1)+1</f>
        <v>9</v>
      </c>
    </row>
    <row r="20" spans="1:36" ht="22.5">
      <c r="A20" s="1283">
        <v>1</v>
      </c>
      <c r="B20" s="831"/>
      <c r="C20" s="831"/>
      <c r="D20" s="831"/>
      <c r="E20" s="832"/>
      <c r="F20" s="833"/>
      <c r="G20" s="833"/>
      <c r="H20" s="833"/>
      <c r="I20" s="834"/>
      <c r="J20" s="829"/>
      <c r="K20" s="836"/>
      <c r="L20" s="562">
        <f>mergeValue(A20)</f>
        <v>1</v>
      </c>
      <c r="M20" s="610" t="s">
        <v>19</v>
      </c>
      <c r="N20" s="615"/>
      <c r="O20" s="1284"/>
      <c r="P20" s="1284"/>
      <c r="Q20" s="1284"/>
      <c r="R20" s="1284"/>
      <c r="S20" s="1284"/>
      <c r="T20" s="1284"/>
      <c r="U20" s="1284"/>
      <c r="V20" s="1284"/>
      <c r="W20" s="1129" t="s">
        <v>719</v>
      </c>
      <c r="Y20" s="558"/>
      <c r="Z20" s="558" t="str">
        <f t="shared" ref="Z20:Z33" si="0">IF(M20="","",M20 )</f>
        <v>Наименование тарифа</v>
      </c>
      <c r="AA20" s="558"/>
      <c r="AB20" s="558"/>
      <c r="AC20" s="558"/>
      <c r="AI20" s="554"/>
      <c r="AJ20" s="554"/>
    </row>
    <row r="21" spans="1:36" ht="22.5">
      <c r="A21" s="1283"/>
      <c r="B21" s="1283">
        <v>1</v>
      </c>
      <c r="C21" s="831"/>
      <c r="D21" s="831"/>
      <c r="E21" s="833"/>
      <c r="F21" s="833"/>
      <c r="G21" s="833"/>
      <c r="H21" s="833"/>
      <c r="I21" s="828"/>
      <c r="J21" s="827"/>
      <c r="K21" s="830"/>
      <c r="L21" s="562" t="str">
        <f>mergeValue(A21) &amp;"."&amp; mergeValue(B21)</f>
        <v>1.1</v>
      </c>
      <c r="M21" s="516" t="s">
        <v>15</v>
      </c>
      <c r="N21" s="615"/>
      <c r="O21" s="1284"/>
      <c r="P21" s="1284"/>
      <c r="Q21" s="1284"/>
      <c r="R21" s="1284"/>
      <c r="S21" s="1284"/>
      <c r="T21" s="1284"/>
      <c r="U21" s="1284"/>
      <c r="V21" s="1284"/>
      <c r="W21" s="1129" t="s">
        <v>460</v>
      </c>
      <c r="Y21" s="558"/>
      <c r="Z21" s="558" t="str">
        <f t="shared" si="0"/>
        <v>Территория действия тарифа</v>
      </c>
      <c r="AA21" s="558"/>
      <c r="AB21" s="558"/>
      <c r="AC21" s="558"/>
      <c r="AI21" s="554"/>
      <c r="AJ21" s="554"/>
    </row>
    <row r="22" spans="1:36" ht="22.5">
      <c r="A22" s="1283"/>
      <c r="B22" s="1283"/>
      <c r="C22" s="1283">
        <v>1</v>
      </c>
      <c r="D22" s="831"/>
      <c r="E22" s="833"/>
      <c r="F22" s="833"/>
      <c r="G22" s="833"/>
      <c r="H22" s="833"/>
      <c r="I22" s="835"/>
      <c r="J22" s="827"/>
      <c r="K22" s="830"/>
      <c r="L22" s="562" t="str">
        <f>mergeValue(A22) &amp;"."&amp; mergeValue(B22)&amp;"."&amp; mergeValue(C22)</f>
        <v>1.1.1</v>
      </c>
      <c r="M22" s="517" t="s">
        <v>7</v>
      </c>
      <c r="N22" s="615"/>
      <c r="O22" s="1284"/>
      <c r="P22" s="1284"/>
      <c r="Q22" s="1284"/>
      <c r="R22" s="1284"/>
      <c r="S22" s="1284"/>
      <c r="T22" s="1284"/>
      <c r="U22" s="1284"/>
      <c r="V22" s="1284"/>
      <c r="W22" s="1129" t="s">
        <v>601</v>
      </c>
      <c r="Y22" s="558"/>
      <c r="Z22" s="558" t="str">
        <f t="shared" si="0"/>
        <v xml:space="preserve">Наименование системы теплоснабжения </v>
      </c>
      <c r="AA22" s="558"/>
      <c r="AB22" s="558"/>
      <c r="AC22" s="558"/>
      <c r="AI22" s="554"/>
      <c r="AJ22" s="554"/>
    </row>
    <row r="23" spans="1:36" ht="22.5">
      <c r="A23" s="1283"/>
      <c r="B23" s="1283"/>
      <c r="C23" s="1283"/>
      <c r="D23" s="1283">
        <v>1</v>
      </c>
      <c r="E23" s="833"/>
      <c r="F23" s="833"/>
      <c r="G23" s="833"/>
      <c r="H23" s="833"/>
      <c r="I23" s="835"/>
      <c r="J23" s="827"/>
      <c r="K23" s="830"/>
      <c r="L23" s="562" t="str">
        <f>mergeValue(A23) &amp;"."&amp; mergeValue(B23)&amp;"."&amp; mergeValue(C23)&amp;"."&amp; mergeValue(D23)</f>
        <v>1.1.1.1</v>
      </c>
      <c r="M23" s="518" t="s">
        <v>21</v>
      </c>
      <c r="N23" s="615"/>
      <c r="O23" s="1284"/>
      <c r="P23" s="1284"/>
      <c r="Q23" s="1284"/>
      <c r="R23" s="1284"/>
      <c r="S23" s="1284"/>
      <c r="T23" s="1284"/>
      <c r="U23" s="1284"/>
      <c r="V23" s="1284"/>
      <c r="W23" s="1129" t="s">
        <v>602</v>
      </c>
      <c r="Y23" s="558"/>
      <c r="Z23" s="558" t="str">
        <f t="shared" si="0"/>
        <v xml:space="preserve">Источник тепловой энергии  </v>
      </c>
      <c r="AA23" s="558"/>
      <c r="AB23" s="558"/>
      <c r="AC23" s="558"/>
      <c r="AI23" s="554"/>
      <c r="AJ23" s="554"/>
    </row>
    <row r="24" spans="1:36" ht="78.75">
      <c r="A24" s="1283"/>
      <c r="B24" s="1283"/>
      <c r="C24" s="1283"/>
      <c r="D24" s="1283"/>
      <c r="E24" s="1283">
        <v>1</v>
      </c>
      <c r="F24" s="833"/>
      <c r="G24" s="833"/>
      <c r="H24" s="831">
        <v>1</v>
      </c>
      <c r="I24" s="1283">
        <v>1</v>
      </c>
      <c r="J24" s="833"/>
      <c r="K24" s="838"/>
      <c r="L24" s="562" t="str">
        <f>mergeValue(A24) &amp;"."&amp; mergeValue(B24)&amp;"."&amp; mergeValue(C24)&amp;"."&amp; mergeValue(D24)&amp;"."&amp; mergeValue(E24)</f>
        <v>1.1.1.1.1</v>
      </c>
      <c r="M24" s="524" t="s">
        <v>8</v>
      </c>
      <c r="N24" s="615"/>
      <c r="O24" s="1285"/>
      <c r="P24" s="1285"/>
      <c r="Q24" s="1285"/>
      <c r="R24" s="1285"/>
      <c r="S24" s="1285"/>
      <c r="T24" s="1285"/>
      <c r="U24" s="1285"/>
      <c r="V24" s="1285"/>
      <c r="W24" s="1129" t="s">
        <v>720</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283"/>
      <c r="B25" s="1283"/>
      <c r="C25" s="1283"/>
      <c r="D25" s="1283"/>
      <c r="E25" s="1283"/>
      <c r="F25" s="1283">
        <v>1</v>
      </c>
      <c r="G25" s="831"/>
      <c r="H25" s="831"/>
      <c r="I25" s="1283"/>
      <c r="J25" s="1283">
        <v>1</v>
      </c>
      <c r="K25" s="839"/>
      <c r="L25" s="562" t="str">
        <f>mergeValue(A25) &amp;"."&amp; mergeValue(B25)&amp;"."&amp; mergeValue(C25)&amp;"."&amp; mergeValue(D25)&amp;"."&amp; mergeValue(E25)&amp;"."&amp; mergeValue(F25)</f>
        <v>1.1.1.1.1.1</v>
      </c>
      <c r="M25" s="525" t="s">
        <v>9</v>
      </c>
      <c r="N25" s="615"/>
      <c r="O25" s="1286"/>
      <c r="P25" s="1287"/>
      <c r="Q25" s="1287"/>
      <c r="R25" s="1287"/>
      <c r="S25" s="1287"/>
      <c r="T25" s="1287"/>
      <c r="U25" s="1287"/>
      <c r="V25" s="1288"/>
      <c r="W25" s="1129" t="s">
        <v>721</v>
      </c>
      <c r="Y25" s="558"/>
      <c r="Z25" s="558" t="str">
        <f t="shared" si="0"/>
        <v>Группа потребителей</v>
      </c>
      <c r="AA25" s="558"/>
      <c r="AB25" s="558"/>
      <c r="AC25" s="558"/>
      <c r="AI25" s="554"/>
      <c r="AJ25" s="554"/>
    </row>
    <row r="26" spans="1:36" ht="122.1" customHeight="1">
      <c r="A26" s="1283"/>
      <c r="B26" s="1283"/>
      <c r="C26" s="1283"/>
      <c r="D26" s="1283"/>
      <c r="E26" s="1283"/>
      <c r="F26" s="1283"/>
      <c r="G26" s="831">
        <v>1</v>
      </c>
      <c r="H26" s="831"/>
      <c r="I26" s="1283"/>
      <c r="J26" s="1283"/>
      <c r="K26" s="839">
        <v>1</v>
      </c>
      <c r="L26" s="562" t="str">
        <f>mergeValue(A26) &amp;"."&amp; mergeValue(B26)&amp;"."&amp; mergeValue(C26)&amp;"."&amp; mergeValue(D26)&amp;"."&amp; mergeValue(E26)&amp;"."&amp; mergeValue(F26)&amp;"."&amp; mergeValue(G26)</f>
        <v>1.1.1.1.1.1.1</v>
      </c>
      <c r="M26" s="1088"/>
      <c r="N26" s="615"/>
      <c r="O26" s="532"/>
      <c r="P26" s="532"/>
      <c r="Q26" s="1040"/>
      <c r="R26" s="1290"/>
      <c r="S26" s="1291" t="s">
        <v>83</v>
      </c>
      <c r="T26" s="1290"/>
      <c r="U26" s="1291" t="s">
        <v>84</v>
      </c>
      <c r="V26" s="532"/>
      <c r="W26" s="1301" t="s">
        <v>722</v>
      </c>
      <c r="X26" s="554" t="str">
        <f>strCheckDate(O27:V27)</f>
        <v/>
      </c>
      <c r="Y26" s="558"/>
      <c r="Z26" s="558" t="str">
        <f t="shared" si="0"/>
        <v/>
      </c>
      <c r="AA26" s="558"/>
      <c r="AB26" s="558"/>
      <c r="AC26" s="558"/>
      <c r="AI26" s="554"/>
      <c r="AJ26" s="554"/>
    </row>
    <row r="27" spans="1:36" ht="11.25" hidden="1">
      <c r="A27" s="1283"/>
      <c r="B27" s="1283"/>
      <c r="C27" s="1283"/>
      <c r="D27" s="1283"/>
      <c r="E27" s="1283"/>
      <c r="F27" s="1283"/>
      <c r="G27" s="831"/>
      <c r="H27" s="831"/>
      <c r="I27" s="1283"/>
      <c r="J27" s="1283"/>
      <c r="K27" s="839"/>
      <c r="L27" s="569"/>
      <c r="M27" s="615"/>
      <c r="N27" s="615"/>
      <c r="O27" s="532"/>
      <c r="P27" s="532"/>
      <c r="Q27" s="553" t="str">
        <f>R26 &amp; "-" &amp; T26</f>
        <v>-</v>
      </c>
      <c r="R27" s="1290"/>
      <c r="S27" s="1291"/>
      <c r="T27" s="1290"/>
      <c r="U27" s="1291"/>
      <c r="V27" s="532"/>
      <c r="W27" s="1302"/>
      <c r="Y27" s="558"/>
      <c r="Z27" s="558" t="str">
        <f t="shared" si="0"/>
        <v/>
      </c>
      <c r="AA27" s="558"/>
      <c r="AB27" s="558"/>
      <c r="AC27" s="558"/>
      <c r="AI27" s="554"/>
      <c r="AJ27" s="554"/>
    </row>
    <row r="28" spans="1:36" ht="15" customHeight="1">
      <c r="A28" s="1283"/>
      <c r="B28" s="1283"/>
      <c r="C28" s="1283"/>
      <c r="D28" s="1283"/>
      <c r="E28" s="1283"/>
      <c r="F28" s="1283"/>
      <c r="G28" s="833"/>
      <c r="H28" s="831"/>
      <c r="I28" s="1283"/>
      <c r="J28" s="1283"/>
      <c r="K28" s="838"/>
      <c r="L28" s="508"/>
      <c r="M28" s="527" t="s">
        <v>24</v>
      </c>
      <c r="N28" s="534"/>
      <c r="O28" s="534"/>
      <c r="P28" s="534"/>
      <c r="Q28" s="534"/>
      <c r="R28" s="534"/>
      <c r="S28" s="534"/>
      <c r="T28" s="534"/>
      <c r="U28" s="534"/>
      <c r="V28" s="530"/>
      <c r="W28" s="1303"/>
      <c r="Y28" s="558"/>
      <c r="Z28" s="558" t="str">
        <f t="shared" si="0"/>
        <v>Добавить вид теплоносителя (параметры теплоносителя)</v>
      </c>
      <c r="AA28" s="558"/>
      <c r="AB28" s="558"/>
      <c r="AC28" s="558"/>
      <c r="AI28" s="554"/>
      <c r="AJ28" s="554"/>
    </row>
    <row r="29" spans="1:36" ht="15" customHeight="1">
      <c r="A29" s="1283"/>
      <c r="B29" s="1283"/>
      <c r="C29" s="1283"/>
      <c r="D29" s="1283"/>
      <c r="E29" s="1283"/>
      <c r="F29" s="833"/>
      <c r="G29" s="833"/>
      <c r="H29" s="831"/>
      <c r="I29" s="1283"/>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283"/>
      <c r="B30" s="1283"/>
      <c r="C30" s="1283"/>
      <c r="D30" s="1283"/>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283"/>
      <c r="B31" s="1283"/>
      <c r="C31" s="1283"/>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283"/>
      <c r="B32" s="1283"/>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283"/>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76" t="s">
        <v>723</v>
      </c>
      <c r="N36" s="1276"/>
      <c r="O36" s="1276"/>
      <c r="P36" s="1276"/>
      <c r="Q36" s="1276"/>
      <c r="R36" s="1276"/>
      <c r="S36" s="1276"/>
      <c r="T36" s="1276"/>
      <c r="U36" s="1276"/>
      <c r="V36" s="1276"/>
      <c r="W36" s="1276"/>
    </row>
  </sheetData>
  <sheetProtection password="FA9C" sheet="1" objects="1" scenarios="1" formatColumns="0" formatRows="0"/>
  <dataConsolidate leftLabels="1" link="1"/>
  <mergeCells count="40">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 ref="S26:S27"/>
    <mergeCell ref="T26:T27"/>
    <mergeCell ref="L5:T5"/>
    <mergeCell ref="O11:T11"/>
    <mergeCell ref="O12:T12"/>
    <mergeCell ref="L13:M13"/>
    <mergeCell ref="O14:U14"/>
    <mergeCell ref="O7:P7"/>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7" t="s">
        <v>471</v>
      </c>
      <c r="G2" s="1278"/>
      <c r="H2" s="1279"/>
      <c r="I2" s="757"/>
    </row>
    <row r="3" spans="1:20" ht="3" customHeight="1"/>
    <row r="4" spans="1:20" s="539" customFormat="1" ht="11.25">
      <c r="A4" s="734"/>
      <c r="B4" s="734"/>
      <c r="C4" s="734"/>
      <c r="D4" s="734"/>
      <c r="F4" s="1231" t="s">
        <v>445</v>
      </c>
      <c r="G4" s="1231"/>
      <c r="H4" s="1231"/>
      <c r="I4" s="1280"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80"/>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472</v>
      </c>
      <c r="H7" s="756" t="str">
        <f>IF(dateCh="","",dateCh)</f>
        <v>07.05.2019</v>
      </c>
      <c r="I7" s="767" t="s">
        <v>473</v>
      </c>
      <c r="J7" s="584"/>
      <c r="K7" s="734"/>
      <c r="L7" s="734"/>
      <c r="M7" s="734"/>
      <c r="N7" s="734"/>
      <c r="O7" s="734"/>
      <c r="P7" s="734"/>
      <c r="Q7" s="734"/>
      <c r="R7" s="734"/>
      <c r="S7" s="734"/>
      <c r="T7" s="734"/>
    </row>
    <row r="8" spans="1:20" s="539" customFormat="1" ht="45">
      <c r="A8" s="1281">
        <v>1</v>
      </c>
      <c r="B8" s="734"/>
      <c r="C8" s="734"/>
      <c r="D8" s="734"/>
      <c r="F8" s="765" t="str">
        <f>"2." &amp;mergeValue(A8)</f>
        <v>2.1</v>
      </c>
      <c r="G8" s="766" t="s">
        <v>474</v>
      </c>
      <c r="H8" s="756"/>
      <c r="I8" s="767" t="s">
        <v>569</v>
      </c>
      <c r="J8" s="584"/>
      <c r="K8" s="734"/>
      <c r="L8" s="734"/>
      <c r="M8" s="734"/>
      <c r="N8" s="734"/>
      <c r="O8" s="734"/>
      <c r="P8" s="734"/>
      <c r="Q8" s="734"/>
      <c r="R8" s="734"/>
      <c r="S8" s="734"/>
      <c r="T8" s="734"/>
    </row>
    <row r="9" spans="1:20" s="539" customFormat="1" ht="22.5">
      <c r="A9" s="1281"/>
      <c r="B9" s="734"/>
      <c r="C9" s="734"/>
      <c r="D9" s="734"/>
      <c r="F9" s="765" t="str">
        <f>"3." &amp;mergeValue(A9)</f>
        <v>3.1</v>
      </c>
      <c r="G9" s="766" t="s">
        <v>475</v>
      </c>
      <c r="H9" s="756"/>
      <c r="I9" s="767" t="s">
        <v>567</v>
      </c>
      <c r="J9" s="584"/>
      <c r="K9" s="734"/>
      <c r="L9" s="734"/>
      <c r="M9" s="734"/>
      <c r="N9" s="734"/>
      <c r="O9" s="734"/>
      <c r="P9" s="734"/>
      <c r="Q9" s="734"/>
      <c r="R9" s="734"/>
      <c r="S9" s="734"/>
      <c r="T9" s="734"/>
    </row>
    <row r="10" spans="1:20" s="539" customFormat="1" ht="22.5">
      <c r="A10" s="1281"/>
      <c r="B10" s="734"/>
      <c r="C10" s="734"/>
      <c r="D10" s="734"/>
      <c r="F10" s="765" t="str">
        <f>"4."&amp;mergeValue(A10)</f>
        <v>4.1</v>
      </c>
      <c r="G10" s="766" t="s">
        <v>476</v>
      </c>
      <c r="H10" s="753" t="s">
        <v>449</v>
      </c>
      <c r="I10" s="767"/>
      <c r="J10" s="584"/>
      <c r="K10" s="734"/>
      <c r="L10" s="734"/>
      <c r="M10" s="734"/>
      <c r="N10" s="734"/>
      <c r="O10" s="734"/>
      <c r="P10" s="734"/>
      <c r="Q10" s="734"/>
      <c r="R10" s="734"/>
      <c r="S10" s="734"/>
      <c r="T10" s="734"/>
    </row>
    <row r="11" spans="1:20" s="539" customFormat="1" ht="18.75">
      <c r="A11" s="1281"/>
      <c r="B11" s="1281">
        <v>1</v>
      </c>
      <c r="C11" s="740"/>
      <c r="D11" s="740"/>
      <c r="F11" s="765" t="str">
        <f>"4."&amp;mergeValue(A11) &amp;"."&amp;mergeValue(B11)</f>
        <v>4.1.1</v>
      </c>
      <c r="G11" s="778" t="s">
        <v>571</v>
      </c>
      <c r="H11" s="756" t="str">
        <f>IF(region_name="","",region_name)</f>
        <v>Нижегородская область</v>
      </c>
      <c r="I11" s="767" t="s">
        <v>479</v>
      </c>
      <c r="J11" s="584"/>
      <c r="K11" s="734"/>
      <c r="L11" s="734"/>
      <c r="M11" s="734"/>
      <c r="N11" s="734"/>
      <c r="O11" s="734"/>
      <c r="P11" s="734"/>
      <c r="Q11" s="734"/>
      <c r="R11" s="734"/>
      <c r="S11" s="734"/>
      <c r="T11" s="734"/>
    </row>
    <row r="12" spans="1:20" s="539" customFormat="1" ht="22.5">
      <c r="A12" s="1281"/>
      <c r="B12" s="1281"/>
      <c r="C12" s="1281">
        <v>1</v>
      </c>
      <c r="D12" s="740"/>
      <c r="F12" s="765" t="str">
        <f>"4."&amp;mergeValue(A12) &amp;"."&amp;mergeValue(B12)&amp;"."&amp;mergeValue(C12)</f>
        <v>4.1.1.1</v>
      </c>
      <c r="G12" s="768" t="s">
        <v>477</v>
      </c>
      <c r="H12" s="756"/>
      <c r="I12" s="767" t="s">
        <v>480</v>
      </c>
      <c r="J12" s="584"/>
      <c r="K12" s="734"/>
      <c r="L12" s="734"/>
      <c r="M12" s="734"/>
      <c r="N12" s="734"/>
      <c r="O12" s="734"/>
      <c r="P12" s="734"/>
      <c r="Q12" s="734"/>
      <c r="R12" s="734"/>
      <c r="S12" s="734"/>
      <c r="T12" s="734"/>
    </row>
    <row r="13" spans="1:20" s="539" customFormat="1" ht="39" customHeight="1">
      <c r="A13" s="1281"/>
      <c r="B13" s="1281"/>
      <c r="C13" s="1281"/>
      <c r="D13" s="740">
        <v>1</v>
      </c>
      <c r="F13" s="765" t="str">
        <f>"4."&amp;mergeValue(A13) &amp;"."&amp;mergeValue(B13)&amp;"."&amp;mergeValue(C13)&amp;"."&amp;mergeValue(D13)</f>
        <v>4.1.1.1.1</v>
      </c>
      <c r="G13" s="769" t="s">
        <v>478</v>
      </c>
      <c r="H13" s="756"/>
      <c r="I13" s="1282" t="s">
        <v>570</v>
      </c>
      <c r="J13" s="584"/>
      <c r="K13" s="734"/>
      <c r="L13" s="734"/>
      <c r="M13" s="734"/>
      <c r="N13" s="734"/>
      <c r="O13" s="734"/>
      <c r="P13" s="734"/>
      <c r="Q13" s="734"/>
      <c r="R13" s="734"/>
      <c r="S13" s="734"/>
      <c r="T13" s="734"/>
    </row>
    <row r="14" spans="1:20" s="539" customFormat="1" ht="18.75">
      <c r="A14" s="1281"/>
      <c r="B14" s="1281"/>
      <c r="C14" s="1281"/>
      <c r="D14" s="740"/>
      <c r="F14" s="770"/>
      <c r="G14" s="722" t="s">
        <v>4</v>
      </c>
      <c r="H14" s="593"/>
      <c r="I14" s="1282"/>
      <c r="J14" s="584"/>
      <c r="K14" s="734"/>
      <c r="L14" s="734"/>
      <c r="M14" s="734"/>
      <c r="N14" s="734"/>
      <c r="O14" s="734"/>
      <c r="P14" s="734"/>
      <c r="Q14" s="734"/>
      <c r="R14" s="734"/>
      <c r="S14" s="734"/>
      <c r="T14" s="734"/>
    </row>
    <row r="15" spans="1:20" s="539" customFormat="1" ht="18.75">
      <c r="A15" s="1281"/>
      <c r="B15" s="1281"/>
      <c r="C15" s="740"/>
      <c r="D15" s="740"/>
      <c r="F15" s="603"/>
      <c r="G15" s="546" t="s">
        <v>401</v>
      </c>
      <c r="H15" s="604"/>
      <c r="I15" s="605"/>
      <c r="J15" s="584"/>
      <c r="K15" s="734"/>
      <c r="L15" s="734"/>
      <c r="M15" s="734"/>
      <c r="N15" s="734"/>
      <c r="O15" s="734"/>
      <c r="P15" s="734"/>
      <c r="Q15" s="734"/>
      <c r="R15" s="734"/>
      <c r="S15" s="734"/>
      <c r="T15" s="734"/>
    </row>
    <row r="16" spans="1:20" s="539" customFormat="1" ht="18.75">
      <c r="A16" s="1281"/>
      <c r="B16" s="734"/>
      <c r="C16" s="734"/>
      <c r="D16" s="734"/>
      <c r="F16" s="770"/>
      <c r="G16" s="696" t="s">
        <v>484</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483</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76" t="s">
        <v>572</v>
      </c>
      <c r="H19" s="1276"/>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298" t="s">
        <v>718</v>
      </c>
      <c r="M5" s="1298"/>
      <c r="N5" s="1298"/>
      <c r="O5" s="1298"/>
      <c r="P5" s="1298"/>
      <c r="Q5" s="1298"/>
      <c r="R5" s="1298"/>
      <c r="S5" s="1298"/>
      <c r="T5" s="1298"/>
      <c r="U5" s="633"/>
    </row>
    <row r="6" spans="1:34" ht="3" customHeight="1">
      <c r="J6" s="652"/>
      <c r="K6" s="652"/>
      <c r="L6" s="717"/>
      <c r="M6" s="717"/>
      <c r="N6" s="717"/>
      <c r="O6" s="718"/>
      <c r="P6" s="718"/>
      <c r="Q6" s="718"/>
      <c r="R6" s="718"/>
      <c r="S6" s="718"/>
      <c r="T6" s="718"/>
      <c r="U6" s="718"/>
      <c r="V6" s="755"/>
    </row>
    <row r="7" spans="1:34" ht="33.75">
      <c r="J7" s="652"/>
      <c r="K7" s="652"/>
      <c r="L7" s="717"/>
      <c r="M7" s="586" t="s">
        <v>652</v>
      </c>
      <c r="N7" s="717"/>
      <c r="O7" s="1322"/>
      <c r="P7" s="1323"/>
      <c r="Q7" s="1323"/>
      <c r="R7" s="1323"/>
      <c r="S7" s="1323"/>
      <c r="T7" s="1324"/>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0"/>
      <c r="M9" s="1046"/>
      <c r="O9" s="1304"/>
      <c r="P9" s="1304"/>
      <c r="Q9" s="1304"/>
      <c r="R9" s="1304"/>
      <c r="S9" s="1304"/>
      <c r="T9" s="1304"/>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305" t="str">
        <f>IF(datePr_ch="",IF(datePr="","",datePr),datePr_ch)</f>
        <v>17.04.2019</v>
      </c>
      <c r="P10" s="1305"/>
      <c r="Q10" s="1305"/>
      <c r="R10" s="1305"/>
      <c r="S10" s="1305"/>
      <c r="T10" s="1305"/>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305" t="str">
        <f>IF(numberPr_ch="",IF(numberPr="","",numberPr),numberPr_ch)</f>
        <v>24</v>
      </c>
      <c r="P11" s="1305"/>
      <c r="Q11" s="1305"/>
      <c r="R11" s="1305"/>
      <c r="S11" s="1305"/>
      <c r="T11" s="1305"/>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0"/>
      <c r="M12" s="1046"/>
      <c r="O12" s="1304"/>
      <c r="P12" s="1304"/>
      <c r="Q12" s="1304"/>
      <c r="R12" s="1304"/>
      <c r="S12" s="1304"/>
      <c r="T12" s="1304"/>
      <c r="U12" s="780"/>
      <c r="V12" s="780"/>
      <c r="X12" s="1121"/>
      <c r="Y12" s="1121"/>
      <c r="Z12" s="1121"/>
      <c r="AA12" s="1121"/>
      <c r="AB12" s="1121"/>
    </row>
    <row r="13" spans="1:34" s="539" customFormat="1" ht="11.25">
      <c r="A13" s="734"/>
      <c r="B13" s="734"/>
      <c r="C13" s="734"/>
      <c r="D13" s="734"/>
      <c r="E13" s="734"/>
      <c r="F13" s="734"/>
      <c r="G13" s="734"/>
      <c r="H13" s="734"/>
      <c r="L13" s="1299"/>
      <c r="M13" s="1299"/>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306"/>
      <c r="P14" s="1306"/>
      <c r="Q14" s="1306"/>
      <c r="R14" s="1306"/>
      <c r="S14" s="1306"/>
      <c r="T14" s="1306"/>
      <c r="U14" s="1306"/>
    </row>
    <row r="15" spans="1:34">
      <c r="J15" s="652"/>
      <c r="K15" s="652"/>
      <c r="L15" s="1231" t="s">
        <v>445</v>
      </c>
      <c r="M15" s="1231"/>
      <c r="N15" s="1231"/>
      <c r="O15" s="1231"/>
      <c r="P15" s="1231"/>
      <c r="Q15" s="1231"/>
      <c r="R15" s="1231"/>
      <c r="S15" s="1231"/>
      <c r="T15" s="1231"/>
      <c r="U15" s="1231"/>
      <c r="V15" s="1231"/>
      <c r="W15" s="1231" t="s">
        <v>446</v>
      </c>
    </row>
    <row r="16" spans="1:34" ht="14.25" customHeight="1">
      <c r="J16" s="652"/>
      <c r="K16" s="652"/>
      <c r="L16" s="1312" t="s">
        <v>91</v>
      </c>
      <c r="M16" s="1312" t="s">
        <v>603</v>
      </c>
      <c r="N16" s="630"/>
      <c r="O16" s="1313" t="s">
        <v>605</v>
      </c>
      <c r="P16" s="1314"/>
      <c r="Q16" s="1314"/>
      <c r="R16" s="1314"/>
      <c r="S16" s="1314"/>
      <c r="T16" s="1315"/>
      <c r="U16" s="1295" t="s">
        <v>339</v>
      </c>
      <c r="V16" s="1309" t="s">
        <v>274</v>
      </c>
      <c r="W16" s="1231"/>
    </row>
    <row r="17" spans="1:36" ht="14.25" customHeight="1">
      <c r="J17" s="652"/>
      <c r="K17" s="652"/>
      <c r="L17" s="1312"/>
      <c r="M17" s="1312"/>
      <c r="N17" s="631"/>
      <c r="O17" s="1318" t="s">
        <v>579</v>
      </c>
      <c r="P17" s="1316" t="s">
        <v>270</v>
      </c>
      <c r="Q17" s="1317"/>
      <c r="R17" s="1292" t="s">
        <v>616</v>
      </c>
      <c r="S17" s="1293"/>
      <c r="T17" s="1294"/>
      <c r="U17" s="1296"/>
      <c r="V17" s="1310"/>
      <c r="W17" s="1231"/>
    </row>
    <row r="18" spans="1:36" ht="33.75" customHeight="1">
      <c r="J18" s="652"/>
      <c r="K18" s="652"/>
      <c r="L18" s="1312"/>
      <c r="M18" s="1312"/>
      <c r="N18" s="632"/>
      <c r="O18" s="1319"/>
      <c r="P18" s="719" t="s">
        <v>580</v>
      </c>
      <c r="Q18" s="719" t="s">
        <v>6</v>
      </c>
      <c r="R18" s="743" t="s">
        <v>273</v>
      </c>
      <c r="S18" s="1307" t="s">
        <v>272</v>
      </c>
      <c r="T18" s="1308"/>
      <c r="U18" s="1297"/>
      <c r="V18" s="1311"/>
      <c r="W18" s="1231"/>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300">
        <f ca="1">OFFSET(S19,0,-1)+1</f>
        <v>7</v>
      </c>
      <c r="T19" s="1300"/>
      <c r="U19" s="741">
        <f ca="1">OFFSET(U19,0,-2)+1</f>
        <v>8</v>
      </c>
      <c r="V19" s="618">
        <f ca="1">OFFSET(V19,0,-1)</f>
        <v>8</v>
      </c>
      <c r="W19" s="741">
        <f ca="1">OFFSET(W19,0,-1)+1</f>
        <v>9</v>
      </c>
    </row>
    <row r="20" spans="1:36" ht="22.5">
      <c r="A20" s="1283">
        <v>1</v>
      </c>
      <c r="B20" s="831"/>
      <c r="C20" s="831"/>
      <c r="D20" s="831"/>
      <c r="E20" s="832"/>
      <c r="F20" s="833"/>
      <c r="G20" s="833"/>
      <c r="H20" s="833"/>
      <c r="I20" s="834"/>
      <c r="J20" s="829"/>
      <c r="K20" s="836"/>
      <c r="L20" s="744">
        <f>mergeValue(A20)</f>
        <v>1</v>
      </c>
      <c r="M20" s="610" t="s">
        <v>19</v>
      </c>
      <c r="N20" s="615"/>
      <c r="O20" s="1284"/>
      <c r="P20" s="1284"/>
      <c r="Q20" s="1284"/>
      <c r="R20" s="1284"/>
      <c r="S20" s="1284"/>
      <c r="T20" s="1284"/>
      <c r="U20" s="1284"/>
      <c r="V20" s="1284"/>
      <c r="W20" s="1129" t="s">
        <v>719</v>
      </c>
      <c r="Y20" s="777"/>
      <c r="Z20" s="777" t="str">
        <f t="shared" ref="Z20:Z33" si="0">IF(M20="","",M20 )</f>
        <v>Наименование тарифа</v>
      </c>
      <c r="AA20" s="777"/>
      <c r="AB20" s="777"/>
      <c r="AC20" s="777"/>
      <c r="AI20" s="759"/>
      <c r="AJ20" s="759"/>
    </row>
    <row r="21" spans="1:36" ht="22.5">
      <c r="A21" s="1283"/>
      <c r="B21" s="1283">
        <v>1</v>
      </c>
      <c r="C21" s="831"/>
      <c r="D21" s="831"/>
      <c r="E21" s="833"/>
      <c r="F21" s="833"/>
      <c r="G21" s="833"/>
      <c r="H21" s="833"/>
      <c r="I21" s="828"/>
      <c r="J21" s="827"/>
      <c r="K21" s="830"/>
      <c r="L21" s="744" t="str">
        <f>mergeValue(A21) &amp;"."&amp; mergeValue(B21)</f>
        <v>1.1</v>
      </c>
      <c r="M21" s="658" t="s">
        <v>15</v>
      </c>
      <c r="N21" s="615"/>
      <c r="O21" s="1284"/>
      <c r="P21" s="1284"/>
      <c r="Q21" s="1284"/>
      <c r="R21" s="1284"/>
      <c r="S21" s="1284"/>
      <c r="T21" s="1284"/>
      <c r="U21" s="1284"/>
      <c r="V21" s="1284"/>
      <c r="W21" s="1129" t="s">
        <v>460</v>
      </c>
      <c r="Y21" s="777"/>
      <c r="Z21" s="777" t="str">
        <f t="shared" si="0"/>
        <v>Территория действия тарифа</v>
      </c>
      <c r="AA21" s="777"/>
      <c r="AB21" s="777"/>
      <c r="AC21" s="777"/>
      <c r="AI21" s="759"/>
      <c r="AJ21" s="759"/>
    </row>
    <row r="22" spans="1:36" ht="22.5">
      <c r="A22" s="1283"/>
      <c r="B22" s="1283"/>
      <c r="C22" s="1283">
        <v>1</v>
      </c>
      <c r="D22" s="831"/>
      <c r="E22" s="833"/>
      <c r="F22" s="833"/>
      <c r="G22" s="833"/>
      <c r="H22" s="833"/>
      <c r="I22" s="835"/>
      <c r="J22" s="827"/>
      <c r="K22" s="830"/>
      <c r="L22" s="744" t="str">
        <f>mergeValue(A22) &amp;"."&amp; mergeValue(B22)&amp;"."&amp; mergeValue(C22)</f>
        <v>1.1.1</v>
      </c>
      <c r="M22" s="659" t="s">
        <v>7</v>
      </c>
      <c r="N22" s="615"/>
      <c r="O22" s="1284"/>
      <c r="P22" s="1284"/>
      <c r="Q22" s="1284"/>
      <c r="R22" s="1284"/>
      <c r="S22" s="1284"/>
      <c r="T22" s="1284"/>
      <c r="U22" s="1284"/>
      <c r="V22" s="1284"/>
      <c r="W22" s="1129" t="s">
        <v>601</v>
      </c>
      <c r="Y22" s="777"/>
      <c r="Z22" s="777" t="str">
        <f t="shared" si="0"/>
        <v xml:space="preserve">Наименование системы теплоснабжения </v>
      </c>
      <c r="AA22" s="777"/>
      <c r="AB22" s="777"/>
      <c r="AC22" s="777"/>
      <c r="AI22" s="759"/>
      <c r="AJ22" s="759"/>
    </row>
    <row r="23" spans="1:36" ht="22.5">
      <c r="A23" s="1283"/>
      <c r="B23" s="1283"/>
      <c r="C23" s="1283"/>
      <c r="D23" s="1283">
        <v>1</v>
      </c>
      <c r="E23" s="833"/>
      <c r="F23" s="833"/>
      <c r="G23" s="833"/>
      <c r="H23" s="833"/>
      <c r="I23" s="835"/>
      <c r="J23" s="827"/>
      <c r="K23" s="830"/>
      <c r="L23" s="744" t="str">
        <f>mergeValue(A23) &amp;"."&amp; mergeValue(B23)&amp;"."&amp; mergeValue(C23)&amp;"."&amp; mergeValue(D23)</f>
        <v>1.1.1.1</v>
      </c>
      <c r="M23" s="660" t="s">
        <v>21</v>
      </c>
      <c r="N23" s="615"/>
      <c r="O23" s="1284"/>
      <c r="P23" s="1284"/>
      <c r="Q23" s="1284"/>
      <c r="R23" s="1284"/>
      <c r="S23" s="1284"/>
      <c r="T23" s="1284"/>
      <c r="U23" s="1284"/>
      <c r="V23" s="1284"/>
      <c r="W23" s="1129" t="s">
        <v>602</v>
      </c>
      <c r="Y23" s="777"/>
      <c r="Z23" s="777" t="str">
        <f t="shared" si="0"/>
        <v xml:space="preserve">Источник тепловой энергии  </v>
      </c>
      <c r="AA23" s="777"/>
      <c r="AB23" s="777"/>
      <c r="AC23" s="777"/>
      <c r="AI23" s="759"/>
      <c r="AJ23" s="759"/>
    </row>
    <row r="24" spans="1:36" ht="78.75">
      <c r="A24" s="1283"/>
      <c r="B24" s="1283"/>
      <c r="C24" s="1283"/>
      <c r="D24" s="1283"/>
      <c r="E24" s="1283">
        <v>1</v>
      </c>
      <c r="F24" s="833"/>
      <c r="G24" s="833"/>
      <c r="H24" s="831">
        <v>1</v>
      </c>
      <c r="I24" s="1283">
        <v>1</v>
      </c>
      <c r="J24" s="833"/>
      <c r="K24" s="838"/>
      <c r="L24" s="744" t="str">
        <f>mergeValue(A24) &amp;"."&amp; mergeValue(B24)&amp;"."&amp; mergeValue(C24)&amp;"."&amp; mergeValue(D24)&amp;"."&amp; mergeValue(E24)</f>
        <v>1.1.1.1.1</v>
      </c>
      <c r="M24" s="524" t="s">
        <v>8</v>
      </c>
      <c r="N24" s="615"/>
      <c r="O24" s="1285"/>
      <c r="P24" s="1285"/>
      <c r="Q24" s="1285"/>
      <c r="R24" s="1285"/>
      <c r="S24" s="1285"/>
      <c r="T24" s="1285"/>
      <c r="U24" s="1285"/>
      <c r="V24" s="1285"/>
      <c r="W24" s="1129" t="s">
        <v>720</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283"/>
      <c r="B25" s="1283"/>
      <c r="C25" s="1283"/>
      <c r="D25" s="1283"/>
      <c r="E25" s="1283"/>
      <c r="F25" s="1283">
        <v>1</v>
      </c>
      <c r="G25" s="831"/>
      <c r="H25" s="831"/>
      <c r="I25" s="1283"/>
      <c r="J25" s="1283">
        <v>1</v>
      </c>
      <c r="K25" s="839"/>
      <c r="L25" s="744" t="str">
        <f>mergeValue(A25) &amp;"."&amp; mergeValue(B25)&amp;"."&amp; mergeValue(C25)&amp;"."&amp; mergeValue(D25)&amp;"."&amp; mergeValue(E25)&amp;"."&amp; mergeValue(F25)</f>
        <v>1.1.1.1.1.1</v>
      </c>
      <c r="M25" s="525" t="s">
        <v>9</v>
      </c>
      <c r="N25" s="615"/>
      <c r="O25" s="1285"/>
      <c r="P25" s="1285"/>
      <c r="Q25" s="1285"/>
      <c r="R25" s="1285"/>
      <c r="S25" s="1285"/>
      <c r="T25" s="1285"/>
      <c r="U25" s="1285"/>
      <c r="V25" s="1285"/>
      <c r="W25" s="1129" t="s">
        <v>721</v>
      </c>
      <c r="Y25" s="777"/>
      <c r="Z25" s="777" t="str">
        <f t="shared" si="0"/>
        <v>Группа потребителей</v>
      </c>
      <c r="AA25" s="777"/>
      <c r="AB25" s="777"/>
      <c r="AC25" s="777"/>
      <c r="AI25" s="759"/>
      <c r="AJ25" s="759"/>
    </row>
    <row r="26" spans="1:36" ht="122.1" customHeight="1">
      <c r="A26" s="1283"/>
      <c r="B26" s="1283"/>
      <c r="C26" s="1283"/>
      <c r="D26" s="1283"/>
      <c r="E26" s="1283"/>
      <c r="F26" s="1283"/>
      <c r="G26" s="831">
        <v>1</v>
      </c>
      <c r="H26" s="831"/>
      <c r="I26" s="1283"/>
      <c r="J26" s="1283"/>
      <c r="K26" s="839">
        <v>1</v>
      </c>
      <c r="L26" s="744" t="str">
        <f>mergeValue(A26) &amp;"."&amp; mergeValue(B26)&amp;"."&amp; mergeValue(C26)&amp;"."&amp; mergeValue(D26)&amp;"."&amp; mergeValue(E26)&amp;"."&amp; mergeValue(F26)&amp;"."&amp; mergeValue(G26)</f>
        <v>1.1.1.1.1.1.1</v>
      </c>
      <c r="M26" s="1088"/>
      <c r="N26" s="615"/>
      <c r="O26" s="726"/>
      <c r="P26" s="726"/>
      <c r="Q26" s="1040"/>
      <c r="R26" s="1290"/>
      <c r="S26" s="1291" t="s">
        <v>83</v>
      </c>
      <c r="T26" s="1290"/>
      <c r="U26" s="1291" t="s">
        <v>84</v>
      </c>
      <c r="V26" s="726"/>
      <c r="W26" s="1301" t="s">
        <v>722</v>
      </c>
      <c r="X26" s="759" t="str">
        <f>strCheckDate(O27:V27)</f>
        <v/>
      </c>
      <c r="Y26" s="777"/>
      <c r="Z26" s="777" t="str">
        <f t="shared" si="0"/>
        <v/>
      </c>
      <c r="AA26" s="777"/>
      <c r="AB26" s="777"/>
      <c r="AC26" s="777"/>
      <c r="AI26" s="759"/>
      <c r="AJ26" s="759"/>
    </row>
    <row r="27" spans="1:36" ht="11.25" hidden="1">
      <c r="A27" s="1283"/>
      <c r="B27" s="1283"/>
      <c r="C27" s="1283"/>
      <c r="D27" s="1283"/>
      <c r="E27" s="1283"/>
      <c r="F27" s="1283"/>
      <c r="G27" s="831"/>
      <c r="H27" s="831"/>
      <c r="I27" s="1283"/>
      <c r="J27" s="1283"/>
      <c r="K27" s="839"/>
      <c r="L27" s="752"/>
      <c r="M27" s="615"/>
      <c r="N27" s="615"/>
      <c r="O27" s="726"/>
      <c r="P27" s="726"/>
      <c r="Q27" s="732" t="str">
        <f>R26 &amp; "-" &amp; T26</f>
        <v>-</v>
      </c>
      <c r="R27" s="1290"/>
      <c r="S27" s="1291"/>
      <c r="T27" s="1290"/>
      <c r="U27" s="1291"/>
      <c r="V27" s="726"/>
      <c r="W27" s="1302"/>
      <c r="Y27" s="777"/>
      <c r="Z27" s="777" t="str">
        <f t="shared" si="0"/>
        <v/>
      </c>
      <c r="AA27" s="777"/>
      <c r="AB27" s="777"/>
      <c r="AC27" s="777"/>
      <c r="AI27" s="759"/>
      <c r="AJ27" s="759"/>
    </row>
    <row r="28" spans="1:36" ht="15" customHeight="1">
      <c r="A28" s="1283"/>
      <c r="B28" s="1283"/>
      <c r="C28" s="1283"/>
      <c r="D28" s="1283"/>
      <c r="E28" s="1283"/>
      <c r="F28" s="1283"/>
      <c r="G28" s="833"/>
      <c r="H28" s="831"/>
      <c r="I28" s="1283"/>
      <c r="J28" s="1283"/>
      <c r="K28" s="838"/>
      <c r="L28" s="654"/>
      <c r="M28" s="527" t="s">
        <v>24</v>
      </c>
      <c r="N28" s="728"/>
      <c r="O28" s="728"/>
      <c r="P28" s="728"/>
      <c r="Q28" s="728"/>
      <c r="R28" s="728"/>
      <c r="S28" s="728"/>
      <c r="T28" s="728"/>
      <c r="U28" s="728"/>
      <c r="V28" s="725"/>
      <c r="W28" s="1303"/>
      <c r="Y28" s="777"/>
      <c r="Z28" s="777" t="str">
        <f t="shared" si="0"/>
        <v>Добавить вид теплоносителя (параметры теплоносителя)</v>
      </c>
      <c r="AA28" s="777"/>
      <c r="AB28" s="777"/>
      <c r="AC28" s="777"/>
      <c r="AI28" s="759"/>
      <c r="AJ28" s="759"/>
    </row>
    <row r="29" spans="1:36" ht="15" customHeight="1">
      <c r="A29" s="1283"/>
      <c r="B29" s="1283"/>
      <c r="C29" s="1283"/>
      <c r="D29" s="1283"/>
      <c r="E29" s="1283"/>
      <c r="F29" s="833"/>
      <c r="G29" s="833"/>
      <c r="H29" s="831"/>
      <c r="I29" s="1283"/>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283"/>
      <c r="B30" s="1283"/>
      <c r="C30" s="1283"/>
      <c r="D30" s="1283"/>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283"/>
      <c r="B31" s="1283"/>
      <c r="C31" s="1283"/>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283"/>
      <c r="B32" s="1283"/>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283"/>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76" t="s">
        <v>723</v>
      </c>
      <c r="N36" s="1276"/>
      <c r="O36" s="1276"/>
      <c r="P36" s="1276"/>
      <c r="Q36" s="1276"/>
      <c r="R36" s="1276"/>
      <c r="S36" s="1276"/>
      <c r="T36" s="1276"/>
      <c r="U36" s="1276"/>
      <c r="V36" s="1276"/>
      <c r="W36" s="1276"/>
    </row>
  </sheetData>
  <sheetProtection password="FA9C" sheet="1" objects="1" scenarios="1" formatColumns="0" formatRows="0"/>
  <mergeCells count="40">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 ref="A20:A33"/>
    <mergeCell ref="O20:V20"/>
    <mergeCell ref="B21:B32"/>
    <mergeCell ref="O21:V21"/>
    <mergeCell ref="C22:C31"/>
    <mergeCell ref="O22:V22"/>
    <mergeCell ref="D23:D30"/>
    <mergeCell ref="O23:V23"/>
    <mergeCell ref="I24:I29"/>
    <mergeCell ref="J25:J28"/>
    <mergeCell ref="S18:T18"/>
    <mergeCell ref="O14:U14"/>
    <mergeCell ref="L15:V15"/>
    <mergeCell ref="W15:W18"/>
    <mergeCell ref="L16:L18"/>
    <mergeCell ref="M16:M18"/>
    <mergeCell ref="O16:T16"/>
    <mergeCell ref="U16:U18"/>
    <mergeCell ref="L13:M13"/>
    <mergeCell ref="L5:T5"/>
    <mergeCell ref="O9:T9"/>
    <mergeCell ref="O10:T10"/>
    <mergeCell ref="O11:T11"/>
    <mergeCell ref="O12:T12"/>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7" t="s">
        <v>471</v>
      </c>
      <c r="G2" s="1278"/>
      <c r="H2" s="1279"/>
      <c r="I2" s="609"/>
    </row>
    <row r="3" spans="1:20" ht="3" customHeight="1"/>
    <row r="4" spans="1:20" s="539" customFormat="1" ht="11.25">
      <c r="A4" s="559"/>
      <c r="B4" s="559"/>
      <c r="C4" s="559"/>
      <c r="D4" s="559"/>
      <c r="F4" s="1231" t="s">
        <v>445</v>
      </c>
      <c r="G4" s="1231"/>
      <c r="H4" s="1231"/>
      <c r="I4" s="1280"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0"/>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472</v>
      </c>
      <c r="H7" s="573" t="str">
        <f>IF(dateCh="","",dateCh)</f>
        <v>07.05.2019</v>
      </c>
      <c r="I7" s="550" t="s">
        <v>473</v>
      </c>
      <c r="J7" s="584"/>
      <c r="K7" s="559"/>
      <c r="L7" s="559"/>
      <c r="M7" s="559"/>
      <c r="N7" s="559"/>
      <c r="O7" s="559"/>
      <c r="P7" s="559"/>
      <c r="Q7" s="559"/>
      <c r="R7" s="559"/>
      <c r="S7" s="559"/>
      <c r="T7" s="559"/>
    </row>
    <row r="8" spans="1:20" s="539" customFormat="1" ht="45">
      <c r="A8" s="1281">
        <v>1</v>
      </c>
      <c r="B8" s="559"/>
      <c r="C8" s="559"/>
      <c r="D8" s="559"/>
      <c r="F8" s="585" t="str">
        <f>"2." &amp;mergeValue(A8)</f>
        <v>2.1</v>
      </c>
      <c r="G8" s="601" t="s">
        <v>474</v>
      </c>
      <c r="H8" s="573"/>
      <c r="I8" s="550" t="s">
        <v>569</v>
      </c>
      <c r="J8" s="584"/>
      <c r="K8" s="559"/>
      <c r="L8" s="559"/>
      <c r="M8" s="559"/>
      <c r="N8" s="559"/>
      <c r="O8" s="559"/>
      <c r="P8" s="559"/>
      <c r="Q8" s="559"/>
      <c r="R8" s="559"/>
      <c r="S8" s="559"/>
      <c r="T8" s="559"/>
    </row>
    <row r="9" spans="1:20" s="539" customFormat="1" ht="22.5">
      <c r="A9" s="1281"/>
      <c r="B9" s="559"/>
      <c r="C9" s="559"/>
      <c r="D9" s="559"/>
      <c r="F9" s="585" t="str">
        <f>"3." &amp;mergeValue(A9)</f>
        <v>3.1</v>
      </c>
      <c r="G9" s="601" t="s">
        <v>475</v>
      </c>
      <c r="H9" s="573"/>
      <c r="I9" s="550" t="s">
        <v>567</v>
      </c>
      <c r="J9" s="584"/>
      <c r="K9" s="559"/>
      <c r="L9" s="559"/>
      <c r="M9" s="559"/>
      <c r="N9" s="559"/>
      <c r="O9" s="559"/>
      <c r="P9" s="559"/>
      <c r="Q9" s="559"/>
      <c r="R9" s="559"/>
      <c r="S9" s="559"/>
      <c r="T9" s="559"/>
    </row>
    <row r="10" spans="1:20" s="539" customFormat="1" ht="22.5">
      <c r="A10" s="1281"/>
      <c r="B10" s="559"/>
      <c r="C10" s="559"/>
      <c r="D10" s="559"/>
      <c r="F10" s="585" t="str">
        <f>"4."&amp;mergeValue(A10)</f>
        <v>4.1</v>
      </c>
      <c r="G10" s="601" t="s">
        <v>476</v>
      </c>
      <c r="H10" s="574" t="s">
        <v>449</v>
      </c>
      <c r="I10" s="550"/>
      <c r="J10" s="584"/>
      <c r="K10" s="559"/>
      <c r="L10" s="559"/>
      <c r="M10" s="559"/>
      <c r="N10" s="559"/>
      <c r="O10" s="559"/>
      <c r="P10" s="559"/>
      <c r="Q10" s="559"/>
      <c r="R10" s="559"/>
      <c r="S10" s="559"/>
      <c r="T10" s="559"/>
    </row>
    <row r="11" spans="1:20" s="539" customFormat="1" ht="18.75">
      <c r="A11" s="1281"/>
      <c r="B11" s="1281">
        <v>1</v>
      </c>
      <c r="C11" s="592"/>
      <c r="D11" s="592"/>
      <c r="F11" s="585" t="str">
        <f>"4."&amp;mergeValue(A11) &amp;"."&amp;mergeValue(B11)</f>
        <v>4.1.1</v>
      </c>
      <c r="G11" s="580" t="s">
        <v>571</v>
      </c>
      <c r="H11" s="573" t="str">
        <f>IF(region_name="","",region_name)</f>
        <v>Нижегородская область</v>
      </c>
      <c r="I11" s="550" t="s">
        <v>479</v>
      </c>
      <c r="J11" s="584"/>
      <c r="K11" s="559"/>
      <c r="L11" s="559"/>
      <c r="M11" s="559"/>
      <c r="N11" s="559"/>
      <c r="O11" s="559"/>
      <c r="P11" s="559"/>
      <c r="Q11" s="559"/>
      <c r="R11" s="559"/>
      <c r="S11" s="559"/>
      <c r="T11" s="559"/>
    </row>
    <row r="12" spans="1:20" s="539" customFormat="1" ht="22.5">
      <c r="A12" s="1281"/>
      <c r="B12" s="1281"/>
      <c r="C12" s="1281">
        <v>1</v>
      </c>
      <c r="D12" s="592"/>
      <c r="F12" s="585" t="str">
        <f>"4."&amp;mergeValue(A12) &amp;"."&amp;mergeValue(B12)&amp;"."&amp;mergeValue(C12)</f>
        <v>4.1.1.1</v>
      </c>
      <c r="G12" s="591" t="s">
        <v>477</v>
      </c>
      <c r="H12" s="573"/>
      <c r="I12" s="550" t="s">
        <v>480</v>
      </c>
      <c r="J12" s="584"/>
      <c r="K12" s="559"/>
      <c r="L12" s="559"/>
      <c r="M12" s="559"/>
      <c r="N12" s="559"/>
      <c r="O12" s="559"/>
      <c r="P12" s="559"/>
      <c r="Q12" s="559"/>
      <c r="R12" s="559"/>
      <c r="S12" s="559"/>
      <c r="T12" s="559"/>
    </row>
    <row r="13" spans="1:20" s="539" customFormat="1" ht="39" customHeight="1">
      <c r="A13" s="1281"/>
      <c r="B13" s="1281"/>
      <c r="C13" s="1281"/>
      <c r="D13" s="592">
        <v>1</v>
      </c>
      <c r="F13" s="585" t="str">
        <f>"4."&amp;mergeValue(A13) &amp;"."&amp;mergeValue(B13)&amp;"."&amp;mergeValue(C13)&amp;"."&amp;mergeValue(D13)</f>
        <v>4.1.1.1.1</v>
      </c>
      <c r="G13" s="602" t="s">
        <v>478</v>
      </c>
      <c r="H13" s="573"/>
      <c r="I13" s="1282" t="s">
        <v>570</v>
      </c>
      <c r="J13" s="584"/>
      <c r="K13" s="559"/>
      <c r="L13" s="559"/>
      <c r="M13" s="559"/>
      <c r="N13" s="559"/>
      <c r="O13" s="559"/>
      <c r="P13" s="559"/>
      <c r="Q13" s="559"/>
      <c r="R13" s="559"/>
      <c r="S13" s="559"/>
      <c r="T13" s="559"/>
    </row>
    <row r="14" spans="1:20" s="539" customFormat="1" ht="18.75">
      <c r="A14" s="1281"/>
      <c r="B14" s="1281"/>
      <c r="C14" s="1281"/>
      <c r="D14" s="592"/>
      <c r="F14" s="588"/>
      <c r="G14" s="520" t="s">
        <v>4</v>
      </c>
      <c r="H14" s="593"/>
      <c r="I14" s="1282"/>
      <c r="J14" s="584"/>
      <c r="K14" s="559"/>
      <c r="L14" s="559"/>
      <c r="M14" s="559"/>
      <c r="N14" s="559"/>
      <c r="O14" s="559"/>
      <c r="P14" s="559"/>
      <c r="Q14" s="559"/>
      <c r="R14" s="559"/>
      <c r="S14" s="559"/>
      <c r="T14" s="559"/>
    </row>
    <row r="15" spans="1:20" s="539" customFormat="1" ht="18.75">
      <c r="A15" s="1281"/>
      <c r="B15" s="1281"/>
      <c r="C15" s="592"/>
      <c r="D15" s="592"/>
      <c r="F15" s="603"/>
      <c r="G15" s="546" t="s">
        <v>401</v>
      </c>
      <c r="H15" s="604"/>
      <c r="I15" s="605"/>
      <c r="J15" s="584"/>
      <c r="K15" s="559"/>
      <c r="L15" s="559"/>
      <c r="M15" s="559"/>
      <c r="N15" s="559"/>
      <c r="O15" s="559"/>
      <c r="P15" s="559"/>
      <c r="Q15" s="559"/>
      <c r="R15" s="559"/>
      <c r="S15" s="559"/>
      <c r="T15" s="559"/>
    </row>
    <row r="16" spans="1:20" s="539" customFormat="1" ht="18.75">
      <c r="A16" s="1281"/>
      <c r="B16" s="559"/>
      <c r="C16" s="559"/>
      <c r="D16" s="559"/>
      <c r="F16" s="588"/>
      <c r="G16" s="528" t="s">
        <v>484</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483</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6" t="s">
        <v>572</v>
      </c>
      <c r="H19" s="1276"/>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298" t="s">
        <v>718</v>
      </c>
      <c r="M5" s="1298"/>
      <c r="N5" s="1298"/>
      <c r="O5" s="1298"/>
      <c r="P5" s="1298"/>
      <c r="Q5" s="1298"/>
      <c r="R5" s="1298"/>
      <c r="S5" s="1298"/>
      <c r="T5" s="1298"/>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6"/>
      <c r="P12" s="1326"/>
      <c r="Q12" s="1326"/>
      <c r="R12" s="1326"/>
      <c r="S12" s="1326"/>
      <c r="T12" s="1326"/>
      <c r="U12" s="1326"/>
    </row>
    <row r="13" spans="1:33">
      <c r="J13" s="451"/>
      <c r="K13" s="451"/>
      <c r="L13" s="1231" t="s">
        <v>445</v>
      </c>
      <c r="M13" s="1231"/>
      <c r="N13" s="1231"/>
      <c r="O13" s="1231"/>
      <c r="P13" s="1231"/>
      <c r="Q13" s="1231"/>
      <c r="R13" s="1231"/>
      <c r="S13" s="1231"/>
      <c r="T13" s="1231"/>
      <c r="U13" s="1231"/>
      <c r="V13" s="1231"/>
      <c r="W13" s="1231" t="s">
        <v>446</v>
      </c>
    </row>
    <row r="14" spans="1:33" ht="14.25" customHeight="1">
      <c r="J14" s="451"/>
      <c r="K14" s="451"/>
      <c r="L14" s="1312" t="s">
        <v>91</v>
      </c>
      <c r="M14" s="1312" t="s">
        <v>603</v>
      </c>
      <c r="N14" s="444"/>
      <c r="O14" s="1313" t="s">
        <v>605</v>
      </c>
      <c r="P14" s="1314"/>
      <c r="Q14" s="1314"/>
      <c r="R14" s="1314"/>
      <c r="S14" s="1314"/>
      <c r="T14" s="1315"/>
      <c r="U14" s="1295" t="s">
        <v>339</v>
      </c>
      <c r="V14" s="1325" t="s">
        <v>274</v>
      </c>
      <c r="W14" s="1231"/>
    </row>
    <row r="15" spans="1:33" ht="14.25" customHeight="1">
      <c r="J15" s="451"/>
      <c r="K15" s="451"/>
      <c r="L15" s="1312"/>
      <c r="M15" s="1312"/>
      <c r="N15" s="443"/>
      <c r="O15" s="1318" t="s">
        <v>604</v>
      </c>
      <c r="P15" s="624"/>
      <c r="Q15" s="624"/>
      <c r="R15" s="1293" t="s">
        <v>616</v>
      </c>
      <c r="S15" s="1293"/>
      <c r="T15" s="1294"/>
      <c r="U15" s="1296"/>
      <c r="V15" s="1325"/>
      <c r="W15" s="1231"/>
    </row>
    <row r="16" spans="1:33" ht="30.75" customHeight="1">
      <c r="J16" s="451"/>
      <c r="K16" s="451"/>
      <c r="L16" s="1312"/>
      <c r="M16" s="1312"/>
      <c r="N16" s="442"/>
      <c r="O16" s="1319"/>
      <c r="P16" s="622"/>
      <c r="Q16" s="623"/>
      <c r="R16" s="506" t="s">
        <v>273</v>
      </c>
      <c r="S16" s="1307" t="s">
        <v>272</v>
      </c>
      <c r="T16" s="1308"/>
      <c r="U16" s="1297"/>
      <c r="V16" s="1325"/>
      <c r="W16" s="1231"/>
    </row>
    <row r="17" spans="1:33">
      <c r="J17" s="451"/>
      <c r="K17" s="459">
        <v>1</v>
      </c>
      <c r="L17" s="606" t="s">
        <v>92</v>
      </c>
      <c r="M17" s="606" t="s">
        <v>48</v>
      </c>
      <c r="N17" s="479" t="s">
        <v>48</v>
      </c>
      <c r="O17" s="607">
        <f ca="1">OFFSET(O17,0,-1)+1</f>
        <v>3</v>
      </c>
      <c r="P17" s="608">
        <f ca="1">OFFSET(P17,0,-1)</f>
        <v>3</v>
      </c>
      <c r="Q17" s="608">
        <f ca="1">OFFSET(Q17,0,-1)</f>
        <v>3</v>
      </c>
      <c r="R17" s="607">
        <f ca="1">OFFSET(R17,0,-1)+1</f>
        <v>4</v>
      </c>
      <c r="S17" s="1328">
        <f ca="1">OFFSET(S17,0,-1)+1</f>
        <v>5</v>
      </c>
      <c r="T17" s="1328"/>
      <c r="U17" s="607">
        <f ca="1">OFFSET(U17,0,-2)+1</f>
        <v>6</v>
      </c>
      <c r="V17" s="608">
        <f ca="1">OFFSET(V17,0,-1)</f>
        <v>6</v>
      </c>
      <c r="W17" s="607">
        <f ca="1">OFFSET(W17,0,-1)+1</f>
        <v>7</v>
      </c>
    </row>
    <row r="18" spans="1:33" ht="22.5">
      <c r="A18" s="1283">
        <v>1</v>
      </c>
      <c r="B18" s="849"/>
      <c r="C18" s="849"/>
      <c r="D18" s="849"/>
      <c r="E18" s="850"/>
      <c r="F18" s="851"/>
      <c r="G18" s="851"/>
      <c r="H18" s="851"/>
      <c r="I18" s="852"/>
      <c r="J18" s="847"/>
      <c r="K18" s="854"/>
      <c r="L18" s="562">
        <f>mergeValue(A18)</f>
        <v>1</v>
      </c>
      <c r="M18" s="610" t="s">
        <v>19</v>
      </c>
      <c r="N18" s="549"/>
      <c r="O18" s="1327"/>
      <c r="P18" s="1327"/>
      <c r="Q18" s="1327"/>
      <c r="R18" s="1327"/>
      <c r="S18" s="1327"/>
      <c r="T18" s="1327"/>
      <c r="U18" s="1327"/>
      <c r="V18" s="1327"/>
      <c r="W18" s="1129" t="s">
        <v>719</v>
      </c>
    </row>
    <row r="19" spans="1:33" ht="22.5">
      <c r="A19" s="1283"/>
      <c r="B19" s="1283">
        <v>1</v>
      </c>
      <c r="C19" s="849"/>
      <c r="D19" s="849"/>
      <c r="E19" s="851"/>
      <c r="F19" s="851"/>
      <c r="G19" s="851"/>
      <c r="H19" s="851"/>
      <c r="I19" s="846"/>
      <c r="J19" s="845"/>
      <c r="K19" s="848"/>
      <c r="L19" s="562" t="str">
        <f>mergeValue(A19) &amp;"."&amp; mergeValue(B19)</f>
        <v>1.1</v>
      </c>
      <c r="M19" s="516" t="s">
        <v>15</v>
      </c>
      <c r="N19" s="549"/>
      <c r="O19" s="1327"/>
      <c r="P19" s="1327"/>
      <c r="Q19" s="1327"/>
      <c r="R19" s="1327"/>
      <c r="S19" s="1327"/>
      <c r="T19" s="1327"/>
      <c r="U19" s="1327"/>
      <c r="V19" s="1327"/>
      <c r="W19" s="1129" t="s">
        <v>460</v>
      </c>
    </row>
    <row r="20" spans="1:33" ht="22.5">
      <c r="A20" s="1283"/>
      <c r="B20" s="1283"/>
      <c r="C20" s="1283">
        <v>1</v>
      </c>
      <c r="D20" s="849"/>
      <c r="E20" s="851"/>
      <c r="F20" s="851"/>
      <c r="G20" s="851"/>
      <c r="H20" s="851"/>
      <c r="I20" s="853"/>
      <c r="J20" s="845"/>
      <c r="K20" s="848"/>
      <c r="L20" s="562" t="str">
        <f>mergeValue(A20) &amp;"."&amp; mergeValue(B20)&amp;"."&amp; mergeValue(C20)</f>
        <v>1.1.1</v>
      </c>
      <c r="M20" s="517" t="s">
        <v>7</v>
      </c>
      <c r="N20" s="549"/>
      <c r="O20" s="1327"/>
      <c r="P20" s="1327"/>
      <c r="Q20" s="1327"/>
      <c r="R20" s="1327"/>
      <c r="S20" s="1327"/>
      <c r="T20" s="1327"/>
      <c r="U20" s="1327"/>
      <c r="V20" s="1327"/>
      <c r="W20" s="1129" t="s">
        <v>601</v>
      </c>
    </row>
    <row r="21" spans="1:33" ht="22.5">
      <c r="A21" s="1283"/>
      <c r="B21" s="1283"/>
      <c r="C21" s="1283"/>
      <c r="D21" s="1283">
        <v>1</v>
      </c>
      <c r="E21" s="851"/>
      <c r="F21" s="851"/>
      <c r="G21" s="851"/>
      <c r="H21" s="851"/>
      <c r="I21" s="853"/>
      <c r="J21" s="845"/>
      <c r="K21" s="848"/>
      <c r="L21" s="562" t="str">
        <f>mergeValue(A21) &amp;"."&amp; mergeValue(B21)&amp;"."&amp; mergeValue(C21)&amp;"."&amp; mergeValue(D21)</f>
        <v>1.1.1.1</v>
      </c>
      <c r="M21" s="518" t="s">
        <v>21</v>
      </c>
      <c r="N21" s="549"/>
      <c r="O21" s="1327"/>
      <c r="P21" s="1327"/>
      <c r="Q21" s="1327"/>
      <c r="R21" s="1327"/>
      <c r="S21" s="1327"/>
      <c r="T21" s="1327"/>
      <c r="U21" s="1327"/>
      <c r="V21" s="1327"/>
      <c r="W21" s="1129" t="s">
        <v>602</v>
      </c>
    </row>
    <row r="22" spans="1:33" ht="78.75">
      <c r="A22" s="1283"/>
      <c r="B22" s="1283"/>
      <c r="C22" s="1283"/>
      <c r="D22" s="1283"/>
      <c r="E22" s="1283">
        <v>1</v>
      </c>
      <c r="F22" s="851"/>
      <c r="G22" s="851"/>
      <c r="H22" s="849">
        <v>1</v>
      </c>
      <c r="I22" s="1283">
        <v>1</v>
      </c>
      <c r="J22" s="851"/>
      <c r="K22" s="856"/>
      <c r="L22" s="562" t="str">
        <f>mergeValue(A22) &amp;"."&amp; mergeValue(B22)&amp;"."&amp; mergeValue(C22)&amp;"."&amp; mergeValue(D22)&amp;"."&amp; mergeValue(E22)</f>
        <v>1.1.1.1.1</v>
      </c>
      <c r="M22" s="524" t="s">
        <v>8</v>
      </c>
      <c r="N22" s="550"/>
      <c r="O22" s="1285"/>
      <c r="P22" s="1285"/>
      <c r="Q22" s="1285"/>
      <c r="R22" s="1285"/>
      <c r="S22" s="1285"/>
      <c r="T22" s="1285"/>
      <c r="U22" s="1285"/>
      <c r="V22" s="1285"/>
      <c r="W22" s="1129" t="s">
        <v>720</v>
      </c>
    </row>
    <row r="23" spans="1:33" ht="33.75">
      <c r="A23" s="1283"/>
      <c r="B23" s="1283"/>
      <c r="C23" s="1283"/>
      <c r="D23" s="1283"/>
      <c r="E23" s="1283"/>
      <c r="F23" s="1283">
        <v>1</v>
      </c>
      <c r="G23" s="849"/>
      <c r="H23" s="849"/>
      <c r="I23" s="1283"/>
      <c r="J23" s="1283">
        <v>1</v>
      </c>
      <c r="K23" s="857"/>
      <c r="L23" s="562" t="str">
        <f>mergeValue(A23) &amp;"."&amp; mergeValue(B23)&amp;"."&amp; mergeValue(C23)&amp;"."&amp; mergeValue(D23)&amp;"."&amp; mergeValue(E23)&amp;"."&amp; mergeValue(F23)</f>
        <v>1.1.1.1.1.1</v>
      </c>
      <c r="M23" s="525" t="s">
        <v>9</v>
      </c>
      <c r="N23" s="550"/>
      <c r="O23" s="1286"/>
      <c r="P23" s="1287"/>
      <c r="Q23" s="1287"/>
      <c r="R23" s="1287"/>
      <c r="S23" s="1287"/>
      <c r="T23" s="1287"/>
      <c r="U23" s="1287"/>
      <c r="V23" s="1288"/>
      <c r="W23" s="1129" t="s">
        <v>721</v>
      </c>
      <c r="Y23" s="474" t="str">
        <f>strCheckUnique(Z23:Z26)</f>
        <v/>
      </c>
      <c r="AA23" s="474" t="str">
        <f>IF(O23="","",O23 &amp; ":_")</f>
        <v/>
      </c>
    </row>
    <row r="24" spans="1:33" ht="122.1" customHeight="1">
      <c r="A24" s="1283"/>
      <c r="B24" s="1283"/>
      <c r="C24" s="1283"/>
      <c r="D24" s="1283"/>
      <c r="E24" s="1283"/>
      <c r="F24" s="1283"/>
      <c r="G24" s="849">
        <v>1</v>
      </c>
      <c r="H24" s="849"/>
      <c r="I24" s="1283"/>
      <c r="J24" s="1283"/>
      <c r="K24" s="857">
        <v>1</v>
      </c>
      <c r="L24" s="562" t="str">
        <f>mergeValue(A24) &amp;"."&amp; mergeValue(B24)&amp;"."&amp; mergeValue(C24)&amp;"."&amp; mergeValue(D24)&amp;"."&amp; mergeValue(E24)&amp;"."&amp; mergeValue(F24)&amp;"."&amp; mergeValue(G24)</f>
        <v>1.1.1.1.1.1.1</v>
      </c>
      <c r="M24" s="1088"/>
      <c r="N24" s="555"/>
      <c r="O24" s="1103"/>
      <c r="P24" s="532"/>
      <c r="Q24" s="532"/>
      <c r="R24" s="1289"/>
      <c r="S24" s="1291" t="s">
        <v>83</v>
      </c>
      <c r="T24" s="1289"/>
      <c r="U24" s="1291" t="s">
        <v>84</v>
      </c>
      <c r="V24" s="547"/>
      <c r="W24" s="1301" t="s">
        <v>722</v>
      </c>
      <c r="X24" s="470" t="str">
        <f>strCheckDate(O25:V25)</f>
        <v/>
      </c>
      <c r="Y24" s="474"/>
      <c r="Z24" s="474" t="str">
        <f>IF(M24="","",M24 )</f>
        <v/>
      </c>
      <c r="AA24" s="474"/>
      <c r="AB24" s="474"/>
      <c r="AC24" s="474"/>
    </row>
    <row r="25" spans="1:33" ht="11.25" hidden="1">
      <c r="A25" s="1283"/>
      <c r="B25" s="1283"/>
      <c r="C25" s="1283"/>
      <c r="D25" s="1283"/>
      <c r="E25" s="1283"/>
      <c r="F25" s="1283"/>
      <c r="G25" s="849"/>
      <c r="H25" s="849"/>
      <c r="I25" s="1283"/>
      <c r="J25" s="1283"/>
      <c r="K25" s="857"/>
      <c r="L25" s="569"/>
      <c r="M25" s="615"/>
      <c r="N25" s="555"/>
      <c r="O25" s="553"/>
      <c r="P25" s="532"/>
      <c r="Q25" s="553" t="str">
        <f>R24 &amp; "-" &amp; T24</f>
        <v>-</v>
      </c>
      <c r="R25" s="1290"/>
      <c r="S25" s="1291"/>
      <c r="T25" s="1290"/>
      <c r="U25" s="1291"/>
      <c r="V25" s="547"/>
      <c r="W25" s="1302"/>
    </row>
    <row r="26" spans="1:33" s="445" customFormat="1" ht="15" customHeight="1">
      <c r="A26" s="1283"/>
      <c r="B26" s="1283"/>
      <c r="C26" s="1283"/>
      <c r="D26" s="1283"/>
      <c r="E26" s="1283"/>
      <c r="F26" s="1283"/>
      <c r="G26" s="851"/>
      <c r="H26" s="849"/>
      <c r="I26" s="1283"/>
      <c r="J26" s="1283"/>
      <c r="K26" s="856"/>
      <c r="L26" s="508"/>
      <c r="M26" s="527" t="s">
        <v>24</v>
      </c>
      <c r="N26" s="521"/>
      <c r="O26" s="515"/>
      <c r="P26" s="515"/>
      <c r="Q26" s="515"/>
      <c r="R26" s="542"/>
      <c r="S26" s="534"/>
      <c r="T26" s="533"/>
      <c r="U26" s="521"/>
      <c r="V26" s="530"/>
      <c r="W26" s="1303"/>
      <c r="X26" s="471"/>
      <c r="Y26" s="471"/>
      <c r="Z26" s="471"/>
      <c r="AA26" s="471"/>
      <c r="AB26" s="471"/>
      <c r="AC26" s="471"/>
      <c r="AD26" s="471"/>
      <c r="AE26" s="471"/>
      <c r="AF26" s="471"/>
      <c r="AG26" s="471"/>
    </row>
    <row r="27" spans="1:33" s="445" customFormat="1" ht="15" customHeight="1">
      <c r="A27" s="1283"/>
      <c r="B27" s="1283"/>
      <c r="C27" s="1283"/>
      <c r="D27" s="1283"/>
      <c r="E27" s="1283"/>
      <c r="F27" s="851"/>
      <c r="G27" s="851"/>
      <c r="H27" s="849"/>
      <c r="I27" s="1283"/>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283"/>
      <c r="B28" s="1283"/>
      <c r="C28" s="1283"/>
      <c r="D28" s="1283"/>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283"/>
      <c r="B29" s="1283"/>
      <c r="C29" s="1283"/>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283"/>
      <c r="B30" s="1283"/>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283"/>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76" t="s">
        <v>723</v>
      </c>
      <c r="N34" s="1276"/>
      <c r="O34" s="1276"/>
      <c r="P34" s="1276"/>
      <c r="Q34" s="1276"/>
      <c r="R34" s="1276"/>
      <c r="S34" s="1276"/>
      <c r="T34" s="1276"/>
      <c r="U34" s="1276"/>
      <c r="V34" s="1276"/>
      <c r="W34" s="1276"/>
    </row>
  </sheetData>
  <sheetProtection password="FA9C" sheet="1" objects="1" scenarios="1" formatColumns="0" formatRows="0"/>
  <dataConsolidate leftLabels="1" link="1"/>
  <mergeCells count="37">
    <mergeCell ref="T24:T25"/>
    <mergeCell ref="U24:U25"/>
    <mergeCell ref="M34:W34"/>
    <mergeCell ref="W24:W26"/>
    <mergeCell ref="S17:T17"/>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7" t="s">
        <v>471</v>
      </c>
      <c r="G2" s="1278"/>
      <c r="H2" s="1279"/>
      <c r="I2" s="609"/>
    </row>
    <row r="3" spans="1:20" ht="3" customHeight="1"/>
    <row r="4" spans="1:20" s="539" customFormat="1" ht="11.25">
      <c r="A4" s="559"/>
      <c r="B4" s="559"/>
      <c r="C4" s="559"/>
      <c r="D4" s="559"/>
      <c r="F4" s="1231" t="s">
        <v>445</v>
      </c>
      <c r="G4" s="1231"/>
      <c r="H4" s="1231"/>
      <c r="I4" s="1280"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0"/>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472</v>
      </c>
      <c r="H7" s="573" t="str">
        <f>IF(dateCh="","",dateCh)</f>
        <v>07.05.2019</v>
      </c>
      <c r="I7" s="550" t="s">
        <v>473</v>
      </c>
      <c r="J7" s="584"/>
      <c r="K7" s="559"/>
      <c r="L7" s="559"/>
      <c r="M7" s="559"/>
      <c r="N7" s="559"/>
      <c r="O7" s="559"/>
      <c r="P7" s="559"/>
      <c r="Q7" s="559"/>
      <c r="R7" s="559"/>
      <c r="S7" s="559"/>
      <c r="T7" s="559"/>
    </row>
    <row r="8" spans="1:20" s="539" customFormat="1" ht="45">
      <c r="A8" s="1281">
        <v>1</v>
      </c>
      <c r="B8" s="559"/>
      <c r="C8" s="559"/>
      <c r="D8" s="559"/>
      <c r="F8" s="585" t="str">
        <f>"2." &amp;mergeValue(A8)</f>
        <v>2.1</v>
      </c>
      <c r="G8" s="601" t="s">
        <v>474</v>
      </c>
      <c r="H8" s="573"/>
      <c r="I8" s="550" t="s">
        <v>569</v>
      </c>
      <c r="J8" s="584"/>
      <c r="K8" s="559"/>
      <c r="L8" s="559"/>
      <c r="M8" s="559"/>
      <c r="N8" s="559"/>
      <c r="O8" s="559"/>
      <c r="P8" s="559"/>
      <c r="Q8" s="559"/>
      <c r="R8" s="559"/>
      <c r="S8" s="559"/>
      <c r="T8" s="559"/>
    </row>
    <row r="9" spans="1:20" s="539" customFormat="1" ht="22.5">
      <c r="A9" s="1281"/>
      <c r="B9" s="559"/>
      <c r="C9" s="559"/>
      <c r="D9" s="559"/>
      <c r="F9" s="585" t="str">
        <f>"3." &amp;mergeValue(A9)</f>
        <v>3.1</v>
      </c>
      <c r="G9" s="601" t="s">
        <v>475</v>
      </c>
      <c r="H9" s="573"/>
      <c r="I9" s="550" t="s">
        <v>567</v>
      </c>
      <c r="J9" s="584"/>
      <c r="K9" s="559"/>
      <c r="L9" s="559"/>
      <c r="M9" s="559"/>
      <c r="N9" s="559"/>
      <c r="O9" s="559"/>
      <c r="P9" s="559"/>
      <c r="Q9" s="559"/>
      <c r="R9" s="559"/>
      <c r="S9" s="559"/>
      <c r="T9" s="559"/>
    </row>
    <row r="10" spans="1:20" s="539" customFormat="1" ht="22.5">
      <c r="A10" s="1281"/>
      <c r="B10" s="559"/>
      <c r="C10" s="559"/>
      <c r="D10" s="559"/>
      <c r="F10" s="585" t="str">
        <f>"4."&amp;mergeValue(A10)</f>
        <v>4.1</v>
      </c>
      <c r="G10" s="601" t="s">
        <v>476</v>
      </c>
      <c r="H10" s="574" t="s">
        <v>449</v>
      </c>
      <c r="I10" s="550"/>
      <c r="J10" s="584"/>
      <c r="K10" s="559"/>
      <c r="L10" s="559"/>
      <c r="M10" s="559"/>
      <c r="N10" s="559"/>
      <c r="O10" s="559"/>
      <c r="P10" s="559"/>
      <c r="Q10" s="559"/>
      <c r="R10" s="559"/>
      <c r="S10" s="559"/>
      <c r="T10" s="559"/>
    </row>
    <row r="11" spans="1:20" s="539" customFormat="1" ht="18.75">
      <c r="A11" s="1281"/>
      <c r="B11" s="1281">
        <v>1</v>
      </c>
      <c r="C11" s="592"/>
      <c r="D11" s="592"/>
      <c r="F11" s="585" t="str">
        <f>"4."&amp;mergeValue(A11) &amp;"."&amp;mergeValue(B11)</f>
        <v>4.1.1</v>
      </c>
      <c r="G11" s="580" t="s">
        <v>571</v>
      </c>
      <c r="H11" s="573" t="str">
        <f>IF(region_name="","",region_name)</f>
        <v>Нижегородская область</v>
      </c>
      <c r="I11" s="550" t="s">
        <v>479</v>
      </c>
      <c r="J11" s="584"/>
      <c r="K11" s="559"/>
      <c r="L11" s="559"/>
      <c r="M11" s="559"/>
      <c r="N11" s="559"/>
      <c r="O11" s="559"/>
      <c r="P11" s="559"/>
      <c r="Q11" s="559"/>
      <c r="R11" s="559"/>
      <c r="S11" s="559"/>
      <c r="T11" s="559"/>
    </row>
    <row r="12" spans="1:20" s="539" customFormat="1" ht="22.5">
      <c r="A12" s="1281"/>
      <c r="B12" s="1281"/>
      <c r="C12" s="1281">
        <v>1</v>
      </c>
      <c r="D12" s="592"/>
      <c r="F12" s="585" t="str">
        <f>"4."&amp;mergeValue(A12) &amp;"."&amp;mergeValue(B12)&amp;"."&amp;mergeValue(C12)</f>
        <v>4.1.1.1</v>
      </c>
      <c r="G12" s="591" t="s">
        <v>477</v>
      </c>
      <c r="H12" s="573"/>
      <c r="I12" s="550" t="s">
        <v>480</v>
      </c>
      <c r="J12" s="584"/>
      <c r="K12" s="559"/>
      <c r="L12" s="559"/>
      <c r="M12" s="559"/>
      <c r="N12" s="559"/>
      <c r="O12" s="559"/>
      <c r="P12" s="559"/>
      <c r="Q12" s="559"/>
      <c r="R12" s="559"/>
      <c r="S12" s="559"/>
      <c r="T12" s="559"/>
    </row>
    <row r="13" spans="1:20" s="539" customFormat="1" ht="39" customHeight="1">
      <c r="A13" s="1281"/>
      <c r="B13" s="1281"/>
      <c r="C13" s="1281"/>
      <c r="D13" s="592">
        <v>1</v>
      </c>
      <c r="F13" s="585" t="str">
        <f>"4."&amp;mergeValue(A13) &amp;"."&amp;mergeValue(B13)&amp;"."&amp;mergeValue(C13)&amp;"."&amp;mergeValue(D13)</f>
        <v>4.1.1.1.1</v>
      </c>
      <c r="G13" s="602" t="s">
        <v>478</v>
      </c>
      <c r="H13" s="573"/>
      <c r="I13" s="1282" t="s">
        <v>570</v>
      </c>
      <c r="J13" s="584"/>
      <c r="K13" s="559"/>
      <c r="L13" s="559"/>
      <c r="M13" s="559"/>
      <c r="N13" s="559"/>
      <c r="O13" s="559"/>
      <c r="P13" s="559"/>
      <c r="Q13" s="559"/>
      <c r="R13" s="559"/>
      <c r="S13" s="559"/>
      <c r="T13" s="559"/>
    </row>
    <row r="14" spans="1:20" s="539" customFormat="1" ht="18.75">
      <c r="A14" s="1281"/>
      <c r="B14" s="1281"/>
      <c r="C14" s="1281"/>
      <c r="D14" s="592"/>
      <c r="F14" s="588"/>
      <c r="G14" s="520" t="s">
        <v>4</v>
      </c>
      <c r="H14" s="593"/>
      <c r="I14" s="1282"/>
      <c r="J14" s="584"/>
      <c r="K14" s="559"/>
      <c r="L14" s="559"/>
      <c r="M14" s="559"/>
      <c r="N14" s="559"/>
      <c r="O14" s="559"/>
      <c r="P14" s="559"/>
      <c r="Q14" s="559"/>
      <c r="R14" s="559"/>
      <c r="S14" s="559"/>
      <c r="T14" s="559"/>
    </row>
    <row r="15" spans="1:20" s="539" customFormat="1" ht="18.75">
      <c r="A15" s="1281"/>
      <c r="B15" s="1281"/>
      <c r="C15" s="592"/>
      <c r="D15" s="592"/>
      <c r="F15" s="603"/>
      <c r="G15" s="546" t="s">
        <v>401</v>
      </c>
      <c r="H15" s="604"/>
      <c r="I15" s="605"/>
      <c r="J15" s="584"/>
      <c r="K15" s="559"/>
      <c r="L15" s="559"/>
      <c r="M15" s="559"/>
      <c r="N15" s="559"/>
      <c r="O15" s="559"/>
      <c r="P15" s="559"/>
      <c r="Q15" s="559"/>
      <c r="R15" s="559"/>
      <c r="S15" s="559"/>
      <c r="T15" s="559"/>
    </row>
    <row r="16" spans="1:20" s="539" customFormat="1" ht="18.75">
      <c r="A16" s="1281"/>
      <c r="B16" s="559"/>
      <c r="C16" s="559"/>
      <c r="D16" s="559"/>
      <c r="F16" s="588"/>
      <c r="G16" s="528" t="s">
        <v>484</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483</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6" t="s">
        <v>572</v>
      </c>
      <c r="H19" s="1276"/>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14" t="str">
        <f>"Код отчёта: " &amp; GetCode()</f>
        <v>Код отчёта: FAS.JKH.OPEN.INFO.REQUEST.WARM</v>
      </c>
      <c r="C2" s="1214"/>
      <c r="D2" s="1214"/>
      <c r="E2" s="1214"/>
      <c r="F2" s="1214"/>
      <c r="G2" s="1214"/>
      <c r="Q2" s="223"/>
      <c r="R2" s="223"/>
      <c r="S2" s="223"/>
      <c r="T2" s="223"/>
      <c r="U2" s="223"/>
      <c r="V2" s="223"/>
      <c r="W2" s="223"/>
    </row>
    <row r="3" spans="1:27" ht="18" customHeight="1">
      <c r="B3" s="1215" t="str">
        <f>"Версия " &amp; GetVersion()</f>
        <v>Версия 1.0.1</v>
      </c>
      <c r="C3" s="1215"/>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18" t="s">
        <v>677</v>
      </c>
      <c r="C5" s="1219"/>
      <c r="D5" s="1219"/>
      <c r="E5" s="1219"/>
      <c r="F5" s="1219"/>
      <c r="G5" s="1219"/>
      <c r="H5" s="1219"/>
      <c r="I5" s="1219"/>
      <c r="J5" s="1219"/>
      <c r="K5" s="1219"/>
      <c r="L5" s="1219"/>
      <c r="M5" s="1219"/>
      <c r="N5" s="1219"/>
      <c r="O5" s="1219"/>
      <c r="P5" s="1219"/>
      <c r="Q5" s="1219"/>
      <c r="R5" s="1219"/>
      <c r="S5" s="1219"/>
      <c r="T5" s="1219"/>
      <c r="U5" s="1219"/>
      <c r="V5" s="1219"/>
      <c r="W5" s="1219"/>
      <c r="X5" s="1219"/>
      <c r="Y5" s="1219"/>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16" t="s">
        <v>568</v>
      </c>
      <c r="F7" s="1216"/>
      <c r="G7" s="1216"/>
      <c r="H7" s="1216"/>
      <c r="I7" s="1216"/>
      <c r="J7" s="1216"/>
      <c r="K7" s="1216"/>
      <c r="L7" s="1216"/>
      <c r="M7" s="1216"/>
      <c r="N7" s="1216"/>
      <c r="O7" s="1216"/>
      <c r="P7" s="1216"/>
      <c r="Q7" s="1216"/>
      <c r="R7" s="1216"/>
      <c r="S7" s="1216"/>
      <c r="T7" s="1216"/>
      <c r="U7" s="1216"/>
      <c r="V7" s="1216"/>
      <c r="W7" s="1216"/>
      <c r="X7" s="1216"/>
      <c r="Y7" s="56"/>
    </row>
    <row r="8" spans="1:27" ht="15" customHeight="1">
      <c r="A8" s="40"/>
      <c r="B8" s="75"/>
      <c r="C8" s="74"/>
      <c r="D8" s="57"/>
      <c r="E8" s="1216"/>
      <c r="F8" s="1216"/>
      <c r="G8" s="1216"/>
      <c r="H8" s="1216"/>
      <c r="I8" s="1216"/>
      <c r="J8" s="1216"/>
      <c r="K8" s="1216"/>
      <c r="L8" s="1216"/>
      <c r="M8" s="1216"/>
      <c r="N8" s="1216"/>
      <c r="O8" s="1216"/>
      <c r="P8" s="1216"/>
      <c r="Q8" s="1216"/>
      <c r="R8" s="1216"/>
      <c r="S8" s="1216"/>
      <c r="T8" s="1216"/>
      <c r="U8" s="1216"/>
      <c r="V8" s="1216"/>
      <c r="W8" s="1216"/>
      <c r="X8" s="1216"/>
      <c r="Y8" s="56"/>
    </row>
    <row r="9" spans="1:27" ht="15" customHeight="1">
      <c r="A9" s="40"/>
      <c r="B9" s="75"/>
      <c r="C9" s="74"/>
      <c r="D9" s="57"/>
      <c r="E9" s="1216"/>
      <c r="F9" s="1216"/>
      <c r="G9" s="1216"/>
      <c r="H9" s="1216"/>
      <c r="I9" s="1216"/>
      <c r="J9" s="1216"/>
      <c r="K9" s="1216"/>
      <c r="L9" s="1216"/>
      <c r="M9" s="1216"/>
      <c r="N9" s="1216"/>
      <c r="O9" s="1216"/>
      <c r="P9" s="1216"/>
      <c r="Q9" s="1216"/>
      <c r="R9" s="1216"/>
      <c r="S9" s="1216"/>
      <c r="T9" s="1216"/>
      <c r="U9" s="1216"/>
      <c r="V9" s="1216"/>
      <c r="W9" s="1216"/>
      <c r="X9" s="1216"/>
      <c r="Y9" s="56"/>
    </row>
    <row r="10" spans="1:27" ht="10.5" customHeight="1">
      <c r="A10" s="40"/>
      <c r="B10" s="75"/>
      <c r="C10" s="74"/>
      <c r="D10" s="57"/>
      <c r="E10" s="1216"/>
      <c r="F10" s="1216"/>
      <c r="G10" s="1216"/>
      <c r="H10" s="1216"/>
      <c r="I10" s="1216"/>
      <c r="J10" s="1216"/>
      <c r="K10" s="1216"/>
      <c r="L10" s="1216"/>
      <c r="M10" s="1216"/>
      <c r="N10" s="1216"/>
      <c r="O10" s="1216"/>
      <c r="P10" s="1216"/>
      <c r="Q10" s="1216"/>
      <c r="R10" s="1216"/>
      <c r="S10" s="1216"/>
      <c r="T10" s="1216"/>
      <c r="U10" s="1216"/>
      <c r="V10" s="1216"/>
      <c r="W10" s="1216"/>
      <c r="X10" s="1216"/>
      <c r="Y10" s="56"/>
    </row>
    <row r="11" spans="1:27" ht="27" customHeight="1">
      <c r="A11" s="40"/>
      <c r="B11" s="75"/>
      <c r="C11" s="74"/>
      <c r="D11" s="57"/>
      <c r="E11" s="1216"/>
      <c r="F11" s="1216"/>
      <c r="G11" s="1216"/>
      <c r="H11" s="1216"/>
      <c r="I11" s="1216"/>
      <c r="J11" s="1216"/>
      <c r="K11" s="1216"/>
      <c r="L11" s="1216"/>
      <c r="M11" s="1216"/>
      <c r="N11" s="1216"/>
      <c r="O11" s="1216"/>
      <c r="P11" s="1216"/>
      <c r="Q11" s="1216"/>
      <c r="R11" s="1216"/>
      <c r="S11" s="1216"/>
      <c r="T11" s="1216"/>
      <c r="U11" s="1216"/>
      <c r="V11" s="1216"/>
      <c r="W11" s="1216"/>
      <c r="X11" s="1216"/>
      <c r="Y11" s="56"/>
    </row>
    <row r="12" spans="1:27" ht="12" customHeight="1">
      <c r="A12" s="40"/>
      <c r="B12" s="75"/>
      <c r="C12" s="74"/>
      <c r="D12" s="57"/>
      <c r="E12" s="1216"/>
      <c r="F12" s="1216"/>
      <c r="G12" s="1216"/>
      <c r="H12" s="1216"/>
      <c r="I12" s="1216"/>
      <c r="J12" s="1216"/>
      <c r="K12" s="1216"/>
      <c r="L12" s="1216"/>
      <c r="M12" s="1216"/>
      <c r="N12" s="1216"/>
      <c r="O12" s="1216"/>
      <c r="P12" s="1216"/>
      <c r="Q12" s="1216"/>
      <c r="R12" s="1216"/>
      <c r="S12" s="1216"/>
      <c r="T12" s="1216"/>
      <c r="U12" s="1216"/>
      <c r="V12" s="1216"/>
      <c r="W12" s="1216"/>
      <c r="X12" s="1216"/>
      <c r="Y12" s="56"/>
    </row>
    <row r="13" spans="1:27" ht="38.25" customHeight="1">
      <c r="A13" s="40"/>
      <c r="B13" s="75"/>
      <c r="C13" s="74"/>
      <c r="D13" s="57"/>
      <c r="E13" s="1216"/>
      <c r="F13" s="1216"/>
      <c r="G13" s="1216"/>
      <c r="H13" s="1216"/>
      <c r="I13" s="1216"/>
      <c r="J13" s="1216"/>
      <c r="K13" s="1216"/>
      <c r="L13" s="1216"/>
      <c r="M13" s="1216"/>
      <c r="N13" s="1216"/>
      <c r="O13" s="1216"/>
      <c r="P13" s="1216"/>
      <c r="Q13" s="1216"/>
      <c r="R13" s="1216"/>
      <c r="S13" s="1216"/>
      <c r="T13" s="1216"/>
      <c r="U13" s="1216"/>
      <c r="V13" s="1216"/>
      <c r="W13" s="1216"/>
      <c r="X13" s="1216"/>
      <c r="Y13" s="70"/>
    </row>
    <row r="14" spans="1:27" ht="15" customHeight="1">
      <c r="A14" s="40"/>
      <c r="B14" s="75"/>
      <c r="C14" s="74"/>
      <c r="D14" s="57"/>
      <c r="E14" s="1216"/>
      <c r="F14" s="1216"/>
      <c r="G14" s="1216"/>
      <c r="H14" s="1216"/>
      <c r="I14" s="1216"/>
      <c r="J14" s="1216"/>
      <c r="K14" s="1216"/>
      <c r="L14" s="1216"/>
      <c r="M14" s="1216"/>
      <c r="N14" s="1216"/>
      <c r="O14" s="1216"/>
      <c r="P14" s="1216"/>
      <c r="Q14" s="1216"/>
      <c r="R14" s="1216"/>
      <c r="S14" s="1216"/>
      <c r="T14" s="1216"/>
      <c r="U14" s="1216"/>
      <c r="V14" s="1216"/>
      <c r="W14" s="1216"/>
      <c r="X14" s="1216"/>
      <c r="Y14" s="56"/>
    </row>
    <row r="15" spans="1:27" ht="15">
      <c r="A15" s="40"/>
      <c r="B15" s="75"/>
      <c r="C15" s="74"/>
      <c r="D15" s="57"/>
      <c r="E15" s="1216"/>
      <c r="F15" s="1216"/>
      <c r="G15" s="1216"/>
      <c r="H15" s="1216"/>
      <c r="I15" s="1216"/>
      <c r="J15" s="1216"/>
      <c r="K15" s="1216"/>
      <c r="L15" s="1216"/>
      <c r="M15" s="1216"/>
      <c r="N15" s="1216"/>
      <c r="O15" s="1216"/>
      <c r="P15" s="1216"/>
      <c r="Q15" s="1216"/>
      <c r="R15" s="1216"/>
      <c r="S15" s="1216"/>
      <c r="T15" s="1216"/>
      <c r="U15" s="1216"/>
      <c r="V15" s="1216"/>
      <c r="W15" s="1216"/>
      <c r="X15" s="1216"/>
      <c r="Y15" s="56"/>
    </row>
    <row r="16" spans="1:27" ht="15">
      <c r="A16" s="40"/>
      <c r="B16" s="75"/>
      <c r="C16" s="74"/>
      <c r="D16" s="57"/>
      <c r="E16" s="1216"/>
      <c r="F16" s="1216"/>
      <c r="G16" s="1216"/>
      <c r="H16" s="1216"/>
      <c r="I16" s="1216"/>
      <c r="J16" s="1216"/>
      <c r="K16" s="1216"/>
      <c r="L16" s="1216"/>
      <c r="M16" s="1216"/>
      <c r="N16" s="1216"/>
      <c r="O16" s="1216"/>
      <c r="P16" s="1216"/>
      <c r="Q16" s="1216"/>
      <c r="R16" s="1216"/>
      <c r="S16" s="1216"/>
      <c r="T16" s="1216"/>
      <c r="U16" s="1216"/>
      <c r="V16" s="1216"/>
      <c r="W16" s="1216"/>
      <c r="X16" s="1216"/>
      <c r="Y16" s="56"/>
    </row>
    <row r="17" spans="1:25" ht="15" customHeight="1">
      <c r="A17" s="40"/>
      <c r="B17" s="75"/>
      <c r="C17" s="74"/>
      <c r="D17" s="57"/>
      <c r="E17" s="1216"/>
      <c r="F17" s="1216"/>
      <c r="G17" s="1216"/>
      <c r="H17" s="1216"/>
      <c r="I17" s="1216"/>
      <c r="J17" s="1216"/>
      <c r="K17" s="1216"/>
      <c r="L17" s="1216"/>
      <c r="M17" s="1216"/>
      <c r="N17" s="1216"/>
      <c r="O17" s="1216"/>
      <c r="P17" s="1216"/>
      <c r="Q17" s="1216"/>
      <c r="R17" s="1216"/>
      <c r="S17" s="1216"/>
      <c r="T17" s="1216"/>
      <c r="U17" s="1216"/>
      <c r="V17" s="1216"/>
      <c r="W17" s="1216"/>
      <c r="X17" s="1216"/>
      <c r="Y17" s="56"/>
    </row>
    <row r="18" spans="1:25" ht="15">
      <c r="A18" s="40"/>
      <c r="B18" s="75"/>
      <c r="C18" s="74"/>
      <c r="D18" s="57"/>
      <c r="E18" s="1216"/>
      <c r="F18" s="1216"/>
      <c r="G18" s="1216"/>
      <c r="H18" s="1216"/>
      <c r="I18" s="1216"/>
      <c r="J18" s="1216"/>
      <c r="K18" s="1216"/>
      <c r="L18" s="1216"/>
      <c r="M18" s="1216"/>
      <c r="N18" s="1216"/>
      <c r="O18" s="1216"/>
      <c r="P18" s="1216"/>
      <c r="Q18" s="1216"/>
      <c r="R18" s="1216"/>
      <c r="S18" s="1216"/>
      <c r="T18" s="1216"/>
      <c r="U18" s="1216"/>
      <c r="V18" s="1216"/>
      <c r="W18" s="1216"/>
      <c r="X18" s="1216"/>
      <c r="Y18" s="56"/>
    </row>
    <row r="19" spans="1:25" ht="59.25" customHeight="1">
      <c r="A19" s="40"/>
      <c r="B19" s="75"/>
      <c r="C19" s="74"/>
      <c r="D19" s="63"/>
      <c r="E19" s="1216"/>
      <c r="F19" s="1216"/>
      <c r="G19" s="1216"/>
      <c r="H19" s="1216"/>
      <c r="I19" s="1216"/>
      <c r="J19" s="1216"/>
      <c r="K19" s="1216"/>
      <c r="L19" s="1216"/>
      <c r="M19" s="1216"/>
      <c r="N19" s="1216"/>
      <c r="O19" s="1216"/>
      <c r="P19" s="1216"/>
      <c r="Q19" s="1216"/>
      <c r="R19" s="1216"/>
      <c r="S19" s="1216"/>
      <c r="T19" s="1216"/>
      <c r="U19" s="1216"/>
      <c r="V19" s="1216"/>
      <c r="W19" s="1216"/>
      <c r="X19" s="1216"/>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21" t="s">
        <v>253</v>
      </c>
      <c r="G21" s="1222"/>
      <c r="H21" s="1222"/>
      <c r="I21" s="1222"/>
      <c r="J21" s="1222"/>
      <c r="K21" s="1222"/>
      <c r="L21" s="1222"/>
      <c r="M21" s="1222"/>
      <c r="N21" s="57"/>
      <c r="O21" s="68" t="s">
        <v>236</v>
      </c>
      <c r="P21" s="1223" t="s">
        <v>237</v>
      </c>
      <c r="Q21" s="1224"/>
      <c r="R21" s="1224"/>
      <c r="S21" s="1224"/>
      <c r="T21" s="1224"/>
      <c r="U21" s="1224"/>
      <c r="V21" s="1224"/>
      <c r="W21" s="1224"/>
      <c r="X21" s="1224"/>
      <c r="Y21" s="56"/>
    </row>
    <row r="22" spans="1:25" ht="14.25" hidden="1" customHeight="1">
      <c r="A22" s="40"/>
      <c r="B22" s="75"/>
      <c r="C22" s="74"/>
      <c r="D22" s="58"/>
      <c r="E22" s="89" t="s">
        <v>236</v>
      </c>
      <c r="F22" s="1221" t="s">
        <v>239</v>
      </c>
      <c r="G22" s="1222"/>
      <c r="H22" s="1222"/>
      <c r="I22" s="1222"/>
      <c r="J22" s="1222"/>
      <c r="K22" s="1222"/>
      <c r="L22" s="1222"/>
      <c r="M22" s="1222"/>
      <c r="N22" s="57"/>
      <c r="O22" s="71" t="s">
        <v>236</v>
      </c>
      <c r="P22" s="1223" t="s">
        <v>566</v>
      </c>
      <c r="Q22" s="1224"/>
      <c r="R22" s="1224"/>
      <c r="S22" s="1224"/>
      <c r="T22" s="1224"/>
      <c r="U22" s="1224"/>
      <c r="V22" s="1224"/>
      <c r="W22" s="1224"/>
      <c r="X22" s="1224"/>
      <c r="Y22" s="56"/>
    </row>
    <row r="23" spans="1:25" ht="27" hidden="1" customHeight="1">
      <c r="A23" s="40"/>
      <c r="B23" s="75"/>
      <c r="C23" s="74"/>
      <c r="D23" s="58"/>
      <c r="E23" s="57"/>
      <c r="F23" s="57"/>
      <c r="G23" s="57"/>
      <c r="H23" s="57"/>
      <c r="I23" s="57"/>
      <c r="J23" s="57"/>
      <c r="K23" s="57"/>
      <c r="L23" s="57"/>
      <c r="M23" s="57"/>
      <c r="N23" s="57"/>
      <c r="O23" s="57"/>
      <c r="P23" s="1217"/>
      <c r="Q23" s="1217"/>
      <c r="R23" s="1217"/>
      <c r="S23" s="1217"/>
      <c r="T23" s="1217"/>
      <c r="U23" s="1217"/>
      <c r="V23" s="1217"/>
      <c r="W23" s="1217"/>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20" t="s">
        <v>392</v>
      </c>
      <c r="F35" s="1220"/>
      <c r="G35" s="1220"/>
      <c r="H35" s="1220"/>
      <c r="I35" s="1220"/>
      <c r="J35" s="1220"/>
      <c r="K35" s="1220"/>
      <c r="L35" s="1220"/>
      <c r="M35" s="1220"/>
      <c r="N35" s="1220"/>
      <c r="O35" s="1220"/>
      <c r="P35" s="1220"/>
      <c r="Q35" s="1220"/>
      <c r="R35" s="1220"/>
      <c r="S35" s="1220"/>
      <c r="T35" s="1220"/>
      <c r="U35" s="1220"/>
      <c r="V35" s="1220"/>
      <c r="W35" s="1220"/>
      <c r="X35" s="1220"/>
      <c r="Y35" s="56"/>
    </row>
    <row r="36" spans="1:25" ht="38.25" hidden="1" customHeight="1">
      <c r="A36" s="40"/>
      <c r="B36" s="75"/>
      <c r="C36" s="74"/>
      <c r="D36" s="58"/>
      <c r="E36" s="1220"/>
      <c r="F36" s="1220"/>
      <c r="G36" s="1220"/>
      <c r="H36" s="1220"/>
      <c r="I36" s="1220"/>
      <c r="J36" s="1220"/>
      <c r="K36" s="1220"/>
      <c r="L36" s="1220"/>
      <c r="M36" s="1220"/>
      <c r="N36" s="1220"/>
      <c r="O36" s="1220"/>
      <c r="P36" s="1220"/>
      <c r="Q36" s="1220"/>
      <c r="R36" s="1220"/>
      <c r="S36" s="1220"/>
      <c r="T36" s="1220"/>
      <c r="U36" s="1220"/>
      <c r="V36" s="1220"/>
      <c r="W36" s="1220"/>
      <c r="X36" s="1220"/>
      <c r="Y36" s="56"/>
    </row>
    <row r="37" spans="1:25" ht="9.75" hidden="1" customHeight="1">
      <c r="A37" s="40"/>
      <c r="B37" s="75"/>
      <c r="C37" s="74"/>
      <c r="D37" s="58"/>
      <c r="E37" s="1220"/>
      <c r="F37" s="1220"/>
      <c r="G37" s="1220"/>
      <c r="H37" s="1220"/>
      <c r="I37" s="1220"/>
      <c r="J37" s="1220"/>
      <c r="K37" s="1220"/>
      <c r="L37" s="1220"/>
      <c r="M37" s="1220"/>
      <c r="N37" s="1220"/>
      <c r="O37" s="1220"/>
      <c r="P37" s="1220"/>
      <c r="Q37" s="1220"/>
      <c r="R37" s="1220"/>
      <c r="S37" s="1220"/>
      <c r="T37" s="1220"/>
      <c r="U37" s="1220"/>
      <c r="V37" s="1220"/>
      <c r="W37" s="1220"/>
      <c r="X37" s="1220"/>
      <c r="Y37" s="56"/>
    </row>
    <row r="38" spans="1:25" ht="51" hidden="1" customHeight="1">
      <c r="A38" s="40"/>
      <c r="B38" s="75"/>
      <c r="C38" s="74"/>
      <c r="D38" s="58"/>
      <c r="E38" s="1220"/>
      <c r="F38" s="1220"/>
      <c r="G38" s="1220"/>
      <c r="H38" s="1220"/>
      <c r="I38" s="1220"/>
      <c r="J38" s="1220"/>
      <c r="K38" s="1220"/>
      <c r="L38" s="1220"/>
      <c r="M38" s="1220"/>
      <c r="N38" s="1220"/>
      <c r="O38" s="1220"/>
      <c r="P38" s="1220"/>
      <c r="Q38" s="1220"/>
      <c r="R38" s="1220"/>
      <c r="S38" s="1220"/>
      <c r="T38" s="1220"/>
      <c r="U38" s="1220"/>
      <c r="V38" s="1220"/>
      <c r="W38" s="1220"/>
      <c r="X38" s="1220"/>
      <c r="Y38" s="56"/>
    </row>
    <row r="39" spans="1:25" ht="15" hidden="1" customHeight="1">
      <c r="A39" s="40"/>
      <c r="B39" s="75"/>
      <c r="C39" s="74"/>
      <c r="D39" s="58"/>
      <c r="E39" s="1220"/>
      <c r="F39" s="1220"/>
      <c r="G39" s="1220"/>
      <c r="H39" s="1220"/>
      <c r="I39" s="1220"/>
      <c r="J39" s="1220"/>
      <c r="K39" s="1220"/>
      <c r="L39" s="1220"/>
      <c r="M39" s="1220"/>
      <c r="N39" s="1220"/>
      <c r="O39" s="1220"/>
      <c r="P39" s="1220"/>
      <c r="Q39" s="1220"/>
      <c r="R39" s="1220"/>
      <c r="S39" s="1220"/>
      <c r="T39" s="1220"/>
      <c r="U39" s="1220"/>
      <c r="V39" s="1220"/>
      <c r="W39" s="1220"/>
      <c r="X39" s="1220"/>
      <c r="Y39" s="56"/>
    </row>
    <row r="40" spans="1:25" ht="12" hidden="1" customHeight="1">
      <c r="A40" s="40"/>
      <c r="B40" s="75"/>
      <c r="C40" s="74"/>
      <c r="D40" s="58"/>
      <c r="E40" s="1206"/>
      <c r="F40" s="1207"/>
      <c r="G40" s="1207"/>
      <c r="H40" s="1207"/>
      <c r="I40" s="1207"/>
      <c r="J40" s="1207"/>
      <c r="K40" s="1207"/>
      <c r="L40" s="1207"/>
      <c r="M40" s="1207"/>
      <c r="N40" s="1207"/>
      <c r="O40" s="1207"/>
      <c r="P40" s="1207"/>
      <c r="Q40" s="1207"/>
      <c r="R40" s="1207"/>
      <c r="S40" s="1207"/>
      <c r="T40" s="1207"/>
      <c r="U40" s="1207"/>
      <c r="V40" s="1207"/>
      <c r="W40" s="1207"/>
      <c r="X40" s="1207"/>
      <c r="Y40" s="56"/>
    </row>
    <row r="41" spans="1:25" ht="38.25" hidden="1" customHeight="1">
      <c r="A41" s="40"/>
      <c r="B41" s="75"/>
      <c r="C41" s="74"/>
      <c r="D41" s="58"/>
      <c r="E41" s="1220"/>
      <c r="F41" s="1220"/>
      <c r="G41" s="1220"/>
      <c r="H41" s="1220"/>
      <c r="I41" s="1220"/>
      <c r="J41" s="1220"/>
      <c r="K41" s="1220"/>
      <c r="L41" s="1220"/>
      <c r="M41" s="1220"/>
      <c r="N41" s="1220"/>
      <c r="O41" s="1220"/>
      <c r="P41" s="1220"/>
      <c r="Q41" s="1220"/>
      <c r="R41" s="1220"/>
      <c r="S41" s="1220"/>
      <c r="T41" s="1220"/>
      <c r="U41" s="1220"/>
      <c r="V41" s="1220"/>
      <c r="W41" s="1220"/>
      <c r="X41" s="1220"/>
      <c r="Y41" s="56"/>
    </row>
    <row r="42" spans="1:25" ht="15" hidden="1">
      <c r="A42" s="40"/>
      <c r="B42" s="75"/>
      <c r="C42" s="74"/>
      <c r="D42" s="58"/>
      <c r="E42" s="1220"/>
      <c r="F42" s="1220"/>
      <c r="G42" s="1220"/>
      <c r="H42" s="1220"/>
      <c r="I42" s="1220"/>
      <c r="J42" s="1220"/>
      <c r="K42" s="1220"/>
      <c r="L42" s="1220"/>
      <c r="M42" s="1220"/>
      <c r="N42" s="1220"/>
      <c r="O42" s="1220"/>
      <c r="P42" s="1220"/>
      <c r="Q42" s="1220"/>
      <c r="R42" s="1220"/>
      <c r="S42" s="1220"/>
      <c r="T42" s="1220"/>
      <c r="U42" s="1220"/>
      <c r="V42" s="1220"/>
      <c r="W42" s="1220"/>
      <c r="X42" s="1220"/>
      <c r="Y42" s="56"/>
    </row>
    <row r="43" spans="1:25" ht="15" hidden="1">
      <c r="A43" s="40"/>
      <c r="B43" s="75"/>
      <c r="C43" s="74"/>
      <c r="D43" s="58"/>
      <c r="E43" s="1220"/>
      <c r="F43" s="1220"/>
      <c r="G43" s="1220"/>
      <c r="H43" s="1220"/>
      <c r="I43" s="1220"/>
      <c r="J43" s="1220"/>
      <c r="K43" s="1220"/>
      <c r="L43" s="1220"/>
      <c r="M43" s="1220"/>
      <c r="N43" s="1220"/>
      <c r="O43" s="1220"/>
      <c r="P43" s="1220"/>
      <c r="Q43" s="1220"/>
      <c r="R43" s="1220"/>
      <c r="S43" s="1220"/>
      <c r="T43" s="1220"/>
      <c r="U43" s="1220"/>
      <c r="V43" s="1220"/>
      <c r="W43" s="1220"/>
      <c r="X43" s="1220"/>
      <c r="Y43" s="56"/>
    </row>
    <row r="44" spans="1:25" ht="33.75" hidden="1" customHeight="1">
      <c r="A44" s="40"/>
      <c r="B44" s="75"/>
      <c r="C44" s="74"/>
      <c r="D44" s="63"/>
      <c r="E44" s="1220"/>
      <c r="F44" s="1220"/>
      <c r="G44" s="1220"/>
      <c r="H44" s="1220"/>
      <c r="I44" s="1220"/>
      <c r="J44" s="1220"/>
      <c r="K44" s="1220"/>
      <c r="L44" s="1220"/>
      <c r="M44" s="1220"/>
      <c r="N44" s="1220"/>
      <c r="O44" s="1220"/>
      <c r="P44" s="1220"/>
      <c r="Q44" s="1220"/>
      <c r="R44" s="1220"/>
      <c r="S44" s="1220"/>
      <c r="T44" s="1220"/>
      <c r="U44" s="1220"/>
      <c r="V44" s="1220"/>
      <c r="W44" s="1220"/>
      <c r="X44" s="1220"/>
      <c r="Y44" s="56"/>
    </row>
    <row r="45" spans="1:25" ht="15" hidden="1">
      <c r="A45" s="40"/>
      <c r="B45" s="75"/>
      <c r="C45" s="74"/>
      <c r="D45" s="63"/>
      <c r="E45" s="1220"/>
      <c r="F45" s="1220"/>
      <c r="G45" s="1220"/>
      <c r="H45" s="1220"/>
      <c r="I45" s="1220"/>
      <c r="J45" s="1220"/>
      <c r="K45" s="1220"/>
      <c r="L45" s="1220"/>
      <c r="M45" s="1220"/>
      <c r="N45" s="1220"/>
      <c r="O45" s="1220"/>
      <c r="P45" s="1220"/>
      <c r="Q45" s="1220"/>
      <c r="R45" s="1220"/>
      <c r="S45" s="1220"/>
      <c r="T45" s="1220"/>
      <c r="U45" s="1220"/>
      <c r="V45" s="1220"/>
      <c r="W45" s="1220"/>
      <c r="X45" s="1220"/>
      <c r="Y45" s="56"/>
    </row>
    <row r="46" spans="1:25" ht="24" hidden="1" customHeight="1">
      <c r="A46" s="40"/>
      <c r="B46" s="75"/>
      <c r="C46" s="74"/>
      <c r="D46" s="58"/>
      <c r="E46" s="1208" t="s">
        <v>235</v>
      </c>
      <c r="F46" s="1208"/>
      <c r="G46" s="1208"/>
      <c r="H46" s="1208"/>
      <c r="I46" s="1208"/>
      <c r="J46" s="1208"/>
      <c r="K46" s="1208"/>
      <c r="L46" s="1208"/>
      <c r="M46" s="1208"/>
      <c r="N46" s="1208"/>
      <c r="O46" s="1208"/>
      <c r="P46" s="1208"/>
      <c r="Q46" s="1208"/>
      <c r="R46" s="1208"/>
      <c r="S46" s="1208"/>
      <c r="T46" s="1208"/>
      <c r="U46" s="1208"/>
      <c r="V46" s="1208"/>
      <c r="W46" s="1208"/>
      <c r="X46" s="1208"/>
      <c r="Y46" s="56"/>
    </row>
    <row r="47" spans="1:25" ht="37.5" hidden="1" customHeight="1">
      <c r="A47" s="40"/>
      <c r="B47" s="75"/>
      <c r="C47" s="74"/>
      <c r="D47" s="58"/>
      <c r="E47" s="1208"/>
      <c r="F47" s="1208"/>
      <c r="G47" s="1208"/>
      <c r="H47" s="1208"/>
      <c r="I47" s="1208"/>
      <c r="J47" s="1208"/>
      <c r="K47" s="1208"/>
      <c r="L47" s="1208"/>
      <c r="M47" s="1208"/>
      <c r="N47" s="1208"/>
      <c r="O47" s="1208"/>
      <c r="P47" s="1208"/>
      <c r="Q47" s="1208"/>
      <c r="R47" s="1208"/>
      <c r="S47" s="1208"/>
      <c r="T47" s="1208"/>
      <c r="U47" s="1208"/>
      <c r="V47" s="1208"/>
      <c r="W47" s="1208"/>
      <c r="X47" s="1208"/>
      <c r="Y47" s="56"/>
    </row>
    <row r="48" spans="1:25" ht="24" hidden="1" customHeight="1">
      <c r="A48" s="40"/>
      <c r="B48" s="75"/>
      <c r="C48" s="74"/>
      <c r="D48" s="58"/>
      <c r="E48" s="1208"/>
      <c r="F48" s="1208"/>
      <c r="G48" s="1208"/>
      <c r="H48" s="1208"/>
      <c r="I48" s="1208"/>
      <c r="J48" s="1208"/>
      <c r="K48" s="1208"/>
      <c r="L48" s="1208"/>
      <c r="M48" s="1208"/>
      <c r="N48" s="1208"/>
      <c r="O48" s="1208"/>
      <c r="P48" s="1208"/>
      <c r="Q48" s="1208"/>
      <c r="R48" s="1208"/>
      <c r="S48" s="1208"/>
      <c r="T48" s="1208"/>
      <c r="U48" s="1208"/>
      <c r="V48" s="1208"/>
      <c r="W48" s="1208"/>
      <c r="X48" s="1208"/>
      <c r="Y48" s="56"/>
    </row>
    <row r="49" spans="1:25" ht="51" hidden="1" customHeight="1">
      <c r="A49" s="40"/>
      <c r="B49" s="75"/>
      <c r="C49" s="74"/>
      <c r="D49" s="58"/>
      <c r="E49" s="1208"/>
      <c r="F49" s="1208"/>
      <c r="G49" s="1208"/>
      <c r="H49" s="1208"/>
      <c r="I49" s="1208"/>
      <c r="J49" s="1208"/>
      <c r="K49" s="1208"/>
      <c r="L49" s="1208"/>
      <c r="M49" s="1208"/>
      <c r="N49" s="1208"/>
      <c r="O49" s="1208"/>
      <c r="P49" s="1208"/>
      <c r="Q49" s="1208"/>
      <c r="R49" s="1208"/>
      <c r="S49" s="1208"/>
      <c r="T49" s="1208"/>
      <c r="U49" s="1208"/>
      <c r="V49" s="1208"/>
      <c r="W49" s="1208"/>
      <c r="X49" s="1208"/>
      <c r="Y49" s="56"/>
    </row>
    <row r="50" spans="1:25" ht="15" hidden="1">
      <c r="A50" s="40"/>
      <c r="B50" s="75"/>
      <c r="C50" s="74"/>
      <c r="D50" s="58"/>
      <c r="E50" s="1208"/>
      <c r="F50" s="1208"/>
      <c r="G50" s="1208"/>
      <c r="H50" s="1208"/>
      <c r="I50" s="1208"/>
      <c r="J50" s="1208"/>
      <c r="K50" s="1208"/>
      <c r="L50" s="1208"/>
      <c r="M50" s="1208"/>
      <c r="N50" s="1208"/>
      <c r="O50" s="1208"/>
      <c r="P50" s="1208"/>
      <c r="Q50" s="1208"/>
      <c r="R50" s="1208"/>
      <c r="S50" s="1208"/>
      <c r="T50" s="1208"/>
      <c r="U50" s="1208"/>
      <c r="V50" s="1208"/>
      <c r="W50" s="1208"/>
      <c r="X50" s="1208"/>
      <c r="Y50" s="56"/>
    </row>
    <row r="51" spans="1:25" ht="15" hidden="1">
      <c r="A51" s="40"/>
      <c r="B51" s="75"/>
      <c r="C51" s="74"/>
      <c r="D51" s="58"/>
      <c r="E51" s="1208"/>
      <c r="F51" s="1208"/>
      <c r="G51" s="1208"/>
      <c r="H51" s="1208"/>
      <c r="I51" s="1208"/>
      <c r="J51" s="1208"/>
      <c r="K51" s="1208"/>
      <c r="L51" s="1208"/>
      <c r="M51" s="1208"/>
      <c r="N51" s="1208"/>
      <c r="O51" s="1208"/>
      <c r="P51" s="1208"/>
      <c r="Q51" s="1208"/>
      <c r="R51" s="1208"/>
      <c r="S51" s="1208"/>
      <c r="T51" s="1208"/>
      <c r="U51" s="1208"/>
      <c r="V51" s="1208"/>
      <c r="W51" s="1208"/>
      <c r="X51" s="1208"/>
      <c r="Y51" s="56"/>
    </row>
    <row r="52" spans="1:25" ht="15" hidden="1">
      <c r="A52" s="40"/>
      <c r="B52" s="75"/>
      <c r="C52" s="74"/>
      <c r="D52" s="58"/>
      <c r="E52" s="1208"/>
      <c r="F52" s="1208"/>
      <c r="G52" s="1208"/>
      <c r="H52" s="1208"/>
      <c r="I52" s="1208"/>
      <c r="J52" s="1208"/>
      <c r="K52" s="1208"/>
      <c r="L52" s="1208"/>
      <c r="M52" s="1208"/>
      <c r="N52" s="1208"/>
      <c r="O52" s="1208"/>
      <c r="P52" s="1208"/>
      <c r="Q52" s="1208"/>
      <c r="R52" s="1208"/>
      <c r="S52" s="1208"/>
      <c r="T52" s="1208"/>
      <c r="U52" s="1208"/>
      <c r="V52" s="1208"/>
      <c r="W52" s="1208"/>
      <c r="X52" s="1208"/>
      <c r="Y52" s="56"/>
    </row>
    <row r="53" spans="1:25" ht="15" hidden="1">
      <c r="A53" s="40"/>
      <c r="B53" s="75"/>
      <c r="C53" s="74"/>
      <c r="D53" s="58"/>
      <c r="E53" s="1208"/>
      <c r="F53" s="1208"/>
      <c r="G53" s="1208"/>
      <c r="H53" s="1208"/>
      <c r="I53" s="1208"/>
      <c r="J53" s="1208"/>
      <c r="K53" s="1208"/>
      <c r="L53" s="1208"/>
      <c r="M53" s="1208"/>
      <c r="N53" s="1208"/>
      <c r="O53" s="1208"/>
      <c r="P53" s="1208"/>
      <c r="Q53" s="1208"/>
      <c r="R53" s="1208"/>
      <c r="S53" s="1208"/>
      <c r="T53" s="1208"/>
      <c r="U53" s="1208"/>
      <c r="V53" s="1208"/>
      <c r="W53" s="1208"/>
      <c r="X53" s="1208"/>
      <c r="Y53" s="56"/>
    </row>
    <row r="54" spans="1:25" ht="15" hidden="1">
      <c r="A54" s="40"/>
      <c r="B54" s="75"/>
      <c r="C54" s="74"/>
      <c r="D54" s="58"/>
      <c r="E54" s="1208"/>
      <c r="F54" s="1208"/>
      <c r="G54" s="1208"/>
      <c r="H54" s="1208"/>
      <c r="I54" s="1208"/>
      <c r="J54" s="1208"/>
      <c r="K54" s="1208"/>
      <c r="L54" s="1208"/>
      <c r="M54" s="1208"/>
      <c r="N54" s="1208"/>
      <c r="O54" s="1208"/>
      <c r="P54" s="1208"/>
      <c r="Q54" s="1208"/>
      <c r="R54" s="1208"/>
      <c r="S54" s="1208"/>
      <c r="T54" s="1208"/>
      <c r="U54" s="1208"/>
      <c r="V54" s="1208"/>
      <c r="W54" s="1208"/>
      <c r="X54" s="1208"/>
      <c r="Y54" s="56"/>
    </row>
    <row r="55" spans="1:25" ht="15" hidden="1">
      <c r="A55" s="40"/>
      <c r="B55" s="75"/>
      <c r="C55" s="74"/>
      <c r="D55" s="58"/>
      <c r="E55" s="1208"/>
      <c r="F55" s="1208"/>
      <c r="G55" s="1208"/>
      <c r="H55" s="1208"/>
      <c r="I55" s="1208"/>
      <c r="J55" s="1208"/>
      <c r="K55" s="1208"/>
      <c r="L55" s="1208"/>
      <c r="M55" s="1208"/>
      <c r="N55" s="1208"/>
      <c r="O55" s="1208"/>
      <c r="P55" s="1208"/>
      <c r="Q55" s="1208"/>
      <c r="R55" s="1208"/>
      <c r="S55" s="1208"/>
      <c r="T55" s="1208"/>
      <c r="U55" s="1208"/>
      <c r="V55" s="1208"/>
      <c r="W55" s="1208"/>
      <c r="X55" s="1208"/>
      <c r="Y55" s="56"/>
    </row>
    <row r="56" spans="1:25" ht="25.5" hidden="1" customHeight="1">
      <c r="A56" s="40"/>
      <c r="B56" s="75"/>
      <c r="C56" s="74"/>
      <c r="D56" s="63"/>
      <c r="E56" s="1208"/>
      <c r="F56" s="1208"/>
      <c r="G56" s="1208"/>
      <c r="H56" s="1208"/>
      <c r="I56" s="1208"/>
      <c r="J56" s="1208"/>
      <c r="K56" s="1208"/>
      <c r="L56" s="1208"/>
      <c r="M56" s="1208"/>
      <c r="N56" s="1208"/>
      <c r="O56" s="1208"/>
      <c r="P56" s="1208"/>
      <c r="Q56" s="1208"/>
      <c r="R56" s="1208"/>
      <c r="S56" s="1208"/>
      <c r="T56" s="1208"/>
      <c r="U56" s="1208"/>
      <c r="V56" s="1208"/>
      <c r="W56" s="1208"/>
      <c r="X56" s="1208"/>
      <c r="Y56" s="56"/>
    </row>
    <row r="57" spans="1:25" ht="15" hidden="1">
      <c r="A57" s="40"/>
      <c r="B57" s="75"/>
      <c r="C57" s="74"/>
      <c r="D57" s="63"/>
      <c r="E57" s="1208"/>
      <c r="F57" s="1208"/>
      <c r="G57" s="1208"/>
      <c r="H57" s="1208"/>
      <c r="I57" s="1208"/>
      <c r="J57" s="1208"/>
      <c r="K57" s="1208"/>
      <c r="L57" s="1208"/>
      <c r="M57" s="1208"/>
      <c r="N57" s="1208"/>
      <c r="O57" s="1208"/>
      <c r="P57" s="1208"/>
      <c r="Q57" s="1208"/>
      <c r="R57" s="1208"/>
      <c r="S57" s="1208"/>
      <c r="T57" s="1208"/>
      <c r="U57" s="1208"/>
      <c r="V57" s="1208"/>
      <c r="W57" s="1208"/>
      <c r="X57" s="1208"/>
      <c r="Y57" s="56"/>
    </row>
    <row r="58" spans="1:25" ht="15" hidden="1" customHeight="1">
      <c r="A58" s="40"/>
      <c r="B58" s="75"/>
      <c r="C58" s="74"/>
      <c r="D58" s="58"/>
      <c r="E58" s="1209" t="s">
        <v>393</v>
      </c>
      <c r="F58" s="1209"/>
      <c r="G58" s="1209"/>
      <c r="H58" s="1209"/>
      <c r="I58" s="1209"/>
      <c r="J58" s="1209"/>
      <c r="K58" s="1209"/>
      <c r="L58" s="1209"/>
      <c r="M58" s="1209"/>
      <c r="N58" s="1209"/>
      <c r="O58" s="1209"/>
      <c r="P58" s="1209"/>
      <c r="Q58" s="1209"/>
      <c r="R58" s="1209"/>
      <c r="S58" s="1209"/>
      <c r="T58" s="1209"/>
      <c r="U58" s="1209"/>
      <c r="V58" s="223"/>
      <c r="W58" s="223"/>
      <c r="X58" s="223"/>
      <c r="Y58" s="56"/>
    </row>
    <row r="59" spans="1:25" ht="15" hidden="1" customHeight="1">
      <c r="A59" s="40"/>
      <c r="B59" s="75"/>
      <c r="C59" s="74"/>
      <c r="D59" s="58"/>
      <c r="E59" s="1211"/>
      <c r="F59" s="1211"/>
      <c r="G59" s="1211"/>
      <c r="H59" s="1206"/>
      <c r="I59" s="1207"/>
      <c r="J59" s="1207"/>
      <c r="K59" s="1207"/>
      <c r="L59" s="1207"/>
      <c r="M59" s="1207"/>
      <c r="N59" s="1207"/>
      <c r="O59" s="1207"/>
      <c r="P59" s="1207"/>
      <c r="Q59" s="1207"/>
      <c r="R59" s="1207"/>
      <c r="S59" s="1207"/>
      <c r="T59" s="1207"/>
      <c r="U59" s="1207"/>
      <c r="V59" s="1207"/>
      <c r="W59" s="1207"/>
      <c r="X59" s="1207"/>
      <c r="Y59" s="56"/>
    </row>
    <row r="60" spans="1:25" ht="15" hidden="1" customHeight="1">
      <c r="A60" s="40"/>
      <c r="B60" s="75"/>
      <c r="C60" s="74"/>
      <c r="D60" s="58"/>
      <c r="E60" s="1210"/>
      <c r="F60" s="1210"/>
      <c r="G60" s="1210"/>
      <c r="H60" s="1205"/>
      <c r="I60" s="1205"/>
      <c r="J60" s="1205"/>
      <c r="K60" s="1205"/>
      <c r="L60" s="1205"/>
      <c r="M60" s="1205"/>
      <c r="N60" s="1205"/>
      <c r="O60" s="1205"/>
      <c r="P60" s="1205"/>
      <c r="Q60" s="1205"/>
      <c r="R60" s="1205"/>
      <c r="S60" s="1205"/>
      <c r="T60" s="1205"/>
      <c r="U60" s="1205"/>
      <c r="V60" s="1205"/>
      <c r="W60" s="1205"/>
      <c r="X60" s="1205"/>
      <c r="Y60" s="56"/>
    </row>
    <row r="61" spans="1:25" ht="15" hidden="1">
      <c r="A61" s="40"/>
      <c r="B61" s="75"/>
      <c r="C61" s="74"/>
      <c r="D61" s="58"/>
      <c r="E61" s="67"/>
      <c r="F61" s="65"/>
      <c r="G61" s="66"/>
      <c r="H61" s="1205"/>
      <c r="I61" s="1205"/>
      <c r="J61" s="1205"/>
      <c r="K61" s="1205"/>
      <c r="L61" s="1205"/>
      <c r="M61" s="1205"/>
      <c r="N61" s="1205"/>
      <c r="O61" s="1205"/>
      <c r="P61" s="1205"/>
      <c r="Q61" s="1205"/>
      <c r="R61" s="1205"/>
      <c r="S61" s="1205"/>
      <c r="T61" s="1205"/>
      <c r="U61" s="1205"/>
      <c r="V61" s="1205"/>
      <c r="W61" s="1205"/>
      <c r="X61" s="1205"/>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9" t="s">
        <v>394</v>
      </c>
      <c r="F70" s="1209"/>
      <c r="G70" s="1209"/>
      <c r="H70" s="1209"/>
      <c r="I70" s="1209"/>
      <c r="J70" s="1209"/>
      <c r="K70" s="1209"/>
      <c r="L70" s="1209"/>
      <c r="M70" s="1209"/>
      <c r="N70" s="1209"/>
      <c r="O70" s="1209"/>
      <c r="P70" s="1209"/>
      <c r="Q70" s="1209"/>
      <c r="R70" s="1209"/>
      <c r="S70" s="1209"/>
      <c r="T70" s="1209"/>
      <c r="U70" s="418"/>
      <c r="V70" s="418"/>
      <c r="W70" s="418"/>
      <c r="X70" s="418"/>
      <c r="Y70" s="56"/>
    </row>
    <row r="71" spans="1:25" ht="15" hidden="1">
      <c r="A71" s="40"/>
      <c r="B71" s="75"/>
      <c r="C71" s="74"/>
      <c r="D71" s="58"/>
      <c r="E71" s="1209" t="s">
        <v>565</v>
      </c>
      <c r="F71" s="1209"/>
      <c r="G71" s="1209"/>
      <c r="H71" s="1209"/>
      <c r="I71" s="1209"/>
      <c r="J71" s="1209"/>
      <c r="K71" s="1209"/>
      <c r="L71" s="1209"/>
      <c r="M71" s="1209"/>
      <c r="N71" s="1209"/>
      <c r="O71" s="1209"/>
      <c r="P71" s="1209"/>
      <c r="Q71" s="1209"/>
      <c r="R71" s="1209"/>
      <c r="S71" s="1209"/>
      <c r="T71" s="1209"/>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09" t="s">
        <v>393</v>
      </c>
      <c r="F81" s="1209"/>
      <c r="G81" s="1209"/>
      <c r="H81" s="1209"/>
      <c r="I81" s="1209"/>
      <c r="J81" s="1209"/>
      <c r="K81" s="1209"/>
      <c r="L81" s="1209"/>
      <c r="M81" s="1209"/>
      <c r="N81" s="1209"/>
      <c r="O81" s="1209"/>
      <c r="P81" s="1209"/>
      <c r="Q81" s="1209"/>
      <c r="R81" s="1209"/>
      <c r="S81" s="1209"/>
      <c r="T81" s="1209"/>
      <c r="U81" s="1209"/>
      <c r="V81" s="223"/>
      <c r="W81" s="223"/>
      <c r="X81" s="223"/>
      <c r="Y81" s="56"/>
    </row>
    <row r="82" spans="1:25" ht="15" hidden="1" customHeight="1">
      <c r="A82" s="40"/>
      <c r="B82" s="75"/>
      <c r="C82" s="74"/>
      <c r="D82" s="58"/>
      <c r="E82" s="1210"/>
      <c r="F82" s="1210"/>
      <c r="G82" s="1210"/>
      <c r="H82" s="1206"/>
      <c r="I82" s="1207"/>
      <c r="J82" s="1207"/>
      <c r="K82" s="1207"/>
      <c r="L82" s="1207"/>
      <c r="M82" s="1207"/>
      <c r="N82" s="1207"/>
      <c r="O82" s="1207"/>
      <c r="P82" s="1207"/>
      <c r="Q82" s="1207"/>
      <c r="R82" s="1207"/>
      <c r="S82" s="1207"/>
      <c r="T82" s="1207"/>
      <c r="U82" s="1207"/>
      <c r="V82" s="1207"/>
      <c r="W82" s="1207"/>
      <c r="X82" s="1207"/>
      <c r="Y82" s="56"/>
    </row>
    <row r="83" spans="1:25" ht="15" hidden="1" customHeight="1">
      <c r="A83" s="40"/>
      <c r="B83" s="75"/>
      <c r="C83" s="74"/>
      <c r="D83" s="58"/>
      <c r="Y83" s="56"/>
    </row>
    <row r="84" spans="1:25" ht="15" hidden="1" customHeight="1">
      <c r="A84" s="40"/>
      <c r="B84" s="75"/>
      <c r="C84" s="74"/>
      <c r="D84" s="58"/>
      <c r="E84" s="67"/>
      <c r="F84" s="65"/>
      <c r="G84" s="66"/>
      <c r="H84" s="1205"/>
      <c r="I84" s="1205"/>
      <c r="J84" s="1205"/>
      <c r="K84" s="1205"/>
      <c r="L84" s="1205"/>
      <c r="M84" s="1205"/>
      <c r="N84" s="1205"/>
      <c r="O84" s="1205"/>
      <c r="P84" s="1205"/>
      <c r="Q84" s="1205"/>
      <c r="R84" s="1205"/>
      <c r="S84" s="1205"/>
      <c r="T84" s="1205"/>
      <c r="U84" s="1205"/>
      <c r="V84" s="1205"/>
      <c r="W84" s="1205"/>
      <c r="X84" s="1205"/>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13" t="s">
        <v>234</v>
      </c>
      <c r="F98" s="1213"/>
      <c r="G98" s="1213"/>
      <c r="H98" s="1213"/>
      <c r="I98" s="1213"/>
      <c r="J98" s="1213"/>
      <c r="K98" s="1213"/>
      <c r="L98" s="1213"/>
      <c r="M98" s="1213"/>
      <c r="N98" s="1213"/>
      <c r="O98" s="1213"/>
      <c r="P98" s="1213"/>
      <c r="Q98" s="1213"/>
      <c r="R98" s="1213"/>
      <c r="S98" s="1213"/>
      <c r="T98" s="1213"/>
      <c r="U98" s="1213"/>
      <c r="V98" s="1213"/>
      <c r="W98" s="1213"/>
      <c r="X98" s="1213"/>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12" t="s">
        <v>233</v>
      </c>
      <c r="G100" s="1212"/>
      <c r="H100" s="1212"/>
      <c r="I100" s="1212"/>
      <c r="J100" s="1212"/>
      <c r="K100" s="1212"/>
      <c r="L100" s="1212"/>
      <c r="M100" s="1212"/>
      <c r="N100" s="1212"/>
      <c r="O100" s="1212"/>
      <c r="P100" s="1212"/>
      <c r="Q100" s="1212"/>
      <c r="R100" s="1212"/>
      <c r="S100" s="1212"/>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12" t="s">
        <v>232</v>
      </c>
      <c r="G102" s="1212"/>
      <c r="H102" s="1212"/>
      <c r="I102" s="1212"/>
      <c r="J102" s="1212"/>
      <c r="K102" s="1212"/>
      <c r="L102" s="1212"/>
      <c r="M102" s="1212"/>
      <c r="N102" s="1212"/>
      <c r="O102" s="1212"/>
      <c r="P102" s="1212"/>
      <c r="Q102" s="1212"/>
      <c r="R102" s="1212"/>
      <c r="S102" s="1212"/>
      <c r="T102" s="1212"/>
      <c r="U102" s="1212"/>
      <c r="V102" s="1212"/>
      <c r="W102" s="1212"/>
      <c r="X102" s="1212"/>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4mPmQoAy+E0KZHosfq+cdbLm4CnuDUSTnMO+1IltmdCuclb2JRDfplBa44aS065HC1z3BgfTy9zJfBhITYw6Cg==" saltValue="325mCh1Lo9dapaxWL46x2w==" spinCount="100000" sheet="1" objects="1" scenarios="1" formatColumns="0" formatRows="0"/>
  <dataConsolidate link="1"/>
  <mergeCells count="28">
    <mergeCell ref="B2:G2"/>
    <mergeCell ref="B3:C3"/>
    <mergeCell ref="E7:X19"/>
    <mergeCell ref="P23:W23"/>
    <mergeCell ref="E58:U58"/>
    <mergeCell ref="B5:Y5"/>
    <mergeCell ref="E41:X45"/>
    <mergeCell ref="F21:M21"/>
    <mergeCell ref="P21:X21"/>
    <mergeCell ref="P22:X22"/>
    <mergeCell ref="E35:X39"/>
    <mergeCell ref="F22:M22"/>
    <mergeCell ref="E40:X40"/>
    <mergeCell ref="F102:X102"/>
    <mergeCell ref="F100:S100"/>
    <mergeCell ref="E82:G82"/>
    <mergeCell ref="E98:X98"/>
    <mergeCell ref="E81:U81"/>
    <mergeCell ref="H84:X84"/>
    <mergeCell ref="H60:X60"/>
    <mergeCell ref="H82:X82"/>
    <mergeCell ref="E46:X57"/>
    <mergeCell ref="E70:T70"/>
    <mergeCell ref="E60:G60"/>
    <mergeCell ref="H59:X59"/>
    <mergeCell ref="E59:G59"/>
    <mergeCell ref="E71:T71"/>
    <mergeCell ref="H61:X61"/>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298" t="s">
        <v>733</v>
      </c>
      <c r="M5" s="1298"/>
      <c r="N5" s="1298"/>
      <c r="O5" s="1298"/>
      <c r="P5" s="1298"/>
      <c r="Q5" s="1298"/>
      <c r="R5" s="1298"/>
      <c r="S5" s="1298"/>
      <c r="T5" s="1298"/>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35" s="539" customFormat="1" ht="11.25" hidden="1" customHeight="1">
      <c r="A11" s="559"/>
      <c r="B11" s="559"/>
      <c r="C11" s="559"/>
      <c r="D11" s="559"/>
      <c r="E11" s="559"/>
      <c r="F11" s="559"/>
      <c r="G11" s="559"/>
      <c r="H11" s="559"/>
      <c r="L11" s="1299"/>
      <c r="M11" s="1299"/>
      <c r="N11" s="536"/>
      <c r="O11" s="1330"/>
      <c r="P11" s="1330"/>
      <c r="Q11" s="1330"/>
      <c r="R11" s="1330"/>
      <c r="S11" s="1330"/>
      <c r="T11" s="1330"/>
      <c r="U11" s="557" t="s">
        <v>371</v>
      </c>
      <c r="X11" s="559"/>
      <c r="Y11" s="559"/>
      <c r="Z11" s="559"/>
      <c r="AA11" s="559"/>
      <c r="AB11" s="559"/>
      <c r="AC11" s="559"/>
      <c r="AD11" s="559"/>
      <c r="AE11" s="559"/>
      <c r="AF11" s="559"/>
      <c r="AG11" s="559"/>
      <c r="AH11" s="559"/>
      <c r="AI11" s="559"/>
    </row>
    <row r="12" spans="1:35">
      <c r="J12" s="499"/>
      <c r="K12" s="499"/>
      <c r="L12" s="494"/>
      <c r="M12" s="494"/>
      <c r="N12" s="494"/>
      <c r="O12" s="1329"/>
      <c r="P12" s="1329"/>
      <c r="Q12" s="1329"/>
      <c r="R12" s="1329"/>
      <c r="S12" s="1329"/>
      <c r="T12" s="1329"/>
      <c r="U12" s="1329"/>
    </row>
    <row r="13" spans="1:35" ht="14.25" customHeight="1">
      <c r="J13" s="499"/>
      <c r="K13" s="499"/>
      <c r="L13" s="1231" t="s">
        <v>445</v>
      </c>
      <c r="M13" s="1231"/>
      <c r="N13" s="1231"/>
      <c r="O13" s="1231"/>
      <c r="P13" s="1231"/>
      <c r="Q13" s="1231"/>
      <c r="R13" s="1231"/>
      <c r="S13" s="1231"/>
      <c r="T13" s="1231"/>
      <c r="U13" s="1231"/>
      <c r="V13" s="1231"/>
      <c r="W13" s="1231" t="s">
        <v>446</v>
      </c>
    </row>
    <row r="14" spans="1:35" ht="14.25" customHeight="1">
      <c r="J14" s="499"/>
      <c r="K14" s="499"/>
      <c r="L14" s="1312" t="s">
        <v>91</v>
      </c>
      <c r="M14" s="1312" t="s">
        <v>603</v>
      </c>
      <c r="N14" s="491"/>
      <c r="O14" s="1313" t="s">
        <v>605</v>
      </c>
      <c r="P14" s="1314"/>
      <c r="Q14" s="1314"/>
      <c r="R14" s="1314"/>
      <c r="S14" s="1314"/>
      <c r="T14" s="1315"/>
      <c r="U14" s="1295" t="s">
        <v>339</v>
      </c>
      <c r="V14" s="1309" t="s">
        <v>274</v>
      </c>
      <c r="W14" s="1231"/>
    </row>
    <row r="15" spans="1:35" ht="14.25" customHeight="1">
      <c r="J15" s="499"/>
      <c r="K15" s="499"/>
      <c r="L15" s="1312"/>
      <c r="M15" s="1312"/>
      <c r="N15" s="491"/>
      <c r="O15" s="1318" t="s">
        <v>591</v>
      </c>
      <c r="P15" s="1316"/>
      <c r="Q15" s="1317"/>
      <c r="R15" s="1293" t="s">
        <v>616</v>
      </c>
      <c r="S15" s="1293"/>
      <c r="T15" s="1294"/>
      <c r="U15" s="1296"/>
      <c r="V15" s="1310"/>
      <c r="W15" s="1231"/>
    </row>
    <row r="16" spans="1:35" ht="30" customHeight="1">
      <c r="J16" s="499"/>
      <c r="K16" s="499"/>
      <c r="L16" s="1312"/>
      <c r="M16" s="1312"/>
      <c r="N16" s="490"/>
      <c r="O16" s="1319"/>
      <c r="P16" s="505"/>
      <c r="Q16" s="505"/>
      <c r="R16" s="506" t="s">
        <v>273</v>
      </c>
      <c r="S16" s="1307" t="s">
        <v>272</v>
      </c>
      <c r="T16" s="1308"/>
      <c r="U16" s="1297"/>
      <c r="V16" s="1311"/>
      <c r="W16" s="1231"/>
    </row>
    <row r="17" spans="1:36">
      <c r="J17" s="499"/>
      <c r="K17" s="538">
        <v>1</v>
      </c>
      <c r="L17" s="616" t="s">
        <v>92</v>
      </c>
      <c r="M17" s="616" t="s">
        <v>48</v>
      </c>
      <c r="N17" s="636" t="s">
        <v>48</v>
      </c>
      <c r="O17" s="617">
        <f ca="1">OFFSET(O17,0,-1)+1</f>
        <v>3</v>
      </c>
      <c r="P17" s="618">
        <f ca="1">OFFSET(P17,0,-1)</f>
        <v>3</v>
      </c>
      <c r="Q17" s="618">
        <f ca="1">OFFSET(Q17,0,-1)</f>
        <v>3</v>
      </c>
      <c r="R17" s="617">
        <f ca="1">OFFSET(R17,0,-1)+1</f>
        <v>4</v>
      </c>
      <c r="S17" s="1300">
        <f ca="1">OFFSET(S17,0,-1)+1</f>
        <v>5</v>
      </c>
      <c r="T17" s="1300"/>
      <c r="U17" s="617">
        <f ca="1">OFFSET(U17,0,-2)+1</f>
        <v>6</v>
      </c>
      <c r="V17" s="618">
        <f ca="1">OFFSET(V17,0,-1)</f>
        <v>6</v>
      </c>
      <c r="W17" s="617">
        <f ca="1">OFFSET(W17,0,-1)+1</f>
        <v>7</v>
      </c>
    </row>
    <row r="18" spans="1:36" ht="22.5">
      <c r="A18" s="1283">
        <v>1</v>
      </c>
      <c r="B18" s="867"/>
      <c r="C18" s="867"/>
      <c r="D18" s="867"/>
      <c r="E18" s="868"/>
      <c r="F18" s="869"/>
      <c r="G18" s="867"/>
      <c r="H18" s="867"/>
      <c r="I18" s="870"/>
      <c r="J18" s="865"/>
      <c r="K18" s="874">
        <v>1</v>
      </c>
      <c r="L18" s="562">
        <f>mergeValue(A18)</f>
        <v>1</v>
      </c>
      <c r="M18" s="610" t="s">
        <v>19</v>
      </c>
      <c r="N18" s="549"/>
      <c r="O18" s="1327"/>
      <c r="P18" s="1327"/>
      <c r="Q18" s="1327"/>
      <c r="R18" s="1327"/>
      <c r="S18" s="1327"/>
      <c r="T18" s="1327"/>
      <c r="U18" s="1327"/>
      <c r="V18" s="1327"/>
      <c r="W18" s="599" t="s">
        <v>719</v>
      </c>
    </row>
    <row r="19" spans="1:36" ht="22.5">
      <c r="A19" s="1283"/>
      <c r="B19" s="1283">
        <v>1</v>
      </c>
      <c r="C19" s="867"/>
      <c r="D19" s="867"/>
      <c r="E19" s="869"/>
      <c r="F19" s="869"/>
      <c r="G19" s="867"/>
      <c r="H19" s="867"/>
      <c r="I19" s="864"/>
      <c r="J19" s="863"/>
      <c r="K19" s="874">
        <v>1</v>
      </c>
      <c r="L19" s="562" t="str">
        <f>mergeValue(A19) &amp;"."&amp; mergeValue(B19)</f>
        <v>1.1</v>
      </c>
      <c r="M19" s="516" t="s">
        <v>15</v>
      </c>
      <c r="N19" s="549"/>
      <c r="O19" s="1327"/>
      <c r="P19" s="1327"/>
      <c r="Q19" s="1327"/>
      <c r="R19" s="1327"/>
      <c r="S19" s="1327"/>
      <c r="T19" s="1327"/>
      <c r="U19" s="1327"/>
      <c r="V19" s="1327"/>
      <c r="W19" s="599" t="s">
        <v>460</v>
      </c>
    </row>
    <row r="20" spans="1:36" ht="22.5">
      <c r="A20" s="1283"/>
      <c r="B20" s="1283"/>
      <c r="C20" s="1283">
        <v>1</v>
      </c>
      <c r="D20" s="867"/>
      <c r="E20" s="869"/>
      <c r="F20" s="869"/>
      <c r="G20" s="867"/>
      <c r="H20" s="867"/>
      <c r="I20" s="871"/>
      <c r="J20" s="863"/>
      <c r="K20" s="874">
        <v>1</v>
      </c>
      <c r="L20" s="562" t="str">
        <f>mergeValue(A20) &amp;"."&amp; mergeValue(B20)&amp;"."&amp; mergeValue(C20)</f>
        <v>1.1.1</v>
      </c>
      <c r="M20" s="517" t="s">
        <v>7</v>
      </c>
      <c r="N20" s="549"/>
      <c r="O20" s="1327"/>
      <c r="P20" s="1327"/>
      <c r="Q20" s="1327"/>
      <c r="R20" s="1327"/>
      <c r="S20" s="1327"/>
      <c r="T20" s="1327"/>
      <c r="U20" s="1327"/>
      <c r="V20" s="1327"/>
      <c r="W20" s="599" t="s">
        <v>601</v>
      </c>
    </row>
    <row r="21" spans="1:36" ht="22.5">
      <c r="A21" s="1283"/>
      <c r="B21" s="1283"/>
      <c r="C21" s="1283"/>
      <c r="D21" s="1283">
        <v>1</v>
      </c>
      <c r="E21" s="869"/>
      <c r="F21" s="869"/>
      <c r="G21" s="867"/>
      <c r="H21" s="867"/>
      <c r="I21" s="1283">
        <v>1</v>
      </c>
      <c r="J21" s="863"/>
      <c r="K21" s="874">
        <v>1</v>
      </c>
      <c r="L21" s="562" t="str">
        <f>mergeValue(A21) &amp;"."&amp; mergeValue(B21)&amp;"."&amp; mergeValue(C21)&amp;"."&amp; mergeValue(D21)</f>
        <v>1.1.1.1</v>
      </c>
      <c r="M21" s="518" t="s">
        <v>21</v>
      </c>
      <c r="N21" s="549"/>
      <c r="O21" s="1327"/>
      <c r="P21" s="1327"/>
      <c r="Q21" s="1327"/>
      <c r="R21" s="1327"/>
      <c r="S21" s="1327"/>
      <c r="T21" s="1327"/>
      <c r="U21" s="1327"/>
      <c r="V21" s="1327"/>
      <c r="W21" s="599" t="s">
        <v>602</v>
      </c>
    </row>
    <row r="22" spans="1:36" ht="11.25" hidden="1" customHeight="1">
      <c r="A22" s="1283"/>
      <c r="B22" s="1283"/>
      <c r="C22" s="1283"/>
      <c r="D22" s="1283"/>
      <c r="E22" s="1283">
        <v>1</v>
      </c>
      <c r="F22" s="869"/>
      <c r="G22" s="867"/>
      <c r="H22" s="867"/>
      <c r="I22" s="1283"/>
      <c r="J22" s="869"/>
      <c r="K22" s="874">
        <v>1</v>
      </c>
      <c r="L22" s="562"/>
      <c r="M22" s="524"/>
      <c r="N22" s="550"/>
      <c r="O22" s="600"/>
      <c r="P22" s="600"/>
      <c r="Q22" s="600"/>
      <c r="R22" s="600"/>
      <c r="S22" s="600"/>
      <c r="T22" s="600"/>
      <c r="U22" s="562"/>
      <c r="V22" s="477"/>
      <c r="W22" s="529"/>
    </row>
    <row r="23" spans="1:36" ht="33.75">
      <c r="A23" s="1283"/>
      <c r="B23" s="1283"/>
      <c r="C23" s="1283"/>
      <c r="D23" s="1283"/>
      <c r="E23" s="1283"/>
      <c r="F23" s="1283">
        <v>1</v>
      </c>
      <c r="G23" s="867"/>
      <c r="H23" s="867"/>
      <c r="I23" s="1283"/>
      <c r="J23" s="1320"/>
      <c r="K23" s="874">
        <v>1</v>
      </c>
      <c r="L23" s="562" t="str">
        <f>mergeValue(A23) &amp;"."&amp; mergeValue(B23)&amp;"."&amp; mergeValue(C23)&amp;"."&amp; mergeValue(D23)&amp;"."&amp;  mergeValue(F23)</f>
        <v>1.1.1.1.1</v>
      </c>
      <c r="M23" s="524" t="s">
        <v>9</v>
      </c>
      <c r="N23" s="550"/>
      <c r="O23" s="1285"/>
      <c r="P23" s="1285"/>
      <c r="Q23" s="1285"/>
      <c r="R23" s="1285"/>
      <c r="S23" s="1285"/>
      <c r="T23" s="1285"/>
      <c r="U23" s="1285"/>
      <c r="V23" s="1285"/>
      <c r="W23" s="599" t="s">
        <v>721</v>
      </c>
      <c r="Y23" s="558" t="str">
        <f>strCheckUnique(Z23:Z26)</f>
        <v/>
      </c>
      <c r="AA23" s="558"/>
    </row>
    <row r="24" spans="1:36" ht="99" customHeight="1">
      <c r="A24" s="1283"/>
      <c r="B24" s="1283"/>
      <c r="C24" s="1283"/>
      <c r="D24" s="1283"/>
      <c r="E24" s="1283"/>
      <c r="F24" s="1283"/>
      <c r="G24" s="867">
        <v>1</v>
      </c>
      <c r="H24" s="867"/>
      <c r="I24" s="1283"/>
      <c r="J24" s="1320"/>
      <c r="K24" s="866"/>
      <c r="L24" s="562" t="str">
        <f>mergeValue(A24) &amp;"."&amp; mergeValue(B24)&amp;"."&amp; mergeValue(C24)&amp;"."&amp; mergeValue(D24)&amp;"."&amp;  mergeValue(F24)&amp;"."&amp;  mergeValue(G24)</f>
        <v>1.1.1.1.1.1</v>
      </c>
      <c r="M24" s="1088"/>
      <c r="N24" s="555"/>
      <c r="O24" s="532"/>
      <c r="P24" s="532"/>
      <c r="Q24" s="532"/>
      <c r="R24" s="1289"/>
      <c r="S24" s="1291" t="s">
        <v>83</v>
      </c>
      <c r="T24" s="1289"/>
      <c r="U24" s="1291" t="s">
        <v>84</v>
      </c>
      <c r="V24" s="507"/>
      <c r="W24" s="1301" t="s">
        <v>734</v>
      </c>
      <c r="X24" s="554" t="str">
        <f>strCheckDate(O25:V25)</f>
        <v/>
      </c>
      <c r="Y24" s="558"/>
      <c r="Z24" s="558" t="str">
        <f>IF(M24="","",M24 )</f>
        <v/>
      </c>
      <c r="AA24" s="558"/>
      <c r="AB24" s="558"/>
      <c r="AC24" s="558"/>
    </row>
    <row r="25" spans="1:36" ht="11.25" hidden="1">
      <c r="A25" s="1283"/>
      <c r="B25" s="1283"/>
      <c r="C25" s="1283"/>
      <c r="D25" s="1283"/>
      <c r="E25" s="1283"/>
      <c r="F25" s="1283"/>
      <c r="G25" s="867"/>
      <c r="H25" s="867"/>
      <c r="I25" s="1283"/>
      <c r="J25" s="1320"/>
      <c r="K25" s="874">
        <v>1</v>
      </c>
      <c r="L25" s="569"/>
      <c r="M25" s="615"/>
      <c r="N25" s="555"/>
      <c r="O25" s="532"/>
      <c r="P25" s="532"/>
      <c r="Q25" s="553" t="str">
        <f>R24 &amp; "-" &amp; T24</f>
        <v>-</v>
      </c>
      <c r="R25" s="1289"/>
      <c r="S25" s="1291"/>
      <c r="T25" s="1289"/>
      <c r="U25" s="1291"/>
      <c r="V25" s="507"/>
      <c r="W25" s="1302"/>
      <c r="Y25" s="558"/>
      <c r="Z25" s="558"/>
      <c r="AA25" s="558"/>
      <c r="AB25" s="558"/>
      <c r="AC25" s="558"/>
    </row>
    <row r="26" spans="1:36" s="492" customFormat="1" ht="15" customHeight="1">
      <c r="A26" s="1283"/>
      <c r="B26" s="1283"/>
      <c r="C26" s="1283"/>
      <c r="D26" s="1283"/>
      <c r="E26" s="1283"/>
      <c r="F26" s="1283"/>
      <c r="G26" s="867"/>
      <c r="H26" s="867"/>
      <c r="I26" s="1283"/>
      <c r="J26" s="1320"/>
      <c r="K26" s="874">
        <v>1</v>
      </c>
      <c r="L26" s="508"/>
      <c r="M26" s="526" t="s">
        <v>24</v>
      </c>
      <c r="N26" s="521"/>
      <c r="O26" s="515"/>
      <c r="P26" s="515"/>
      <c r="Q26" s="515"/>
      <c r="R26" s="542"/>
      <c r="S26" s="534"/>
      <c r="T26" s="533"/>
      <c r="U26" s="521"/>
      <c r="V26" s="530"/>
      <c r="W26" s="1303"/>
      <c r="X26" s="556"/>
      <c r="Y26" s="556"/>
      <c r="Z26" s="556"/>
      <c r="AA26" s="556"/>
      <c r="AB26" s="556"/>
      <c r="AC26" s="556"/>
      <c r="AD26" s="556"/>
      <c r="AE26" s="556"/>
      <c r="AF26" s="556"/>
      <c r="AG26" s="556"/>
      <c r="AH26" s="556"/>
      <c r="AI26" s="556"/>
    </row>
    <row r="27" spans="1:36" s="492" customFormat="1" ht="15" customHeight="1">
      <c r="A27" s="1283"/>
      <c r="B27" s="1283"/>
      <c r="C27" s="1283"/>
      <c r="D27" s="1283"/>
      <c r="E27" s="1283"/>
      <c r="F27" s="869"/>
      <c r="G27" s="869"/>
      <c r="H27" s="867"/>
      <c r="I27" s="1283"/>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283"/>
      <c r="B28" s="1283"/>
      <c r="C28" s="1283"/>
      <c r="D28" s="1283"/>
      <c r="E28" s="869"/>
      <c r="F28" s="869"/>
      <c r="G28" s="869"/>
      <c r="H28" s="867"/>
      <c r="I28" s="1283"/>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283"/>
      <c r="B29" s="1283"/>
      <c r="C29" s="1283"/>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283"/>
      <c r="B30" s="1283"/>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283"/>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76" t="s">
        <v>735</v>
      </c>
      <c r="N34" s="1276"/>
      <c r="O34" s="1276"/>
      <c r="P34" s="1276"/>
      <c r="Q34" s="1276"/>
      <c r="R34" s="1276"/>
      <c r="S34" s="1276"/>
      <c r="T34" s="1276"/>
      <c r="U34" s="1276"/>
      <c r="V34" s="1276"/>
      <c r="W34" s="1276"/>
    </row>
  </sheetData>
  <sheetProtection password="FA9C" sheet="1" objects="1" scenarios="1" formatColumns="0" formatRows="0"/>
  <dataConsolidate leftLabels="1" link="1"/>
  <mergeCells count="39">
    <mergeCell ref="W24:W26"/>
    <mergeCell ref="R15:T15"/>
    <mergeCell ref="O14:T14"/>
    <mergeCell ref="M34:W34"/>
    <mergeCell ref="U14:U16"/>
    <mergeCell ref="V14:V16"/>
    <mergeCell ref="W13:W16"/>
    <mergeCell ref="L13:V13"/>
    <mergeCell ref="L14:L16"/>
    <mergeCell ref="M14:M16"/>
    <mergeCell ref="S17:T17"/>
    <mergeCell ref="T24:T25"/>
    <mergeCell ref="L5:T5"/>
    <mergeCell ref="O7:T7"/>
    <mergeCell ref="O8:T8"/>
    <mergeCell ref="L11:M11"/>
    <mergeCell ref="O11:T11"/>
    <mergeCell ref="O9:T9"/>
    <mergeCell ref="O10:T10"/>
    <mergeCell ref="O12:U12"/>
    <mergeCell ref="O15:O16"/>
    <mergeCell ref="P15:Q15"/>
    <mergeCell ref="S16:T16"/>
    <mergeCell ref="I21:I28"/>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7" t="s">
        <v>471</v>
      </c>
      <c r="G2" s="1278"/>
      <c r="H2" s="1279"/>
      <c r="I2" s="609"/>
    </row>
    <row r="3" spans="1:20" ht="3" customHeight="1"/>
    <row r="4" spans="1:20" s="539" customFormat="1" ht="11.25">
      <c r="A4" s="559"/>
      <c r="B4" s="559"/>
      <c r="C4" s="559"/>
      <c r="D4" s="559"/>
      <c r="F4" s="1231" t="s">
        <v>445</v>
      </c>
      <c r="G4" s="1231"/>
      <c r="H4" s="1231"/>
      <c r="I4" s="1280"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0"/>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472</v>
      </c>
      <c r="H7" s="573" t="str">
        <f>IF(dateCh="","",dateCh)</f>
        <v>07.05.2019</v>
      </c>
      <c r="I7" s="550" t="s">
        <v>473</v>
      </c>
      <c r="J7" s="584"/>
      <c r="K7" s="559"/>
      <c r="L7" s="559"/>
      <c r="M7" s="559"/>
      <c r="N7" s="559"/>
      <c r="O7" s="559"/>
      <c r="P7" s="559"/>
      <c r="Q7" s="559"/>
      <c r="R7" s="559"/>
      <c r="S7" s="559"/>
      <c r="T7" s="559"/>
    </row>
    <row r="8" spans="1:20" s="539" customFormat="1" ht="45">
      <c r="A8" s="1281">
        <v>1</v>
      </c>
      <c r="B8" s="559"/>
      <c r="C8" s="559"/>
      <c r="D8" s="559"/>
      <c r="F8" s="585" t="str">
        <f>"2." &amp;mergeValue(A8)</f>
        <v>2.1</v>
      </c>
      <c r="G8" s="601" t="s">
        <v>474</v>
      </c>
      <c r="H8" s="573"/>
      <c r="I8" s="550" t="s">
        <v>569</v>
      </c>
      <c r="J8" s="584"/>
      <c r="K8" s="559"/>
      <c r="L8" s="559"/>
      <c r="M8" s="559"/>
      <c r="N8" s="559"/>
      <c r="O8" s="559"/>
      <c r="P8" s="559"/>
      <c r="Q8" s="559"/>
      <c r="R8" s="559"/>
      <c r="S8" s="559"/>
      <c r="T8" s="559"/>
    </row>
    <row r="9" spans="1:20" s="539" customFormat="1" ht="22.5">
      <c r="A9" s="1281"/>
      <c r="B9" s="559"/>
      <c r="C9" s="559"/>
      <c r="D9" s="559"/>
      <c r="F9" s="585" t="str">
        <f>"3." &amp;mergeValue(A9)</f>
        <v>3.1</v>
      </c>
      <c r="G9" s="601" t="s">
        <v>475</v>
      </c>
      <c r="H9" s="573"/>
      <c r="I9" s="550" t="s">
        <v>567</v>
      </c>
      <c r="J9" s="584"/>
      <c r="K9" s="559"/>
      <c r="L9" s="559"/>
      <c r="M9" s="559"/>
      <c r="N9" s="559"/>
      <c r="O9" s="559"/>
      <c r="P9" s="559"/>
      <c r="Q9" s="559"/>
      <c r="R9" s="559"/>
      <c r="S9" s="559"/>
      <c r="T9" s="559"/>
    </row>
    <row r="10" spans="1:20" s="539" customFormat="1" ht="22.5">
      <c r="A10" s="1281"/>
      <c r="B10" s="559"/>
      <c r="C10" s="559"/>
      <c r="D10" s="559"/>
      <c r="F10" s="585" t="str">
        <f>"4."&amp;mergeValue(A10)</f>
        <v>4.1</v>
      </c>
      <c r="G10" s="601" t="s">
        <v>476</v>
      </c>
      <c r="H10" s="574" t="s">
        <v>449</v>
      </c>
      <c r="I10" s="550"/>
      <c r="J10" s="584"/>
      <c r="K10" s="559"/>
      <c r="L10" s="559"/>
      <c r="M10" s="559"/>
      <c r="N10" s="559"/>
      <c r="O10" s="559"/>
      <c r="P10" s="559"/>
      <c r="Q10" s="559"/>
      <c r="R10" s="559"/>
      <c r="S10" s="559"/>
      <c r="T10" s="559"/>
    </row>
    <row r="11" spans="1:20" s="539" customFormat="1" ht="18.75">
      <c r="A11" s="1281"/>
      <c r="B11" s="1281">
        <v>1</v>
      </c>
      <c r="C11" s="592"/>
      <c r="D11" s="592"/>
      <c r="F11" s="585" t="str">
        <f>"4."&amp;mergeValue(A11) &amp;"."&amp;mergeValue(B11)</f>
        <v>4.1.1</v>
      </c>
      <c r="G11" s="580" t="s">
        <v>571</v>
      </c>
      <c r="H11" s="573" t="str">
        <f>IF(region_name="","",region_name)</f>
        <v>Нижегородская область</v>
      </c>
      <c r="I11" s="550" t="s">
        <v>479</v>
      </c>
      <c r="J11" s="584"/>
      <c r="K11" s="559"/>
      <c r="L11" s="559"/>
      <c r="M11" s="559"/>
      <c r="N11" s="559"/>
      <c r="O11" s="559"/>
      <c r="P11" s="559"/>
      <c r="Q11" s="559"/>
      <c r="R11" s="559"/>
      <c r="S11" s="559"/>
      <c r="T11" s="559"/>
    </row>
    <row r="12" spans="1:20" s="539" customFormat="1" ht="22.5">
      <c r="A12" s="1281"/>
      <c r="B12" s="1281"/>
      <c r="C12" s="1281">
        <v>1</v>
      </c>
      <c r="D12" s="592"/>
      <c r="F12" s="585" t="str">
        <f>"4."&amp;mergeValue(A12) &amp;"."&amp;mergeValue(B12)&amp;"."&amp;mergeValue(C12)</f>
        <v>4.1.1.1</v>
      </c>
      <c r="G12" s="591" t="s">
        <v>477</v>
      </c>
      <c r="H12" s="573"/>
      <c r="I12" s="550" t="s">
        <v>480</v>
      </c>
      <c r="J12" s="584"/>
      <c r="K12" s="559"/>
      <c r="L12" s="559"/>
      <c r="M12" s="559"/>
      <c r="N12" s="559"/>
      <c r="O12" s="559"/>
      <c r="P12" s="559"/>
      <c r="Q12" s="559"/>
      <c r="R12" s="559"/>
      <c r="S12" s="559"/>
      <c r="T12" s="559"/>
    </row>
    <row r="13" spans="1:20" s="539" customFormat="1" ht="39" customHeight="1">
      <c r="A13" s="1281"/>
      <c r="B13" s="1281"/>
      <c r="C13" s="1281"/>
      <c r="D13" s="592">
        <v>1</v>
      </c>
      <c r="F13" s="585" t="str">
        <f>"4."&amp;mergeValue(A13) &amp;"."&amp;mergeValue(B13)&amp;"."&amp;mergeValue(C13)&amp;"."&amp;mergeValue(D13)</f>
        <v>4.1.1.1.1</v>
      </c>
      <c r="G13" s="602" t="s">
        <v>478</v>
      </c>
      <c r="H13" s="573"/>
      <c r="I13" s="1282" t="s">
        <v>570</v>
      </c>
      <c r="J13" s="584"/>
      <c r="K13" s="559"/>
      <c r="L13" s="559"/>
      <c r="M13" s="559"/>
      <c r="N13" s="559"/>
      <c r="O13" s="559"/>
      <c r="P13" s="559"/>
      <c r="Q13" s="559"/>
      <c r="R13" s="559"/>
      <c r="S13" s="559"/>
      <c r="T13" s="559"/>
    </row>
    <row r="14" spans="1:20" s="539" customFormat="1" ht="18.75">
      <c r="A14" s="1281"/>
      <c r="B14" s="1281"/>
      <c r="C14" s="1281"/>
      <c r="D14" s="592"/>
      <c r="F14" s="588"/>
      <c r="G14" s="520" t="s">
        <v>4</v>
      </c>
      <c r="H14" s="593"/>
      <c r="I14" s="1282"/>
      <c r="J14" s="584"/>
      <c r="K14" s="559"/>
      <c r="L14" s="559"/>
      <c r="M14" s="559"/>
      <c r="N14" s="559"/>
      <c r="O14" s="559"/>
      <c r="P14" s="559"/>
      <c r="Q14" s="559"/>
      <c r="R14" s="559"/>
      <c r="S14" s="559"/>
      <c r="T14" s="559"/>
    </row>
    <row r="15" spans="1:20" s="539" customFormat="1" ht="18.75">
      <c r="A15" s="1281"/>
      <c r="B15" s="1281"/>
      <c r="C15" s="592"/>
      <c r="D15" s="592"/>
      <c r="F15" s="603"/>
      <c r="G15" s="546" t="s">
        <v>401</v>
      </c>
      <c r="H15" s="604"/>
      <c r="I15" s="605"/>
      <c r="J15" s="584"/>
      <c r="K15" s="559"/>
      <c r="L15" s="559"/>
      <c r="M15" s="559"/>
      <c r="N15" s="559"/>
      <c r="O15" s="559"/>
      <c r="P15" s="559"/>
      <c r="Q15" s="559"/>
      <c r="R15" s="559"/>
      <c r="S15" s="559"/>
      <c r="T15" s="559"/>
    </row>
    <row r="16" spans="1:20" s="539" customFormat="1" ht="18.75">
      <c r="A16" s="1281"/>
      <c r="B16" s="559"/>
      <c r="C16" s="559"/>
      <c r="D16" s="559"/>
      <c r="F16" s="588"/>
      <c r="G16" s="528" t="s">
        <v>484</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483</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6" t="s">
        <v>572</v>
      </c>
      <c r="H19" s="1276"/>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298" t="s">
        <v>617</v>
      </c>
      <c r="M5" s="1298"/>
      <c r="N5" s="1298"/>
      <c r="O5" s="1298"/>
      <c r="P5" s="1298"/>
      <c r="Q5" s="1298"/>
      <c r="R5" s="1298"/>
      <c r="S5" s="1298"/>
      <c r="T5" s="1298"/>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34" s="461" customFormat="1" ht="11.25" hidden="1">
      <c r="G11" s="460"/>
      <c r="H11" s="460"/>
      <c r="L11" s="1299"/>
      <c r="M11" s="1299"/>
      <c r="N11" s="458"/>
      <c r="O11" s="1331"/>
      <c r="P11" s="1331"/>
      <c r="Q11" s="1331"/>
      <c r="R11" s="1331"/>
      <c r="S11" s="1331"/>
      <c r="T11" s="1331"/>
      <c r="U11" s="473" t="s">
        <v>371</v>
      </c>
      <c r="X11" s="475"/>
      <c r="Y11" s="475"/>
      <c r="Z11" s="475"/>
      <c r="AA11" s="475"/>
      <c r="AB11" s="475"/>
      <c r="AC11" s="475"/>
      <c r="AD11" s="475"/>
      <c r="AE11" s="475"/>
      <c r="AF11" s="475"/>
      <c r="AG11" s="475"/>
      <c r="AH11" s="475"/>
    </row>
    <row r="12" spans="1:34">
      <c r="J12" s="451"/>
      <c r="K12" s="451"/>
      <c r="L12" s="447"/>
      <c r="M12" s="447"/>
      <c r="N12" s="447"/>
      <c r="O12" s="1329"/>
      <c r="P12" s="1329"/>
      <c r="Q12" s="1329"/>
      <c r="R12" s="1329"/>
      <c r="S12" s="1329"/>
      <c r="T12" s="1329"/>
      <c r="U12" s="1329"/>
    </row>
    <row r="13" spans="1:34">
      <c r="J13" s="451"/>
      <c r="K13" s="451"/>
      <c r="L13" s="1231" t="s">
        <v>445</v>
      </c>
      <c r="M13" s="1231"/>
      <c r="N13" s="1231"/>
      <c r="O13" s="1231"/>
      <c r="P13" s="1231"/>
      <c r="Q13" s="1231"/>
      <c r="R13" s="1231"/>
      <c r="S13" s="1231"/>
      <c r="T13" s="1231"/>
      <c r="U13" s="1231"/>
      <c r="V13" s="1231"/>
      <c r="W13" s="1231" t="s">
        <v>446</v>
      </c>
    </row>
    <row r="14" spans="1:34" ht="14.25" customHeight="1">
      <c r="J14" s="451"/>
      <c r="K14" s="451"/>
      <c r="L14" s="1312" t="s">
        <v>91</v>
      </c>
      <c r="M14" s="1312" t="s">
        <v>603</v>
      </c>
      <c r="N14" s="491"/>
      <c r="O14" s="1313" t="s">
        <v>605</v>
      </c>
      <c r="P14" s="1314"/>
      <c r="Q14" s="1314"/>
      <c r="R14" s="1314"/>
      <c r="S14" s="1314"/>
      <c r="T14" s="1315"/>
      <c r="U14" s="1295" t="s">
        <v>339</v>
      </c>
      <c r="V14" s="1309" t="s">
        <v>274</v>
      </c>
      <c r="W14" s="1231"/>
    </row>
    <row r="15" spans="1:34" s="493" customFormat="1" ht="14.25" customHeight="1">
      <c r="G15" s="501"/>
      <c r="H15" s="501"/>
      <c r="I15" s="501"/>
      <c r="J15" s="499"/>
      <c r="K15" s="499"/>
      <c r="L15" s="1312"/>
      <c r="M15" s="1312"/>
      <c r="N15" s="491"/>
      <c r="O15" s="1318" t="s">
        <v>579</v>
      </c>
      <c r="P15" s="1316" t="s">
        <v>270</v>
      </c>
      <c r="Q15" s="1317"/>
      <c r="R15" s="1293" t="s">
        <v>616</v>
      </c>
      <c r="S15" s="1293"/>
      <c r="T15" s="1294"/>
      <c r="U15" s="1296"/>
      <c r="V15" s="1310"/>
      <c r="W15" s="1231"/>
      <c r="X15" s="554"/>
      <c r="Y15" s="554"/>
      <c r="Z15" s="554"/>
      <c r="AA15" s="554"/>
      <c r="AB15" s="554"/>
      <c r="AC15" s="554"/>
      <c r="AD15" s="554"/>
      <c r="AE15" s="554"/>
      <c r="AF15" s="554"/>
      <c r="AG15" s="554"/>
      <c r="AH15" s="554"/>
    </row>
    <row r="16" spans="1:34" ht="33.75">
      <c r="J16" s="451"/>
      <c r="K16" s="451"/>
      <c r="L16" s="1312"/>
      <c r="M16" s="1312"/>
      <c r="N16" s="490"/>
      <c r="O16" s="1319"/>
      <c r="P16" s="505" t="s">
        <v>671</v>
      </c>
      <c r="Q16" s="505" t="s">
        <v>672</v>
      </c>
      <c r="R16" s="506" t="s">
        <v>273</v>
      </c>
      <c r="S16" s="1307" t="s">
        <v>272</v>
      </c>
      <c r="T16" s="1308"/>
      <c r="U16" s="1297"/>
      <c r="V16" s="1311"/>
      <c r="W16" s="1231"/>
    </row>
    <row r="17" spans="1:34">
      <c r="J17" s="451"/>
      <c r="K17" s="459">
        <v>1</v>
      </c>
      <c r="L17" s="448" t="s">
        <v>92</v>
      </c>
      <c r="M17" s="448" t="s">
        <v>48</v>
      </c>
      <c r="N17" s="466" t="s">
        <v>48</v>
      </c>
      <c r="O17" s="457">
        <f ca="1">OFFSET(O17,0,-1)+1</f>
        <v>3</v>
      </c>
      <c r="P17" s="457">
        <f ca="1">OFFSET(P17,0,-1)+1</f>
        <v>4</v>
      </c>
      <c r="Q17" s="457">
        <f ca="1">OFFSET(Q17,0,-1)+1</f>
        <v>5</v>
      </c>
      <c r="R17" s="457">
        <f ca="1">OFFSET(R17,0,-1)+1</f>
        <v>6</v>
      </c>
      <c r="S17" s="1300">
        <f ca="1">OFFSET(S17,0,-1)+1</f>
        <v>7</v>
      </c>
      <c r="T17" s="1300"/>
      <c r="U17" s="457">
        <f ca="1">OFFSET(U17,0,-2)+1</f>
        <v>8</v>
      </c>
      <c r="V17" s="465">
        <f ca="1">OFFSET(V17,0,-1)</f>
        <v>8</v>
      </c>
      <c r="W17" s="457">
        <f ca="1">OFFSET(W17,0,-1)+1</f>
        <v>9</v>
      </c>
    </row>
    <row r="18" spans="1:34" ht="22.5">
      <c r="A18" s="1283">
        <v>1</v>
      </c>
      <c r="B18" s="888"/>
      <c r="C18" s="888"/>
      <c r="D18" s="888"/>
      <c r="E18" s="889"/>
      <c r="F18" s="890"/>
      <c r="G18" s="890"/>
      <c r="H18" s="890"/>
      <c r="I18" s="891"/>
      <c r="J18" s="886"/>
      <c r="K18" s="893"/>
      <c r="L18" s="562">
        <f>mergeValue(A18)</f>
        <v>1</v>
      </c>
      <c r="M18" s="610" t="s">
        <v>19</v>
      </c>
      <c r="N18" s="549"/>
      <c r="O18" s="1327"/>
      <c r="P18" s="1327"/>
      <c r="Q18" s="1327"/>
      <c r="R18" s="1327"/>
      <c r="S18" s="1327"/>
      <c r="T18" s="1327"/>
      <c r="U18" s="1327"/>
      <c r="V18" s="1327"/>
      <c r="W18" s="1129" t="s">
        <v>719</v>
      </c>
    </row>
    <row r="19" spans="1:34" ht="22.5">
      <c r="A19" s="1283"/>
      <c r="B19" s="1283">
        <v>1</v>
      </c>
      <c r="C19" s="888"/>
      <c r="D19" s="888"/>
      <c r="E19" s="890"/>
      <c r="F19" s="890"/>
      <c r="G19" s="890"/>
      <c r="H19" s="890"/>
      <c r="I19" s="885"/>
      <c r="J19" s="884"/>
      <c r="K19" s="887"/>
      <c r="L19" s="562" t="str">
        <f>mergeValue(A19) &amp;"."&amp; mergeValue(B19)</f>
        <v>1.1</v>
      </c>
      <c r="M19" s="516" t="s">
        <v>15</v>
      </c>
      <c r="N19" s="549"/>
      <c r="O19" s="1327"/>
      <c r="P19" s="1327"/>
      <c r="Q19" s="1327"/>
      <c r="R19" s="1327"/>
      <c r="S19" s="1327"/>
      <c r="T19" s="1327"/>
      <c r="U19" s="1327"/>
      <c r="V19" s="1327"/>
      <c r="W19" s="1129" t="s">
        <v>460</v>
      </c>
    </row>
    <row r="20" spans="1:34" ht="22.5">
      <c r="A20" s="1283"/>
      <c r="B20" s="1283"/>
      <c r="C20" s="1283">
        <v>1</v>
      </c>
      <c r="D20" s="888"/>
      <c r="E20" s="890"/>
      <c r="F20" s="890"/>
      <c r="G20" s="890"/>
      <c r="H20" s="890"/>
      <c r="I20" s="892"/>
      <c r="J20" s="884"/>
      <c r="K20" s="887"/>
      <c r="L20" s="562" t="str">
        <f>mergeValue(A20) &amp;"."&amp; mergeValue(B20)&amp;"."&amp; mergeValue(C20)</f>
        <v>1.1.1</v>
      </c>
      <c r="M20" s="517" t="s">
        <v>7</v>
      </c>
      <c r="N20" s="549"/>
      <c r="O20" s="1327"/>
      <c r="P20" s="1327"/>
      <c r="Q20" s="1327"/>
      <c r="R20" s="1327"/>
      <c r="S20" s="1327"/>
      <c r="T20" s="1327"/>
      <c r="U20" s="1327"/>
      <c r="V20" s="1327"/>
      <c r="W20" s="1129" t="s">
        <v>601</v>
      </c>
    </row>
    <row r="21" spans="1:34" ht="22.5">
      <c r="A21" s="1283"/>
      <c r="B21" s="1283"/>
      <c r="C21" s="1283"/>
      <c r="D21" s="1283">
        <v>1</v>
      </c>
      <c r="E21" s="890"/>
      <c r="F21" s="890"/>
      <c r="G21" s="890"/>
      <c r="H21" s="890"/>
      <c r="I21" s="892"/>
      <c r="J21" s="884"/>
      <c r="K21" s="887"/>
      <c r="L21" s="562" t="str">
        <f>mergeValue(A21) &amp;"."&amp; mergeValue(B21)&amp;"."&amp; mergeValue(C21)&amp;"."&amp; mergeValue(D21)</f>
        <v>1.1.1.1</v>
      </c>
      <c r="M21" s="518" t="s">
        <v>21</v>
      </c>
      <c r="N21" s="549"/>
      <c r="O21" s="1327"/>
      <c r="P21" s="1327"/>
      <c r="Q21" s="1327"/>
      <c r="R21" s="1327"/>
      <c r="S21" s="1327"/>
      <c r="T21" s="1327"/>
      <c r="U21" s="1327"/>
      <c r="V21" s="1327"/>
      <c r="W21" s="1129" t="s">
        <v>602</v>
      </c>
    </row>
    <row r="22" spans="1:34" ht="11.25" hidden="1" customHeight="1">
      <c r="A22" s="1283"/>
      <c r="B22" s="1283"/>
      <c r="C22" s="1283"/>
      <c r="D22" s="1283"/>
      <c r="E22" s="1283">
        <v>1</v>
      </c>
      <c r="F22" s="890"/>
      <c r="G22" s="890"/>
      <c r="H22" s="888">
        <v>1</v>
      </c>
      <c r="I22" s="1283">
        <v>1</v>
      </c>
      <c r="J22" s="890"/>
      <c r="K22" s="895"/>
      <c r="L22" s="562"/>
      <c r="M22" s="524"/>
      <c r="N22" s="550"/>
      <c r="O22" s="600"/>
      <c r="P22" s="600"/>
      <c r="Q22" s="600"/>
      <c r="R22" s="600"/>
      <c r="S22" s="600"/>
      <c r="T22" s="600"/>
      <c r="U22" s="600"/>
      <c r="V22" s="478"/>
      <c r="W22" s="1090"/>
    </row>
    <row r="23" spans="1:34" ht="33.75">
      <c r="A23" s="1283"/>
      <c r="B23" s="1283"/>
      <c r="C23" s="1283"/>
      <c r="D23" s="1283"/>
      <c r="E23" s="1283"/>
      <c r="F23" s="1283">
        <v>1</v>
      </c>
      <c r="G23" s="888"/>
      <c r="H23" s="888"/>
      <c r="I23" s="1283"/>
      <c r="J23" s="1283">
        <v>1</v>
      </c>
      <c r="K23" s="896"/>
      <c r="L23" s="562" t="str">
        <f>mergeValue(A23) &amp;"."&amp; mergeValue(B23)&amp;"."&amp; mergeValue(C23)&amp;"."&amp; mergeValue(D23)&amp;"."&amp;  mergeValue(F23)</f>
        <v>1.1.1.1.1</v>
      </c>
      <c r="M23" s="525" t="s">
        <v>9</v>
      </c>
      <c r="N23" s="550"/>
      <c r="O23" s="1285"/>
      <c r="P23" s="1285"/>
      <c r="Q23" s="1285"/>
      <c r="R23" s="1285"/>
      <c r="S23" s="1285"/>
      <c r="T23" s="1285"/>
      <c r="U23" s="1285"/>
      <c r="V23" s="1285"/>
      <c r="W23" s="1129" t="s">
        <v>721</v>
      </c>
      <c r="Y23" s="474" t="str">
        <f>strCheckUnique(Z23:Z26)</f>
        <v/>
      </c>
      <c r="AA23" s="474"/>
    </row>
    <row r="24" spans="1:34" ht="99" customHeight="1">
      <c r="A24" s="1283"/>
      <c r="B24" s="1283"/>
      <c r="C24" s="1283"/>
      <c r="D24" s="1283"/>
      <c r="E24" s="1283"/>
      <c r="F24" s="1283"/>
      <c r="G24" s="888">
        <v>1</v>
      </c>
      <c r="H24" s="888"/>
      <c r="I24" s="1283"/>
      <c r="J24" s="1283"/>
      <c r="K24" s="896">
        <v>1</v>
      </c>
      <c r="L24" s="562" t="str">
        <f>mergeValue(A24) &amp;"."&amp; mergeValue(B24)&amp;"."&amp; mergeValue(C24)&amp;"."&amp; mergeValue(D24)&amp;"."&amp; mergeValue(F24)&amp;"."&amp; mergeValue(G24)</f>
        <v>1.1.1.1.1.1</v>
      </c>
      <c r="M24" s="1088"/>
      <c r="N24" s="555"/>
      <c r="O24" s="532"/>
      <c r="P24" s="532"/>
      <c r="Q24" s="1040"/>
      <c r="R24" s="1289"/>
      <c r="S24" s="1291" t="s">
        <v>83</v>
      </c>
      <c r="T24" s="1289"/>
      <c r="U24" s="1291" t="s">
        <v>84</v>
      </c>
      <c r="V24" s="547"/>
      <c r="W24" s="1301" t="s">
        <v>734</v>
      </c>
      <c r="X24" s="470" t="str">
        <f>strCheckDate(O25:V25)</f>
        <v/>
      </c>
      <c r="Y24" s="474"/>
      <c r="Z24" s="474" t="str">
        <f>IF(M24="","",M24 )</f>
        <v/>
      </c>
      <c r="AA24" s="474"/>
      <c r="AB24" s="474"/>
      <c r="AC24" s="474"/>
    </row>
    <row r="25" spans="1:34" ht="11.25" hidden="1">
      <c r="A25" s="1283"/>
      <c r="B25" s="1283"/>
      <c r="C25" s="1283"/>
      <c r="D25" s="1283"/>
      <c r="E25" s="1283"/>
      <c r="F25" s="1283"/>
      <c r="G25" s="888"/>
      <c r="H25" s="888"/>
      <c r="I25" s="1283"/>
      <c r="J25" s="1283"/>
      <c r="K25" s="896"/>
      <c r="L25" s="569"/>
      <c r="M25" s="615"/>
      <c r="N25" s="555"/>
      <c r="O25" s="532"/>
      <c r="P25" s="532"/>
      <c r="Q25" s="553" t="str">
        <f>R24 &amp; "-" &amp; T24</f>
        <v>-</v>
      </c>
      <c r="R25" s="1290"/>
      <c r="S25" s="1291"/>
      <c r="T25" s="1290"/>
      <c r="U25" s="1291"/>
      <c r="V25" s="547"/>
      <c r="W25" s="1302"/>
    </row>
    <row r="26" spans="1:34" s="445" customFormat="1" ht="15" customHeight="1">
      <c r="A26" s="1283"/>
      <c r="B26" s="1283"/>
      <c r="C26" s="1283"/>
      <c r="D26" s="1283"/>
      <c r="E26" s="1283"/>
      <c r="F26" s="1283"/>
      <c r="G26" s="890"/>
      <c r="H26" s="888"/>
      <c r="I26" s="1283"/>
      <c r="J26" s="1283"/>
      <c r="K26" s="895"/>
      <c r="L26" s="508"/>
      <c r="M26" s="526" t="s">
        <v>24</v>
      </c>
      <c r="N26" s="521"/>
      <c r="O26" s="515"/>
      <c r="P26" s="515"/>
      <c r="Q26" s="515"/>
      <c r="R26" s="542"/>
      <c r="S26" s="534"/>
      <c r="T26" s="533"/>
      <c r="U26" s="521"/>
      <c r="V26" s="530"/>
      <c r="W26" s="1303"/>
      <c r="X26" s="471"/>
      <c r="Y26" s="471"/>
      <c r="Z26" s="471"/>
      <c r="AA26" s="471"/>
      <c r="AB26" s="471"/>
      <c r="AC26" s="471"/>
      <c r="AD26" s="471"/>
      <c r="AE26" s="471"/>
      <c r="AF26" s="471"/>
      <c r="AG26" s="471"/>
      <c r="AH26" s="471"/>
    </row>
    <row r="27" spans="1:34" s="445" customFormat="1" ht="15" customHeight="1">
      <c r="A27" s="1283"/>
      <c r="B27" s="1283"/>
      <c r="C27" s="1283"/>
      <c r="D27" s="1283"/>
      <c r="E27" s="1283"/>
      <c r="F27" s="890"/>
      <c r="G27" s="890"/>
      <c r="H27" s="888"/>
      <c r="I27" s="1283"/>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283"/>
      <c r="B28" s="1283"/>
      <c r="C28" s="1283"/>
      <c r="D28" s="1283"/>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283"/>
      <c r="B29" s="1283"/>
      <c r="C29" s="1283"/>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283"/>
      <c r="B30" s="1283"/>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283"/>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76" t="s">
        <v>735</v>
      </c>
      <c r="N34" s="1276"/>
      <c r="O34" s="1276"/>
      <c r="P34" s="1276"/>
      <c r="Q34" s="1276"/>
      <c r="R34" s="1276"/>
      <c r="S34" s="1276"/>
      <c r="T34" s="1276"/>
      <c r="U34" s="1276"/>
      <c r="V34" s="1276"/>
      <c r="W34" s="1276"/>
    </row>
  </sheetData>
  <sheetProtection password="FA9C" sheet="1" objects="1" scenarios="1" formatColumns="0" formatRows="0"/>
  <dataConsolidate leftLabels="1" link="1"/>
  <mergeCells count="39">
    <mergeCell ref="M34:W34"/>
    <mergeCell ref="W24:W26"/>
    <mergeCell ref="L13:V13"/>
    <mergeCell ref="L14:L16"/>
    <mergeCell ref="M14:M16"/>
    <mergeCell ref="O14:T14"/>
    <mergeCell ref="U14:U16"/>
    <mergeCell ref="V14:V16"/>
    <mergeCell ref="O15:O16"/>
    <mergeCell ref="P15:Q15"/>
    <mergeCell ref="R15:T15"/>
    <mergeCell ref="S17:T17"/>
    <mergeCell ref="W13:W16"/>
    <mergeCell ref="L5:T5"/>
    <mergeCell ref="O9:T9"/>
    <mergeCell ref="O10:T10"/>
    <mergeCell ref="O7:T7"/>
    <mergeCell ref="O8:T8"/>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F23:F26"/>
    <mergeCell ref="J23:J26"/>
    <mergeCell ref="O23:V23"/>
    <mergeCell ref="R24:R25"/>
    <mergeCell ref="S24:S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7" t="s">
        <v>471</v>
      </c>
      <c r="G2" s="1278"/>
      <c r="H2" s="1279"/>
      <c r="I2" s="609"/>
    </row>
    <row r="3" spans="1:20" ht="3" customHeight="1"/>
    <row r="4" spans="1:20" s="539" customFormat="1" ht="11.25">
      <c r="A4" s="559"/>
      <c r="B4" s="559"/>
      <c r="C4" s="559"/>
      <c r="D4" s="559"/>
      <c r="F4" s="1231" t="s">
        <v>445</v>
      </c>
      <c r="G4" s="1231"/>
      <c r="H4" s="1231"/>
      <c r="I4" s="1280"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80"/>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472</v>
      </c>
      <c r="H7" s="573" t="str">
        <f>IF(dateCh="","",dateCh)</f>
        <v>07.05.2019</v>
      </c>
      <c r="I7" s="550" t="s">
        <v>473</v>
      </c>
      <c r="J7" s="584"/>
      <c r="K7" s="559"/>
      <c r="L7" s="559"/>
      <c r="M7" s="559"/>
      <c r="N7" s="559"/>
      <c r="O7" s="559"/>
      <c r="P7" s="559"/>
      <c r="Q7" s="559"/>
      <c r="R7" s="559"/>
      <c r="S7" s="559"/>
      <c r="T7" s="559"/>
    </row>
    <row r="8" spans="1:20" s="539" customFormat="1" ht="45">
      <c r="A8" s="1281">
        <v>1</v>
      </c>
      <c r="B8" s="559"/>
      <c r="C8" s="559"/>
      <c r="D8" s="559"/>
      <c r="F8" s="585" t="str">
        <f>"2." &amp;mergeValue(A8)</f>
        <v>2.1</v>
      </c>
      <c r="G8" s="601" t="s">
        <v>474</v>
      </c>
      <c r="H8" s="573"/>
      <c r="I8" s="550" t="s">
        <v>569</v>
      </c>
      <c r="J8" s="584"/>
      <c r="K8" s="559"/>
      <c r="L8" s="559"/>
      <c r="M8" s="559"/>
      <c r="N8" s="559"/>
      <c r="O8" s="559"/>
      <c r="P8" s="559"/>
      <c r="Q8" s="559"/>
      <c r="R8" s="559"/>
      <c r="S8" s="559"/>
      <c r="T8" s="559"/>
    </row>
    <row r="9" spans="1:20" s="539" customFormat="1" ht="22.5">
      <c r="A9" s="1281"/>
      <c r="B9" s="559"/>
      <c r="C9" s="559"/>
      <c r="D9" s="559"/>
      <c r="F9" s="585" t="str">
        <f>"3." &amp;mergeValue(A9)</f>
        <v>3.1</v>
      </c>
      <c r="G9" s="601" t="s">
        <v>475</v>
      </c>
      <c r="H9" s="573"/>
      <c r="I9" s="550" t="s">
        <v>567</v>
      </c>
      <c r="J9" s="584"/>
      <c r="K9" s="559"/>
      <c r="L9" s="559"/>
      <c r="M9" s="559"/>
      <c r="N9" s="559"/>
      <c r="O9" s="559"/>
      <c r="P9" s="559"/>
      <c r="Q9" s="559"/>
      <c r="R9" s="559"/>
      <c r="S9" s="559"/>
      <c r="T9" s="559"/>
    </row>
    <row r="10" spans="1:20" s="539" customFormat="1" ht="22.5">
      <c r="A10" s="1281"/>
      <c r="B10" s="559"/>
      <c r="C10" s="559"/>
      <c r="D10" s="559"/>
      <c r="F10" s="585" t="str">
        <f>"4."&amp;mergeValue(A10)</f>
        <v>4.1</v>
      </c>
      <c r="G10" s="601" t="s">
        <v>476</v>
      </c>
      <c r="H10" s="574" t="s">
        <v>449</v>
      </c>
      <c r="I10" s="550"/>
      <c r="J10" s="584"/>
      <c r="K10" s="559"/>
      <c r="L10" s="559"/>
      <c r="M10" s="559"/>
      <c r="N10" s="559"/>
      <c r="O10" s="559"/>
      <c r="P10" s="559"/>
      <c r="Q10" s="559"/>
      <c r="R10" s="559"/>
      <c r="S10" s="559"/>
      <c r="T10" s="559"/>
    </row>
    <row r="11" spans="1:20" s="539" customFormat="1" ht="18.75">
      <c r="A11" s="1281"/>
      <c r="B11" s="1281">
        <v>1</v>
      </c>
      <c r="C11" s="592"/>
      <c r="D11" s="592"/>
      <c r="F11" s="585" t="str">
        <f>"4."&amp;mergeValue(A11) &amp;"."&amp;mergeValue(B11)</f>
        <v>4.1.1</v>
      </c>
      <c r="G11" s="580" t="s">
        <v>571</v>
      </c>
      <c r="H11" s="573" t="str">
        <f>IF(region_name="","",region_name)</f>
        <v>Нижегородская область</v>
      </c>
      <c r="I11" s="550" t="s">
        <v>479</v>
      </c>
      <c r="J11" s="584"/>
      <c r="K11" s="559"/>
      <c r="L11" s="559"/>
      <c r="M11" s="559"/>
      <c r="N11" s="559"/>
      <c r="O11" s="559"/>
      <c r="P11" s="559"/>
      <c r="Q11" s="559"/>
      <c r="R11" s="559"/>
      <c r="S11" s="559"/>
      <c r="T11" s="559"/>
    </row>
    <row r="12" spans="1:20" s="539" customFormat="1" ht="22.5">
      <c r="A12" s="1281"/>
      <c r="B12" s="1281"/>
      <c r="C12" s="1281">
        <v>1</v>
      </c>
      <c r="D12" s="592"/>
      <c r="F12" s="585" t="str">
        <f>"4."&amp;mergeValue(A12) &amp;"."&amp;mergeValue(B12)&amp;"."&amp;mergeValue(C12)</f>
        <v>4.1.1.1</v>
      </c>
      <c r="G12" s="591" t="s">
        <v>477</v>
      </c>
      <c r="H12" s="573"/>
      <c r="I12" s="550" t="s">
        <v>480</v>
      </c>
      <c r="J12" s="584"/>
      <c r="K12" s="559"/>
      <c r="L12" s="559"/>
      <c r="M12" s="559"/>
      <c r="N12" s="559"/>
      <c r="O12" s="559"/>
      <c r="P12" s="559"/>
      <c r="Q12" s="559"/>
      <c r="R12" s="559"/>
      <c r="S12" s="559"/>
      <c r="T12" s="559"/>
    </row>
    <row r="13" spans="1:20" s="539" customFormat="1" ht="39" customHeight="1">
      <c r="A13" s="1281"/>
      <c r="B13" s="1281"/>
      <c r="C13" s="1281"/>
      <c r="D13" s="592">
        <v>1</v>
      </c>
      <c r="F13" s="585" t="str">
        <f>"4."&amp;mergeValue(A13) &amp;"."&amp;mergeValue(B13)&amp;"."&amp;mergeValue(C13)&amp;"."&amp;mergeValue(D13)</f>
        <v>4.1.1.1.1</v>
      </c>
      <c r="G13" s="602" t="s">
        <v>478</v>
      </c>
      <c r="H13" s="573"/>
      <c r="I13" s="1282" t="s">
        <v>570</v>
      </c>
      <c r="J13" s="584"/>
      <c r="K13" s="559"/>
      <c r="L13" s="559"/>
      <c r="M13" s="559"/>
      <c r="N13" s="559"/>
      <c r="O13" s="559"/>
      <c r="P13" s="559"/>
      <c r="Q13" s="559"/>
      <c r="R13" s="559"/>
      <c r="S13" s="559"/>
      <c r="T13" s="559"/>
    </row>
    <row r="14" spans="1:20" s="539" customFormat="1" ht="18.75">
      <c r="A14" s="1281"/>
      <c r="B14" s="1281"/>
      <c r="C14" s="1281"/>
      <c r="D14" s="592"/>
      <c r="F14" s="588"/>
      <c r="G14" s="520" t="s">
        <v>4</v>
      </c>
      <c r="H14" s="593"/>
      <c r="I14" s="1282"/>
      <c r="J14" s="584"/>
      <c r="K14" s="559"/>
      <c r="L14" s="559"/>
      <c r="M14" s="559"/>
      <c r="N14" s="559"/>
      <c r="O14" s="559"/>
      <c r="P14" s="559"/>
      <c r="Q14" s="559"/>
      <c r="R14" s="559"/>
      <c r="S14" s="559"/>
      <c r="T14" s="559"/>
    </row>
    <row r="15" spans="1:20" s="539" customFormat="1" ht="18.75">
      <c r="A15" s="1281"/>
      <c r="B15" s="1281"/>
      <c r="C15" s="592"/>
      <c r="D15" s="592"/>
      <c r="F15" s="603"/>
      <c r="G15" s="546" t="s">
        <v>401</v>
      </c>
      <c r="H15" s="604"/>
      <c r="I15" s="605"/>
      <c r="J15" s="584"/>
      <c r="K15" s="559"/>
      <c r="L15" s="559"/>
      <c r="M15" s="559"/>
      <c r="N15" s="559"/>
      <c r="O15" s="559"/>
      <c r="P15" s="559"/>
      <c r="Q15" s="559"/>
      <c r="R15" s="559"/>
      <c r="S15" s="559"/>
      <c r="T15" s="559"/>
    </row>
    <row r="16" spans="1:20" s="539" customFormat="1" ht="18.75">
      <c r="A16" s="1281"/>
      <c r="B16" s="559"/>
      <c r="C16" s="559"/>
      <c r="D16" s="559"/>
      <c r="F16" s="588"/>
      <c r="G16" s="528" t="s">
        <v>484</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483</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6" t="s">
        <v>572</v>
      </c>
      <c r="H19" s="1276"/>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298" t="s">
        <v>617</v>
      </c>
      <c r="M5" s="1298"/>
      <c r="N5" s="1298"/>
      <c r="O5" s="1298"/>
      <c r="P5" s="1298"/>
      <c r="Q5" s="1298"/>
      <c r="R5" s="1298"/>
      <c r="S5" s="1298"/>
      <c r="T5" s="1298"/>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29"/>
      <c r="P12" s="1329"/>
      <c r="Q12" s="1329"/>
      <c r="R12" s="1329"/>
      <c r="S12" s="1329"/>
      <c r="T12" s="1329"/>
      <c r="U12" s="1329"/>
    </row>
    <row r="13" spans="1:34">
      <c r="J13" s="451"/>
      <c r="K13" s="451"/>
      <c r="L13" s="1231" t="s">
        <v>445</v>
      </c>
      <c r="M13" s="1231"/>
      <c r="N13" s="1231"/>
      <c r="O13" s="1231"/>
      <c r="P13" s="1231"/>
      <c r="Q13" s="1231"/>
      <c r="R13" s="1231"/>
      <c r="S13" s="1231"/>
      <c r="T13" s="1231"/>
      <c r="U13" s="1231"/>
      <c r="V13" s="1231"/>
      <c r="W13" s="1231" t="s">
        <v>446</v>
      </c>
    </row>
    <row r="14" spans="1:34" ht="14.25" customHeight="1">
      <c r="J14" s="451"/>
      <c r="K14" s="451"/>
      <c r="L14" s="1312" t="s">
        <v>91</v>
      </c>
      <c r="M14" s="1312" t="s">
        <v>603</v>
      </c>
      <c r="N14" s="491"/>
      <c r="O14" s="1313" t="s">
        <v>605</v>
      </c>
      <c r="P14" s="1314"/>
      <c r="Q14" s="1314"/>
      <c r="R14" s="1314"/>
      <c r="S14" s="1314"/>
      <c r="T14" s="1315"/>
      <c r="U14" s="1295" t="s">
        <v>339</v>
      </c>
      <c r="V14" s="1309" t="s">
        <v>274</v>
      </c>
      <c r="W14" s="1231"/>
    </row>
    <row r="15" spans="1:34" s="493" customFormat="1" ht="14.25" customHeight="1">
      <c r="A15" s="554"/>
      <c r="B15" s="554"/>
      <c r="C15" s="554"/>
      <c r="D15" s="554"/>
      <c r="E15" s="554"/>
      <c r="F15" s="554"/>
      <c r="G15" s="560"/>
      <c r="H15" s="560"/>
      <c r="I15" s="501"/>
      <c r="J15" s="499"/>
      <c r="K15" s="499"/>
      <c r="L15" s="1312"/>
      <c r="M15" s="1312"/>
      <c r="N15" s="491"/>
      <c r="O15" s="1318" t="s">
        <v>676</v>
      </c>
      <c r="P15" s="1316" t="s">
        <v>270</v>
      </c>
      <c r="Q15" s="1317"/>
      <c r="R15" s="1293" t="s">
        <v>616</v>
      </c>
      <c r="S15" s="1293"/>
      <c r="T15" s="1294"/>
      <c r="U15" s="1296"/>
      <c r="V15" s="1310"/>
      <c r="W15" s="1231"/>
      <c r="X15" s="554"/>
      <c r="Y15" s="554"/>
      <c r="Z15" s="554"/>
      <c r="AA15" s="554"/>
      <c r="AB15" s="554"/>
      <c r="AC15" s="554"/>
      <c r="AD15" s="554"/>
      <c r="AE15" s="554"/>
      <c r="AF15" s="554"/>
      <c r="AG15" s="554"/>
      <c r="AH15" s="554"/>
    </row>
    <row r="16" spans="1:34" ht="33.75">
      <c r="J16" s="451"/>
      <c r="K16" s="451"/>
      <c r="L16" s="1312"/>
      <c r="M16" s="1312"/>
      <c r="N16" s="490"/>
      <c r="O16" s="1319"/>
      <c r="P16" s="505" t="s">
        <v>671</v>
      </c>
      <c r="Q16" s="505" t="s">
        <v>672</v>
      </c>
      <c r="R16" s="506" t="s">
        <v>273</v>
      </c>
      <c r="S16" s="1307" t="s">
        <v>272</v>
      </c>
      <c r="T16" s="1308"/>
      <c r="U16" s="1297"/>
      <c r="V16" s="1311"/>
      <c r="W16" s="1231"/>
    </row>
    <row r="17" spans="1:35">
      <c r="J17" s="451"/>
      <c r="K17" s="459">
        <v>1</v>
      </c>
      <c r="L17" s="495" t="s">
        <v>92</v>
      </c>
      <c r="M17" s="495" t="s">
        <v>48</v>
      </c>
      <c r="N17" s="466" t="s">
        <v>48</v>
      </c>
      <c r="O17" s="457">
        <f ca="1">OFFSET(O17,0,-1)+1</f>
        <v>3</v>
      </c>
      <c r="P17" s="457">
        <f ca="1">OFFSET(P17,0,-1)+1</f>
        <v>4</v>
      </c>
      <c r="Q17" s="457">
        <f ca="1">OFFSET(Q17,0,-1)+1</f>
        <v>5</v>
      </c>
      <c r="R17" s="457">
        <f ca="1">OFFSET(R17,0,-1)+1</f>
        <v>6</v>
      </c>
      <c r="S17" s="1300">
        <f ca="1">OFFSET(S17,0,-1)+1</f>
        <v>7</v>
      </c>
      <c r="T17" s="1300"/>
      <c r="U17" s="457">
        <f ca="1">OFFSET(U17,0,-2)+1</f>
        <v>8</v>
      </c>
      <c r="V17" s="620">
        <f ca="1">OFFSET(V17,0,-1)</f>
        <v>8</v>
      </c>
      <c r="W17" s="457">
        <f ca="1">OFFSET(W17,0,-1)+1</f>
        <v>9</v>
      </c>
    </row>
    <row r="18" spans="1:35" ht="22.5">
      <c r="A18" s="1283">
        <v>1</v>
      </c>
      <c r="B18" s="906"/>
      <c r="C18" s="906"/>
      <c r="D18" s="906"/>
      <c r="E18" s="907"/>
      <c r="F18" s="908"/>
      <c r="G18" s="908"/>
      <c r="H18" s="908"/>
      <c r="I18" s="909"/>
      <c r="J18" s="904"/>
      <c r="K18" s="911"/>
      <c r="L18" s="562">
        <f>mergeValue(A18)</f>
        <v>1</v>
      </c>
      <c r="M18" s="610" t="s">
        <v>19</v>
      </c>
      <c r="N18" s="549"/>
      <c r="O18" s="1327"/>
      <c r="P18" s="1327"/>
      <c r="Q18" s="1327"/>
      <c r="R18" s="1327"/>
      <c r="S18" s="1327"/>
      <c r="T18" s="1327"/>
      <c r="U18" s="1327"/>
      <c r="V18" s="1327"/>
      <c r="W18" s="1129" t="s">
        <v>719</v>
      </c>
    </row>
    <row r="19" spans="1:35" ht="22.5">
      <c r="A19" s="1283"/>
      <c r="B19" s="1283">
        <v>1</v>
      </c>
      <c r="C19" s="906"/>
      <c r="D19" s="906"/>
      <c r="E19" s="908"/>
      <c r="F19" s="908"/>
      <c r="G19" s="908"/>
      <c r="H19" s="908"/>
      <c r="I19" s="903"/>
      <c r="J19" s="902"/>
      <c r="K19" s="905"/>
      <c r="L19" s="562" t="str">
        <f>mergeValue(A19) &amp;"."&amp; mergeValue(B19)</f>
        <v>1.1</v>
      </c>
      <c r="M19" s="516" t="s">
        <v>15</v>
      </c>
      <c r="N19" s="549"/>
      <c r="O19" s="1327"/>
      <c r="P19" s="1327"/>
      <c r="Q19" s="1327"/>
      <c r="R19" s="1327"/>
      <c r="S19" s="1327"/>
      <c r="T19" s="1327"/>
      <c r="U19" s="1327"/>
      <c r="V19" s="1327"/>
      <c r="W19" s="1129" t="s">
        <v>460</v>
      </c>
    </row>
    <row r="20" spans="1:35" ht="22.5">
      <c r="A20" s="1283"/>
      <c r="B20" s="1283"/>
      <c r="C20" s="1283">
        <v>1</v>
      </c>
      <c r="D20" s="906"/>
      <c r="E20" s="908"/>
      <c r="F20" s="908"/>
      <c r="G20" s="908"/>
      <c r="H20" s="908"/>
      <c r="I20" s="910"/>
      <c r="J20" s="902"/>
      <c r="K20" s="905"/>
      <c r="L20" s="562" t="str">
        <f>mergeValue(A20) &amp;"."&amp; mergeValue(B20)&amp;"."&amp; mergeValue(C20)</f>
        <v>1.1.1</v>
      </c>
      <c r="M20" s="517" t="s">
        <v>7</v>
      </c>
      <c r="N20" s="549"/>
      <c r="O20" s="1327"/>
      <c r="P20" s="1327"/>
      <c r="Q20" s="1327"/>
      <c r="R20" s="1327"/>
      <c r="S20" s="1327"/>
      <c r="T20" s="1327"/>
      <c r="U20" s="1327"/>
      <c r="V20" s="1327"/>
      <c r="W20" s="1129" t="s">
        <v>601</v>
      </c>
    </row>
    <row r="21" spans="1:35" ht="22.5">
      <c r="A21" s="1283"/>
      <c r="B21" s="1283"/>
      <c r="C21" s="1283"/>
      <c r="D21" s="1283">
        <v>1</v>
      </c>
      <c r="E21" s="908"/>
      <c r="F21" s="908"/>
      <c r="G21" s="908"/>
      <c r="H21" s="908"/>
      <c r="I21" s="910"/>
      <c r="J21" s="902"/>
      <c r="K21" s="905"/>
      <c r="L21" s="562" t="str">
        <f>mergeValue(A21) &amp;"."&amp; mergeValue(B21)&amp;"."&amp; mergeValue(C21)&amp;"."&amp; mergeValue(D21)</f>
        <v>1.1.1.1</v>
      </c>
      <c r="M21" s="518" t="s">
        <v>21</v>
      </c>
      <c r="N21" s="549"/>
      <c r="O21" s="1327"/>
      <c r="P21" s="1327"/>
      <c r="Q21" s="1327"/>
      <c r="R21" s="1327"/>
      <c r="S21" s="1327"/>
      <c r="T21" s="1327"/>
      <c r="U21" s="1327"/>
      <c r="V21" s="1327"/>
      <c r="W21" s="1129" t="s">
        <v>602</v>
      </c>
    </row>
    <row r="22" spans="1:35" ht="11.25" hidden="1" customHeight="1">
      <c r="A22" s="1283"/>
      <c r="B22" s="1283"/>
      <c r="C22" s="1283"/>
      <c r="D22" s="1283"/>
      <c r="E22" s="1283">
        <v>1</v>
      </c>
      <c r="F22" s="908"/>
      <c r="G22" s="908"/>
      <c r="H22" s="906">
        <v>1</v>
      </c>
      <c r="I22" s="1283">
        <v>1</v>
      </c>
      <c r="J22" s="908"/>
      <c r="K22" s="913"/>
      <c r="L22" s="562"/>
      <c r="M22" s="524"/>
      <c r="N22" s="550"/>
      <c r="O22" s="600"/>
      <c r="P22" s="600"/>
      <c r="Q22" s="600"/>
      <c r="R22" s="600"/>
      <c r="S22" s="600"/>
      <c r="T22" s="600"/>
      <c r="U22" s="600"/>
      <c r="V22" s="478"/>
      <c r="W22" s="1090"/>
    </row>
    <row r="23" spans="1:35" ht="33.75">
      <c r="A23" s="1283"/>
      <c r="B23" s="1283"/>
      <c r="C23" s="1283"/>
      <c r="D23" s="1283"/>
      <c r="E23" s="1283"/>
      <c r="F23" s="1283">
        <v>1</v>
      </c>
      <c r="G23" s="906"/>
      <c r="H23" s="906"/>
      <c r="I23" s="1283"/>
      <c r="J23" s="1283">
        <v>1</v>
      </c>
      <c r="K23" s="914"/>
      <c r="L23" s="562" t="str">
        <f>mergeValue(A23) &amp;"."&amp; mergeValue(B23)&amp;"."&amp; mergeValue(C23)&amp;"."&amp; mergeValue(D23)&amp;"."&amp;  mergeValue(F23)</f>
        <v>1.1.1.1.1</v>
      </c>
      <c r="M23" s="525" t="s">
        <v>9</v>
      </c>
      <c r="N23" s="550"/>
      <c r="O23" s="1285"/>
      <c r="P23" s="1285"/>
      <c r="Q23" s="1285"/>
      <c r="R23" s="1285"/>
      <c r="S23" s="1285"/>
      <c r="T23" s="1285"/>
      <c r="U23" s="1285"/>
      <c r="V23" s="1285"/>
      <c r="W23" s="1129" t="s">
        <v>721</v>
      </c>
      <c r="Y23" s="474" t="str">
        <f>strCheckUnique(Z23:Z26)</f>
        <v/>
      </c>
      <c r="AA23" s="474"/>
    </row>
    <row r="24" spans="1:35" ht="99" customHeight="1">
      <c r="A24" s="1283"/>
      <c r="B24" s="1283"/>
      <c r="C24" s="1283"/>
      <c r="D24" s="1283"/>
      <c r="E24" s="1283"/>
      <c r="F24" s="1283"/>
      <c r="G24" s="906">
        <v>1</v>
      </c>
      <c r="H24" s="906"/>
      <c r="I24" s="1283"/>
      <c r="J24" s="1283"/>
      <c r="K24" s="914">
        <v>1</v>
      </c>
      <c r="L24" s="562" t="str">
        <f>mergeValue(A24) &amp;"."&amp; mergeValue(B24)&amp;"."&amp; mergeValue(C24)&amp;"."&amp; mergeValue(D24)&amp;"."&amp; mergeValue(F24)&amp;"."&amp; mergeValue(G24)</f>
        <v>1.1.1.1.1.1</v>
      </c>
      <c r="M24" s="1088"/>
      <c r="N24" s="555"/>
      <c r="O24" s="532"/>
      <c r="P24" s="532"/>
      <c r="Q24" s="1040"/>
      <c r="R24" s="1289"/>
      <c r="S24" s="1291" t="s">
        <v>83</v>
      </c>
      <c r="T24" s="1289"/>
      <c r="U24" s="1291" t="s">
        <v>84</v>
      </c>
      <c r="V24" s="547"/>
      <c r="W24" s="1301" t="s">
        <v>734</v>
      </c>
      <c r="X24" s="470" t="str">
        <f>strCheckDate(O25:V25)</f>
        <v/>
      </c>
      <c r="Y24" s="474"/>
      <c r="Z24" s="474" t="str">
        <f>IF(M24="","",M24 )</f>
        <v/>
      </c>
      <c r="AA24" s="474"/>
      <c r="AB24" s="474"/>
      <c r="AC24" s="474"/>
    </row>
    <row r="25" spans="1:35" ht="11.25" hidden="1">
      <c r="A25" s="1283"/>
      <c r="B25" s="1283"/>
      <c r="C25" s="1283"/>
      <c r="D25" s="1283"/>
      <c r="E25" s="1283"/>
      <c r="F25" s="1283"/>
      <c r="G25" s="906"/>
      <c r="H25" s="906"/>
      <c r="I25" s="1283"/>
      <c r="J25" s="1283"/>
      <c r="K25" s="914"/>
      <c r="L25" s="569"/>
      <c r="M25" s="615"/>
      <c r="N25" s="555"/>
      <c r="O25" s="532"/>
      <c r="P25" s="532"/>
      <c r="Q25" s="553" t="str">
        <f>R24 &amp; "-" &amp; T24</f>
        <v>-</v>
      </c>
      <c r="R25" s="1290"/>
      <c r="S25" s="1291"/>
      <c r="T25" s="1290"/>
      <c r="U25" s="1291"/>
      <c r="V25" s="547"/>
      <c r="W25" s="1302"/>
    </row>
    <row r="26" spans="1:35" s="445" customFormat="1" ht="15" customHeight="1">
      <c r="A26" s="1283"/>
      <c r="B26" s="1283"/>
      <c r="C26" s="1283"/>
      <c r="D26" s="1283"/>
      <c r="E26" s="1283"/>
      <c r="F26" s="1283"/>
      <c r="G26" s="908"/>
      <c r="H26" s="906"/>
      <c r="I26" s="1283"/>
      <c r="J26" s="1283"/>
      <c r="K26" s="913"/>
      <c r="L26" s="508"/>
      <c r="M26" s="526" t="s">
        <v>24</v>
      </c>
      <c r="N26" s="521"/>
      <c r="O26" s="515"/>
      <c r="P26" s="515"/>
      <c r="Q26" s="515"/>
      <c r="R26" s="542"/>
      <c r="S26" s="534"/>
      <c r="T26" s="533"/>
      <c r="U26" s="521"/>
      <c r="V26" s="530"/>
      <c r="W26" s="1303"/>
      <c r="X26" s="471"/>
      <c r="Y26" s="471"/>
      <c r="Z26" s="471"/>
      <c r="AA26" s="471"/>
      <c r="AB26" s="471"/>
      <c r="AC26" s="471"/>
      <c r="AD26" s="471"/>
      <c r="AE26" s="471"/>
      <c r="AF26" s="471"/>
      <c r="AG26" s="471"/>
      <c r="AH26" s="471"/>
    </row>
    <row r="27" spans="1:35" s="445" customFormat="1" ht="15" customHeight="1">
      <c r="A27" s="1283"/>
      <c r="B27" s="1283"/>
      <c r="C27" s="1283"/>
      <c r="D27" s="1283"/>
      <c r="E27" s="1283"/>
      <c r="F27" s="908"/>
      <c r="G27" s="908"/>
      <c r="H27" s="906"/>
      <c r="I27" s="1283"/>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283"/>
      <c r="B28" s="1283"/>
      <c r="C28" s="1283"/>
      <c r="D28" s="1283"/>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283"/>
      <c r="B29" s="1283"/>
      <c r="C29" s="1283"/>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283"/>
      <c r="B30" s="1283"/>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283"/>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76" t="s">
        <v>735</v>
      </c>
      <c r="N34" s="1276"/>
      <c r="O34" s="1276"/>
      <c r="P34" s="1276"/>
      <c r="Q34" s="1276"/>
      <c r="R34" s="1276"/>
      <c r="S34" s="1276"/>
      <c r="T34" s="1276"/>
      <c r="U34" s="1276"/>
      <c r="V34" s="1276"/>
      <c r="W34" s="1276"/>
    </row>
  </sheetData>
  <sheetProtection password="FA9C" sheet="1" objects="1" scenarios="1" formatColumns="0" formatRows="0"/>
  <dataConsolidate leftLabels="1" link="1"/>
  <mergeCells count="37">
    <mergeCell ref="W13:W16"/>
    <mergeCell ref="W24:W26"/>
    <mergeCell ref="M34:W34"/>
    <mergeCell ref="T24:T25"/>
    <mergeCell ref="U24:U25"/>
    <mergeCell ref="O20:V20"/>
    <mergeCell ref="S24:S25"/>
    <mergeCell ref="S17:T17"/>
    <mergeCell ref="O7:T7"/>
    <mergeCell ref="O8:T8"/>
    <mergeCell ref="V14:V16"/>
    <mergeCell ref="L13:V13"/>
    <mergeCell ref="L14:L16"/>
    <mergeCell ref="M14:M16"/>
    <mergeCell ref="O14:T14"/>
    <mergeCell ref="U14:U16"/>
    <mergeCell ref="S16:T16"/>
    <mergeCell ref="O12:U12"/>
    <mergeCell ref="O15:O16"/>
    <mergeCell ref="P15:Q15"/>
    <mergeCell ref="R15:T15"/>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7" t="s">
        <v>471</v>
      </c>
      <c r="G2" s="1278"/>
      <c r="H2" s="1279"/>
      <c r="I2" s="407"/>
    </row>
    <row r="3" spans="1:20" ht="3" customHeight="1"/>
    <row r="4" spans="1:20" s="182" customFormat="1" ht="11.25">
      <c r="A4" s="206"/>
      <c r="B4" s="206"/>
      <c r="C4" s="206"/>
      <c r="D4" s="206"/>
      <c r="F4" s="1231" t="s">
        <v>445</v>
      </c>
      <c r="G4" s="1231"/>
      <c r="H4" s="1231"/>
      <c r="I4" s="1280"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0"/>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472</v>
      </c>
      <c r="H7" s="297" t="str">
        <f>IF(dateCh="","",dateCh)</f>
        <v>07.05.2019</v>
      </c>
      <c r="I7" s="188" t="s">
        <v>473</v>
      </c>
      <c r="J7" s="312"/>
      <c r="K7" s="206"/>
      <c r="L7" s="206"/>
      <c r="M7" s="206"/>
      <c r="N7" s="206"/>
      <c r="O7" s="206"/>
      <c r="P7" s="206"/>
      <c r="Q7" s="206"/>
      <c r="R7" s="206"/>
      <c r="S7" s="206"/>
      <c r="T7" s="206"/>
    </row>
    <row r="8" spans="1:20" s="182" customFormat="1" ht="45">
      <c r="A8" s="1281">
        <v>1</v>
      </c>
      <c r="B8" s="206"/>
      <c r="C8" s="206"/>
      <c r="D8" s="206"/>
      <c r="F8" s="313" t="str">
        <f>"2." &amp;mergeValue(A8)</f>
        <v>2.1</v>
      </c>
      <c r="G8" s="389" t="s">
        <v>474</v>
      </c>
      <c r="H8" s="297"/>
      <c r="I8" s="188" t="s">
        <v>569</v>
      </c>
      <c r="J8" s="312"/>
      <c r="K8" s="206"/>
      <c r="L8" s="206"/>
      <c r="M8" s="206"/>
      <c r="N8" s="206"/>
      <c r="O8" s="206"/>
      <c r="P8" s="206"/>
      <c r="Q8" s="206"/>
      <c r="R8" s="206"/>
      <c r="S8" s="206"/>
      <c r="T8" s="206"/>
    </row>
    <row r="9" spans="1:20" s="182" customFormat="1" ht="22.5">
      <c r="A9" s="1281"/>
      <c r="B9" s="206"/>
      <c r="C9" s="206"/>
      <c r="D9" s="206"/>
      <c r="F9" s="313" t="str">
        <f>"3." &amp;mergeValue(A9)</f>
        <v>3.1</v>
      </c>
      <c r="G9" s="389" t="s">
        <v>475</v>
      </c>
      <c r="H9" s="297"/>
      <c r="I9" s="188" t="s">
        <v>567</v>
      </c>
      <c r="J9" s="312"/>
      <c r="K9" s="206"/>
      <c r="L9" s="206"/>
      <c r="M9" s="206"/>
      <c r="N9" s="206"/>
      <c r="O9" s="206"/>
      <c r="P9" s="206"/>
      <c r="Q9" s="206"/>
      <c r="R9" s="206"/>
      <c r="S9" s="206"/>
      <c r="T9" s="206"/>
    </row>
    <row r="10" spans="1:20" s="182" customFormat="1" ht="22.5">
      <c r="A10" s="1281"/>
      <c r="B10" s="206"/>
      <c r="C10" s="206"/>
      <c r="D10" s="206"/>
      <c r="F10" s="313" t="str">
        <f>"4."&amp;mergeValue(A10)</f>
        <v>4.1</v>
      </c>
      <c r="G10" s="389" t="s">
        <v>476</v>
      </c>
      <c r="H10" s="298" t="s">
        <v>449</v>
      </c>
      <c r="I10" s="188"/>
      <c r="J10" s="312"/>
      <c r="K10" s="206"/>
      <c r="L10" s="206"/>
      <c r="M10" s="206"/>
      <c r="N10" s="206"/>
      <c r="O10" s="206"/>
      <c r="P10" s="206"/>
      <c r="Q10" s="206"/>
      <c r="R10" s="206"/>
      <c r="S10" s="206"/>
      <c r="T10" s="206"/>
    </row>
    <row r="11" spans="1:20" s="182" customFormat="1" ht="18.75">
      <c r="A11" s="1281"/>
      <c r="B11" s="1281">
        <v>1</v>
      </c>
      <c r="C11" s="321"/>
      <c r="D11" s="321"/>
      <c r="F11" s="313" t="str">
        <f>"4."&amp;mergeValue(A11) &amp;"."&amp;mergeValue(B11)</f>
        <v>4.1.1</v>
      </c>
      <c r="G11" s="304" t="s">
        <v>571</v>
      </c>
      <c r="H11" s="297" t="str">
        <f>IF(region_name="","",region_name)</f>
        <v>Нижегородская область</v>
      </c>
      <c r="I11" s="188" t="s">
        <v>479</v>
      </c>
      <c r="J11" s="312"/>
      <c r="K11" s="206"/>
      <c r="L11" s="206"/>
      <c r="M11" s="206"/>
      <c r="N11" s="206"/>
      <c r="O11" s="206"/>
      <c r="P11" s="206"/>
      <c r="Q11" s="206"/>
      <c r="R11" s="206"/>
      <c r="S11" s="206"/>
      <c r="T11" s="206"/>
    </row>
    <row r="12" spans="1:20" s="182" customFormat="1" ht="22.5">
      <c r="A12" s="1281"/>
      <c r="B12" s="1281"/>
      <c r="C12" s="1281">
        <v>1</v>
      </c>
      <c r="D12" s="321"/>
      <c r="F12" s="313" t="str">
        <f>"4."&amp;mergeValue(A12) &amp;"."&amp;mergeValue(B12)&amp;"."&amp;mergeValue(C12)</f>
        <v>4.1.1.1</v>
      </c>
      <c r="G12" s="318" t="s">
        <v>477</v>
      </c>
      <c r="H12" s="297"/>
      <c r="I12" s="188" t="s">
        <v>480</v>
      </c>
      <c r="J12" s="312"/>
      <c r="K12" s="206"/>
      <c r="L12" s="206"/>
      <c r="M12" s="206"/>
      <c r="N12" s="206"/>
      <c r="O12" s="206"/>
      <c r="P12" s="206"/>
      <c r="Q12" s="206"/>
      <c r="R12" s="206"/>
      <c r="S12" s="206"/>
      <c r="T12" s="206"/>
    </row>
    <row r="13" spans="1:20" s="182" customFormat="1" ht="39" customHeight="1">
      <c r="A13" s="1281"/>
      <c r="B13" s="1281"/>
      <c r="C13" s="1281"/>
      <c r="D13" s="321">
        <v>1</v>
      </c>
      <c r="F13" s="313" t="str">
        <f>"4."&amp;mergeValue(A13) &amp;"."&amp;mergeValue(B13)&amp;"."&amp;mergeValue(C13)&amp;"."&amp;mergeValue(D13)</f>
        <v>4.1.1.1.1</v>
      </c>
      <c r="G13" s="392" t="s">
        <v>478</v>
      </c>
      <c r="H13" s="297"/>
      <c r="I13" s="1282" t="s">
        <v>570</v>
      </c>
      <c r="J13" s="312"/>
      <c r="K13" s="206"/>
      <c r="L13" s="206"/>
      <c r="M13" s="206"/>
      <c r="N13" s="206"/>
      <c r="O13" s="206"/>
      <c r="P13" s="206"/>
      <c r="Q13" s="206"/>
      <c r="R13" s="206"/>
      <c r="S13" s="206"/>
      <c r="T13" s="206"/>
    </row>
    <row r="14" spans="1:20" s="182" customFormat="1" ht="18.75">
      <c r="A14" s="1281"/>
      <c r="B14" s="1281"/>
      <c r="C14" s="1281"/>
      <c r="D14" s="321"/>
      <c r="F14" s="315"/>
      <c r="G14" s="143" t="s">
        <v>4</v>
      </c>
      <c r="H14" s="320"/>
      <c r="I14" s="1282"/>
      <c r="J14" s="312"/>
      <c r="K14" s="206"/>
      <c r="L14" s="206"/>
      <c r="M14" s="206"/>
      <c r="N14" s="206"/>
      <c r="O14" s="206"/>
      <c r="P14" s="206"/>
      <c r="Q14" s="206"/>
      <c r="R14" s="206"/>
      <c r="S14" s="206"/>
      <c r="T14" s="206"/>
    </row>
    <row r="15" spans="1:20" s="182" customFormat="1" ht="18.75">
      <c r="A15" s="1281"/>
      <c r="B15" s="1281"/>
      <c r="C15" s="321"/>
      <c r="D15" s="321"/>
      <c r="F15" s="393"/>
      <c r="G15" s="187" t="s">
        <v>401</v>
      </c>
      <c r="H15" s="394"/>
      <c r="I15" s="395"/>
      <c r="J15" s="312"/>
      <c r="K15" s="206"/>
      <c r="L15" s="206"/>
      <c r="M15" s="206"/>
      <c r="N15" s="206"/>
      <c r="O15" s="206"/>
      <c r="P15" s="206"/>
      <c r="Q15" s="206"/>
      <c r="R15" s="206"/>
      <c r="S15" s="206"/>
      <c r="T15" s="206"/>
    </row>
    <row r="16" spans="1:20" s="182" customFormat="1" ht="18.75">
      <c r="A16" s="1281"/>
      <c r="B16" s="206"/>
      <c r="C16" s="206"/>
      <c r="D16" s="206"/>
      <c r="F16" s="315"/>
      <c r="G16" s="148" t="s">
        <v>484</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483</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6" t="s">
        <v>572</v>
      </c>
      <c r="H19" s="1276"/>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298" t="s">
        <v>736</v>
      </c>
      <c r="M5" s="1298"/>
      <c r="N5" s="1298"/>
      <c r="O5" s="1298"/>
      <c r="P5" s="1298"/>
      <c r="Q5" s="1298"/>
      <c r="R5" s="1298"/>
      <c r="S5" s="1298"/>
      <c r="T5" s="1298"/>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635"/>
      <c r="V9" s="456"/>
      <c r="AC9" s="475"/>
      <c r="AD9" s="475"/>
      <c r="AE9" s="475"/>
      <c r="AF9" s="475"/>
      <c r="AG9" s="475"/>
    </row>
    <row r="10" spans="1:33"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6"/>
      <c r="P12" s="1326"/>
      <c r="Q12" s="1326"/>
      <c r="R12" s="1326"/>
      <c r="S12" s="1326"/>
      <c r="T12" s="1326"/>
      <c r="U12" s="1326"/>
      <c r="V12" s="1326"/>
      <c r="W12" s="1326"/>
      <c r="X12" s="1326"/>
      <c r="Y12" s="1326"/>
      <c r="Z12" s="1326"/>
    </row>
    <row r="13" spans="1:33" ht="14.25" customHeight="1">
      <c r="J13" s="451"/>
      <c r="K13" s="451"/>
      <c r="L13" s="1312" t="s">
        <v>445</v>
      </c>
      <c r="M13" s="1312"/>
      <c r="N13" s="1312"/>
      <c r="O13" s="1312"/>
      <c r="P13" s="1312"/>
      <c r="Q13" s="1312"/>
      <c r="R13" s="1312"/>
      <c r="S13" s="1312"/>
      <c r="T13" s="1312"/>
      <c r="U13" s="1312"/>
      <c r="V13" s="1312"/>
      <c r="W13" s="1312"/>
      <c r="X13" s="1312"/>
      <c r="Y13" s="1312"/>
      <c r="Z13" s="1312"/>
      <c r="AA13" s="1312"/>
      <c r="AB13" s="1231" t="s">
        <v>446</v>
      </c>
    </row>
    <row r="14" spans="1:33" ht="14.25" customHeight="1">
      <c r="J14" s="451"/>
      <c r="K14" s="451"/>
      <c r="L14" s="1312" t="s">
        <v>91</v>
      </c>
      <c r="M14" s="1312" t="s">
        <v>603</v>
      </c>
      <c r="N14" s="547"/>
      <c r="O14" s="1231" t="s">
        <v>605</v>
      </c>
      <c r="P14" s="1231"/>
      <c r="Q14" s="1231"/>
      <c r="R14" s="1231"/>
      <c r="S14" s="1231"/>
      <c r="T14" s="1231"/>
      <c r="U14" s="1231"/>
      <c r="V14" s="1231"/>
      <c r="W14" s="1231"/>
      <c r="X14" s="1231"/>
      <c r="Y14" s="1231"/>
      <c r="Z14" s="1312" t="s">
        <v>339</v>
      </c>
      <c r="AA14" s="1325" t="s">
        <v>274</v>
      </c>
      <c r="AB14" s="1231"/>
    </row>
    <row r="15" spans="1:33" s="493" customFormat="1" ht="14.25" customHeight="1">
      <c r="A15" s="554"/>
      <c r="B15" s="554"/>
      <c r="C15" s="554"/>
      <c r="D15" s="554"/>
      <c r="E15" s="554"/>
      <c r="F15" s="554"/>
      <c r="G15" s="560"/>
      <c r="H15" s="560"/>
      <c r="I15" s="501"/>
      <c r="J15" s="499"/>
      <c r="K15" s="499"/>
      <c r="L15" s="1312"/>
      <c r="M15" s="1312"/>
      <c r="N15" s="547"/>
      <c r="O15" s="1336" t="s">
        <v>618</v>
      </c>
      <c r="P15" s="1336" t="s">
        <v>590</v>
      </c>
      <c r="Q15" s="1336" t="s">
        <v>591</v>
      </c>
      <c r="R15" s="1336" t="s">
        <v>270</v>
      </c>
      <c r="S15" s="1336"/>
      <c r="T15" s="1336" t="s">
        <v>270</v>
      </c>
      <c r="U15" s="1336"/>
      <c r="V15" s="621"/>
      <c r="W15" s="1335" t="s">
        <v>616</v>
      </c>
      <c r="X15" s="1335"/>
      <c r="Y15" s="1335"/>
      <c r="Z15" s="1312"/>
      <c r="AA15" s="1325"/>
      <c r="AB15" s="1231"/>
      <c r="AC15" s="554"/>
      <c r="AD15" s="554"/>
      <c r="AE15" s="554"/>
      <c r="AF15" s="554"/>
      <c r="AG15" s="554"/>
    </row>
    <row r="16" spans="1:33" ht="56.25" customHeight="1">
      <c r="J16" s="451"/>
      <c r="K16" s="451"/>
      <c r="L16" s="1312"/>
      <c r="M16" s="1312"/>
      <c r="N16" s="547"/>
      <c r="O16" s="1336"/>
      <c r="P16" s="1336"/>
      <c r="Q16" s="1336"/>
      <c r="R16" s="505" t="s">
        <v>592</v>
      </c>
      <c r="S16" s="505" t="s">
        <v>593</v>
      </c>
      <c r="T16" s="505" t="s">
        <v>594</v>
      </c>
      <c r="U16" s="505" t="s">
        <v>595</v>
      </c>
      <c r="V16" s="505"/>
      <c r="W16" s="506" t="s">
        <v>273</v>
      </c>
      <c r="X16" s="1332" t="s">
        <v>272</v>
      </c>
      <c r="Y16" s="1332"/>
      <c r="Z16" s="1312"/>
      <c r="AA16" s="1325"/>
      <c r="AB16" s="1231"/>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300">
        <f ca="1">OFFSET(X17,0,-1)+1</f>
        <v>11</v>
      </c>
      <c r="Y17" s="1300"/>
      <c r="Z17" s="457">
        <f ca="1">OFFSET(Z17,0,-2)+1</f>
        <v>12</v>
      </c>
      <c r="AB17" s="457">
        <f ca="1">OFFSET(AB17,0,-2)+1</f>
        <v>13</v>
      </c>
    </row>
    <row r="18" spans="1:33" ht="22.5">
      <c r="A18" s="1283">
        <v>1</v>
      </c>
      <c r="B18" s="1000"/>
      <c r="C18" s="1000"/>
      <c r="D18" s="1000"/>
      <c r="E18" s="1001"/>
      <c r="F18" s="1002"/>
      <c r="G18" s="1000"/>
      <c r="H18" s="1000"/>
      <c r="I18" s="988"/>
      <c r="J18" s="993"/>
      <c r="K18" s="993"/>
      <c r="L18" s="562">
        <f>mergeValue(A18)</f>
        <v>1</v>
      </c>
      <c r="M18" s="610" t="s">
        <v>19</v>
      </c>
      <c r="N18" s="549"/>
      <c r="O18" s="1327"/>
      <c r="P18" s="1327"/>
      <c r="Q18" s="1327"/>
      <c r="R18" s="1327"/>
      <c r="S18" s="1327"/>
      <c r="T18" s="1327"/>
      <c r="U18" s="1327"/>
      <c r="V18" s="1327"/>
      <c r="W18" s="1327"/>
      <c r="X18" s="1327"/>
      <c r="Y18" s="1327"/>
      <c r="Z18" s="1327"/>
      <c r="AA18" s="1327"/>
      <c r="AB18" s="599" t="s">
        <v>719</v>
      </c>
    </row>
    <row r="19" spans="1:33" ht="22.5">
      <c r="A19" s="1283"/>
      <c r="B19" s="1283">
        <v>1</v>
      </c>
      <c r="C19" s="1000"/>
      <c r="D19" s="1000"/>
      <c r="E19" s="1002"/>
      <c r="F19" s="1002"/>
      <c r="G19" s="1000"/>
      <c r="H19" s="1000"/>
      <c r="I19" s="995"/>
      <c r="J19" s="990"/>
      <c r="K19" s="989"/>
      <c r="L19" s="562" t="str">
        <f>mergeValue(A19) &amp;"."&amp; mergeValue(B19)</f>
        <v>1.1</v>
      </c>
      <c r="M19" s="516" t="s">
        <v>15</v>
      </c>
      <c r="N19" s="549"/>
      <c r="O19" s="1327"/>
      <c r="P19" s="1327"/>
      <c r="Q19" s="1327"/>
      <c r="R19" s="1327"/>
      <c r="S19" s="1327"/>
      <c r="T19" s="1327"/>
      <c r="U19" s="1327"/>
      <c r="V19" s="1327"/>
      <c r="W19" s="1327"/>
      <c r="X19" s="1327"/>
      <c r="Y19" s="1327"/>
      <c r="Z19" s="1327"/>
      <c r="AA19" s="1327"/>
      <c r="AB19" s="599" t="s">
        <v>460</v>
      </c>
    </row>
    <row r="20" spans="1:33" ht="22.5">
      <c r="A20" s="1283"/>
      <c r="B20" s="1283"/>
      <c r="C20" s="1283">
        <v>1</v>
      </c>
      <c r="D20" s="1000"/>
      <c r="E20" s="1002"/>
      <c r="F20" s="1002"/>
      <c r="G20" s="1000"/>
      <c r="H20" s="1000"/>
      <c r="I20" s="995"/>
      <c r="J20" s="990"/>
      <c r="K20" s="989"/>
      <c r="L20" s="562" t="str">
        <f>mergeValue(A20) &amp;"."&amp; mergeValue(B20)&amp;"."&amp; mergeValue(C20)</f>
        <v>1.1.1</v>
      </c>
      <c r="M20" s="517" t="s">
        <v>7</v>
      </c>
      <c r="N20" s="549"/>
      <c r="O20" s="1327"/>
      <c r="P20" s="1327"/>
      <c r="Q20" s="1327"/>
      <c r="R20" s="1327"/>
      <c r="S20" s="1327"/>
      <c r="T20" s="1327"/>
      <c r="U20" s="1327"/>
      <c r="V20" s="1327"/>
      <c r="W20" s="1327"/>
      <c r="X20" s="1327"/>
      <c r="Y20" s="1327"/>
      <c r="Z20" s="1327"/>
      <c r="AA20" s="1327"/>
      <c r="AB20" s="599" t="s">
        <v>601</v>
      </c>
    </row>
    <row r="21" spans="1:33" ht="22.5">
      <c r="A21" s="1283"/>
      <c r="B21" s="1283"/>
      <c r="C21" s="1283"/>
      <c r="D21" s="1283">
        <v>1</v>
      </c>
      <c r="E21" s="1002"/>
      <c r="F21" s="1002"/>
      <c r="G21" s="1000"/>
      <c r="H21" s="1000"/>
      <c r="I21" s="995"/>
      <c r="J21" s="990"/>
      <c r="K21" s="989"/>
      <c r="L21" s="562" t="str">
        <f>mergeValue(A21) &amp;"."&amp; mergeValue(B21)&amp;"."&amp; mergeValue(C21)&amp;"."&amp; mergeValue(D21)</f>
        <v>1.1.1.1</v>
      </c>
      <c r="M21" s="518" t="s">
        <v>21</v>
      </c>
      <c r="N21" s="549"/>
      <c r="O21" s="1327"/>
      <c r="P21" s="1327"/>
      <c r="Q21" s="1327"/>
      <c r="R21" s="1327"/>
      <c r="S21" s="1327"/>
      <c r="T21" s="1327"/>
      <c r="U21" s="1327"/>
      <c r="V21" s="1327"/>
      <c r="W21" s="1327"/>
      <c r="X21" s="1327"/>
      <c r="Y21" s="1327"/>
      <c r="Z21" s="1327"/>
      <c r="AA21" s="1327"/>
      <c r="AB21" s="599" t="s">
        <v>602</v>
      </c>
    </row>
    <row r="22" spans="1:33" hidden="1">
      <c r="A22" s="1283"/>
      <c r="B22" s="1283"/>
      <c r="C22" s="1283"/>
      <c r="D22" s="1283"/>
      <c r="E22" s="1283">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283"/>
      <c r="B23" s="1283"/>
      <c r="C23" s="1283"/>
      <c r="D23" s="1283"/>
      <c r="E23" s="1283"/>
      <c r="F23" s="1283">
        <v>1</v>
      </c>
      <c r="G23" s="1000"/>
      <c r="H23" s="1000"/>
      <c r="I23" s="1333"/>
      <c r="J23" s="990"/>
      <c r="K23" s="989"/>
      <c r="L23" s="562" t="str">
        <f>mergeValue(A23) &amp;"."&amp; mergeValue(B23)&amp;"."&amp; mergeValue(C23)&amp;"."&amp; mergeValue(D23)&amp;"."&amp; mergeValue(F23)</f>
        <v>1.1.1.1.1</v>
      </c>
      <c r="M23" s="525" t="s">
        <v>9</v>
      </c>
      <c r="N23" s="550"/>
      <c r="O23" s="1286"/>
      <c r="P23" s="1287"/>
      <c r="Q23" s="1287"/>
      <c r="R23" s="1287"/>
      <c r="S23" s="1287"/>
      <c r="T23" s="1287"/>
      <c r="U23" s="1287"/>
      <c r="V23" s="1287"/>
      <c r="W23" s="1287"/>
      <c r="X23" s="1287"/>
      <c r="Y23" s="1287"/>
      <c r="Z23" s="1287"/>
      <c r="AA23" s="1288"/>
      <c r="AB23" s="599" t="s">
        <v>721</v>
      </c>
      <c r="AD23" s="474" t="str">
        <f>strCheckUnique(AE23:AE28)</f>
        <v/>
      </c>
      <c r="AF23" s="474"/>
    </row>
    <row r="24" spans="1:33" ht="56.25">
      <c r="A24" s="1283"/>
      <c r="B24" s="1283"/>
      <c r="C24" s="1283"/>
      <c r="D24" s="1283"/>
      <c r="E24" s="1283"/>
      <c r="F24" s="1283"/>
      <c r="G24" s="1283">
        <v>1</v>
      </c>
      <c r="H24" s="1000"/>
      <c r="I24" s="1333"/>
      <c r="J24" s="1334"/>
      <c r="K24" s="996"/>
      <c r="L24" s="562" t="str">
        <f>mergeValue(A24) &amp;"."&amp; mergeValue(B24)&amp;"."&amp; mergeValue(C24)&amp;"."&amp; mergeValue(D24)&amp;"."&amp; mergeValue(F24)&amp;"."&amp; mergeValue(G24)</f>
        <v>1.1.1.1.1.1</v>
      </c>
      <c r="M24" s="1088" t="s">
        <v>614</v>
      </c>
      <c r="N24" s="615"/>
      <c r="O24" s="532"/>
      <c r="P24" s="532"/>
      <c r="Q24" s="532"/>
      <c r="R24" s="463"/>
      <c r="S24" s="1041"/>
      <c r="T24" s="463"/>
      <c r="U24" s="1041"/>
      <c r="V24" s="553" t="str">
        <f>W24 &amp; "-" &amp; Y24</f>
        <v>-</v>
      </c>
      <c r="W24" s="1289"/>
      <c r="X24" s="1291" t="s">
        <v>83</v>
      </c>
      <c r="Y24" s="1289"/>
      <c r="Z24" s="1291" t="s">
        <v>84</v>
      </c>
      <c r="AA24" s="507"/>
      <c r="AB24" s="599" t="s">
        <v>739</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283"/>
      <c r="B25" s="1283"/>
      <c r="C25" s="1283"/>
      <c r="D25" s="1283"/>
      <c r="E25" s="1283"/>
      <c r="F25" s="1283"/>
      <c r="G25" s="1283"/>
      <c r="H25" s="1000">
        <v>1</v>
      </c>
      <c r="I25" s="1333"/>
      <c r="J25" s="1334"/>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289"/>
      <c r="X25" s="1291"/>
      <c r="Y25" s="1289"/>
      <c r="Z25" s="1291"/>
      <c r="AA25" s="637"/>
      <c r="AB25" s="1301" t="s">
        <v>740</v>
      </c>
      <c r="AC25" s="470" t="str">
        <f>strCheckDate(O25:AA25)</f>
        <v/>
      </c>
      <c r="AF25" s="474"/>
    </row>
    <row r="26" spans="1:33" hidden="1">
      <c r="A26" s="1283"/>
      <c r="B26" s="1283"/>
      <c r="C26" s="1283"/>
      <c r="D26" s="1283"/>
      <c r="E26" s="1283"/>
      <c r="F26" s="1283"/>
      <c r="G26" s="1283"/>
      <c r="H26" s="1000"/>
      <c r="I26" s="1333"/>
      <c r="J26" s="1334"/>
      <c r="K26" s="996"/>
      <c r="L26" s="569"/>
      <c r="M26" s="615"/>
      <c r="N26" s="615"/>
      <c r="O26" s="532"/>
      <c r="P26" s="463"/>
      <c r="Q26" s="463"/>
      <c r="R26" s="463"/>
      <c r="S26" s="463"/>
      <c r="T26" s="463"/>
      <c r="U26" s="529"/>
      <c r="V26" s="553"/>
      <c r="W26" s="1290"/>
      <c r="X26" s="1291"/>
      <c r="Y26" s="1290"/>
      <c r="Z26" s="1291"/>
      <c r="AA26" s="507"/>
      <c r="AB26" s="1302"/>
      <c r="AF26" s="474">
        <f ca="1">OFFSET(AF26,-1,0)</f>
        <v>0</v>
      </c>
    </row>
    <row r="27" spans="1:33" s="445" customFormat="1" ht="15" customHeight="1">
      <c r="A27" s="1283"/>
      <c r="B27" s="1283"/>
      <c r="C27" s="1283"/>
      <c r="D27" s="1283"/>
      <c r="E27" s="1283"/>
      <c r="F27" s="1283"/>
      <c r="G27" s="1283"/>
      <c r="H27" s="1000"/>
      <c r="I27" s="1333"/>
      <c r="J27" s="1334"/>
      <c r="K27" s="997"/>
      <c r="L27" s="508"/>
      <c r="M27" s="527" t="s">
        <v>40</v>
      </c>
      <c r="N27" s="521"/>
      <c r="O27" s="515"/>
      <c r="P27" s="515"/>
      <c r="Q27" s="515"/>
      <c r="R27" s="515"/>
      <c r="S27" s="515"/>
      <c r="T27" s="515"/>
      <c r="U27" s="515"/>
      <c r="V27" s="515"/>
      <c r="W27" s="533"/>
      <c r="X27" s="534"/>
      <c r="Y27" s="533"/>
      <c r="Z27" s="521"/>
      <c r="AA27" s="530"/>
      <c r="AB27" s="1303"/>
      <c r="AC27" s="471"/>
      <c r="AD27" s="471"/>
      <c r="AE27" s="471"/>
      <c r="AF27" s="471"/>
      <c r="AG27" s="471"/>
    </row>
    <row r="28" spans="1:33" s="445" customFormat="1" ht="15" customHeight="1">
      <c r="A28" s="1283"/>
      <c r="B28" s="1283"/>
      <c r="C28" s="1283"/>
      <c r="D28" s="1283"/>
      <c r="E28" s="1283"/>
      <c r="F28" s="1283"/>
      <c r="G28" s="1000"/>
      <c r="H28" s="1000"/>
      <c r="I28" s="1333"/>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283"/>
      <c r="B29" s="1283"/>
      <c r="C29" s="1283"/>
      <c r="D29" s="1283"/>
      <c r="E29" s="1283"/>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283"/>
      <c r="B30" s="1283"/>
      <c r="C30" s="1283"/>
      <c r="D30" s="1283"/>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283"/>
      <c r="B31" s="1283"/>
      <c r="C31" s="1283"/>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283"/>
      <c r="B32" s="1283"/>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283"/>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76" t="s">
        <v>741</v>
      </c>
      <c r="N36" s="1276"/>
      <c r="O36" s="1276"/>
      <c r="P36" s="1276"/>
      <c r="Q36" s="1276"/>
      <c r="R36" s="1276"/>
      <c r="S36" s="1276"/>
      <c r="T36" s="1276"/>
      <c r="U36" s="1276"/>
      <c r="V36" s="1276"/>
      <c r="W36" s="1276"/>
    </row>
  </sheetData>
  <sheetProtection password="FA9C" sheet="1" objects="1" scenarios="1" formatColumns="0" formatRows="0"/>
  <dataConsolidate link="1"/>
  <mergeCells count="41">
    <mergeCell ref="A18:A33"/>
    <mergeCell ref="B19:B32"/>
    <mergeCell ref="C20:C31"/>
    <mergeCell ref="G24:G27"/>
    <mergeCell ref="E22:E29"/>
    <mergeCell ref="F23:F28"/>
    <mergeCell ref="D21:D30"/>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Z24:Z26"/>
    <mergeCell ref="O9:T9"/>
    <mergeCell ref="O10:T10"/>
    <mergeCell ref="L5:T5"/>
    <mergeCell ref="O7:T7"/>
    <mergeCell ref="O8:T8"/>
    <mergeCell ref="O12:Z12"/>
    <mergeCell ref="L14:L16"/>
    <mergeCell ref="L13:AA13"/>
    <mergeCell ref="O21:AA21"/>
    <mergeCell ref="O23:AA23"/>
    <mergeCell ref="W24:W26"/>
    <mergeCell ref="X24:X26"/>
    <mergeCell ref="AB13:AB16"/>
    <mergeCell ref="X16:Y16"/>
    <mergeCell ref="O18:AA18"/>
    <mergeCell ref="O19:AA19"/>
    <mergeCell ref="O20:AA2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7" t="s">
        <v>471</v>
      </c>
      <c r="G2" s="1278"/>
      <c r="H2" s="1279"/>
      <c r="I2" s="407"/>
    </row>
    <row r="3" spans="1:20" ht="3" customHeight="1"/>
    <row r="4" spans="1:20" s="182" customFormat="1" ht="11.25">
      <c r="A4" s="206"/>
      <c r="B4" s="206"/>
      <c r="C4" s="206"/>
      <c r="D4" s="206"/>
      <c r="F4" s="1231" t="s">
        <v>445</v>
      </c>
      <c r="G4" s="1231"/>
      <c r="H4" s="1231"/>
      <c r="I4" s="1280"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0"/>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472</v>
      </c>
      <c r="H7" s="297" t="str">
        <f>IF(dateCh="","",dateCh)</f>
        <v>07.05.2019</v>
      </c>
      <c r="I7" s="188" t="s">
        <v>473</v>
      </c>
      <c r="J7" s="312"/>
      <c r="K7" s="206"/>
      <c r="L7" s="206"/>
      <c r="M7" s="206"/>
      <c r="N7" s="206"/>
      <c r="O7" s="206"/>
      <c r="P7" s="206"/>
      <c r="Q7" s="206"/>
      <c r="R7" s="206"/>
      <c r="S7" s="206"/>
      <c r="T7" s="206"/>
    </row>
    <row r="8" spans="1:20" s="182" customFormat="1" ht="45">
      <c r="A8" s="1281">
        <v>1</v>
      </c>
      <c r="B8" s="206"/>
      <c r="C8" s="206"/>
      <c r="D8" s="206"/>
      <c r="F8" s="313" t="str">
        <f>"2." &amp;mergeValue(A8)</f>
        <v>2.1</v>
      </c>
      <c r="G8" s="389" t="s">
        <v>474</v>
      </c>
      <c r="H8" s="297"/>
      <c r="I8" s="188" t="s">
        <v>569</v>
      </c>
      <c r="J8" s="312"/>
      <c r="K8" s="206"/>
      <c r="L8" s="206"/>
      <c r="M8" s="206"/>
      <c r="N8" s="206"/>
      <c r="O8" s="206"/>
      <c r="P8" s="206"/>
      <c r="Q8" s="206"/>
      <c r="R8" s="206"/>
      <c r="S8" s="206"/>
      <c r="T8" s="206"/>
    </row>
    <row r="9" spans="1:20" s="182" customFormat="1" ht="22.5">
      <c r="A9" s="1281"/>
      <c r="B9" s="206"/>
      <c r="C9" s="206"/>
      <c r="D9" s="206"/>
      <c r="F9" s="313" t="str">
        <f>"3." &amp;mergeValue(A9)</f>
        <v>3.1</v>
      </c>
      <c r="G9" s="389" t="s">
        <v>475</v>
      </c>
      <c r="H9" s="297"/>
      <c r="I9" s="188" t="s">
        <v>567</v>
      </c>
      <c r="J9" s="312"/>
      <c r="K9" s="206"/>
      <c r="L9" s="206"/>
      <c r="M9" s="206"/>
      <c r="N9" s="206"/>
      <c r="O9" s="206"/>
      <c r="P9" s="206"/>
      <c r="Q9" s="206"/>
      <c r="R9" s="206"/>
      <c r="S9" s="206"/>
      <c r="T9" s="206"/>
    </row>
    <row r="10" spans="1:20" s="182" customFormat="1" ht="22.5">
      <c r="A10" s="1281"/>
      <c r="B10" s="206"/>
      <c r="C10" s="206"/>
      <c r="D10" s="206"/>
      <c r="F10" s="313" t="str">
        <f>"4."&amp;mergeValue(A10)</f>
        <v>4.1</v>
      </c>
      <c r="G10" s="389" t="s">
        <v>476</v>
      </c>
      <c r="H10" s="298" t="s">
        <v>449</v>
      </c>
      <c r="I10" s="188"/>
      <c r="J10" s="312"/>
      <c r="K10" s="206"/>
      <c r="L10" s="206"/>
      <c r="M10" s="206"/>
      <c r="N10" s="206"/>
      <c r="O10" s="206"/>
      <c r="P10" s="206"/>
      <c r="Q10" s="206"/>
      <c r="R10" s="206"/>
      <c r="S10" s="206"/>
      <c r="T10" s="206"/>
    </row>
    <row r="11" spans="1:20" s="182" customFormat="1" ht="18.75">
      <c r="A11" s="1281"/>
      <c r="B11" s="1281">
        <v>1</v>
      </c>
      <c r="C11" s="321"/>
      <c r="D11" s="321"/>
      <c r="F11" s="313" t="str">
        <f>"4."&amp;mergeValue(A11) &amp;"."&amp;mergeValue(B11)</f>
        <v>4.1.1</v>
      </c>
      <c r="G11" s="304" t="s">
        <v>571</v>
      </c>
      <c r="H11" s="297" t="str">
        <f>IF(region_name="","",region_name)</f>
        <v>Нижегородская область</v>
      </c>
      <c r="I11" s="188" t="s">
        <v>479</v>
      </c>
      <c r="J11" s="312"/>
      <c r="K11" s="206"/>
      <c r="L11" s="206"/>
      <c r="M11" s="206"/>
      <c r="N11" s="206"/>
      <c r="O11" s="206"/>
      <c r="P11" s="206"/>
      <c r="Q11" s="206"/>
      <c r="R11" s="206"/>
      <c r="S11" s="206"/>
      <c r="T11" s="206"/>
    </row>
    <row r="12" spans="1:20" s="182" customFormat="1" ht="22.5">
      <c r="A12" s="1281"/>
      <c r="B12" s="1281"/>
      <c r="C12" s="1281">
        <v>1</v>
      </c>
      <c r="D12" s="321"/>
      <c r="F12" s="313" t="str">
        <f>"4."&amp;mergeValue(A12) &amp;"."&amp;mergeValue(B12)&amp;"."&amp;mergeValue(C12)</f>
        <v>4.1.1.1</v>
      </c>
      <c r="G12" s="318" t="s">
        <v>477</v>
      </c>
      <c r="H12" s="297"/>
      <c r="I12" s="188" t="s">
        <v>480</v>
      </c>
      <c r="J12" s="312"/>
      <c r="K12" s="206"/>
      <c r="L12" s="206"/>
      <c r="M12" s="206"/>
      <c r="N12" s="206"/>
      <c r="O12" s="206"/>
      <c r="P12" s="206"/>
      <c r="Q12" s="206"/>
      <c r="R12" s="206"/>
      <c r="S12" s="206"/>
      <c r="T12" s="206"/>
    </row>
    <row r="13" spans="1:20" s="182" customFormat="1" ht="39" customHeight="1">
      <c r="A13" s="1281"/>
      <c r="B13" s="1281"/>
      <c r="C13" s="1281"/>
      <c r="D13" s="321">
        <v>1</v>
      </c>
      <c r="F13" s="313" t="str">
        <f>"4."&amp;mergeValue(A13) &amp;"."&amp;mergeValue(B13)&amp;"."&amp;mergeValue(C13)&amp;"."&amp;mergeValue(D13)</f>
        <v>4.1.1.1.1</v>
      </c>
      <c r="G13" s="392" t="s">
        <v>478</v>
      </c>
      <c r="H13" s="297"/>
      <c r="I13" s="1282" t="s">
        <v>570</v>
      </c>
      <c r="J13" s="312"/>
      <c r="K13" s="206"/>
      <c r="L13" s="206"/>
      <c r="M13" s="206"/>
      <c r="N13" s="206"/>
      <c r="O13" s="206"/>
      <c r="P13" s="206"/>
      <c r="Q13" s="206"/>
      <c r="R13" s="206"/>
      <c r="S13" s="206"/>
      <c r="T13" s="206"/>
    </row>
    <row r="14" spans="1:20" s="182" customFormat="1" ht="18.75">
      <c r="A14" s="1281"/>
      <c r="B14" s="1281"/>
      <c r="C14" s="1281"/>
      <c r="D14" s="321"/>
      <c r="F14" s="315"/>
      <c r="G14" s="143" t="s">
        <v>4</v>
      </c>
      <c r="H14" s="320"/>
      <c r="I14" s="1282"/>
      <c r="J14" s="312"/>
      <c r="K14" s="206"/>
      <c r="L14" s="206"/>
      <c r="M14" s="206"/>
      <c r="N14" s="206"/>
      <c r="O14" s="206"/>
      <c r="P14" s="206"/>
      <c r="Q14" s="206"/>
      <c r="R14" s="206"/>
      <c r="S14" s="206"/>
      <c r="T14" s="206"/>
    </row>
    <row r="15" spans="1:20" s="182" customFormat="1" ht="18.75">
      <c r="A15" s="1281"/>
      <c r="B15" s="1281"/>
      <c r="C15" s="321"/>
      <c r="D15" s="321"/>
      <c r="F15" s="315"/>
      <c r="G15" s="142" t="s">
        <v>401</v>
      </c>
      <c r="H15" s="316"/>
      <c r="I15" s="317"/>
      <c r="J15" s="312"/>
      <c r="K15" s="206"/>
      <c r="L15" s="206"/>
      <c r="M15" s="206"/>
      <c r="N15" s="206"/>
      <c r="O15" s="206"/>
      <c r="P15" s="206"/>
      <c r="Q15" s="206"/>
      <c r="R15" s="206"/>
      <c r="S15" s="206"/>
      <c r="T15" s="206"/>
    </row>
    <row r="16" spans="1:20" s="182" customFormat="1" ht="18.75">
      <c r="A16" s="1281"/>
      <c r="B16" s="206"/>
      <c r="C16" s="206"/>
      <c r="D16" s="206"/>
      <c r="F16" s="315"/>
      <c r="G16" s="148" t="s">
        <v>484</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483</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76" t="s">
        <v>572</v>
      </c>
      <c r="H19" s="1276"/>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298" t="s">
        <v>746</v>
      </c>
      <c r="M5" s="1298"/>
      <c r="N5" s="1298"/>
      <c r="O5" s="1298"/>
      <c r="P5" s="1298"/>
      <c r="Q5" s="1298"/>
      <c r="R5" s="1298"/>
      <c r="S5" s="1298"/>
      <c r="T5" s="1298"/>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305" t="str">
        <f>IF(datePr_ch="",IF(datePr="","",datePr),datePr_ch)</f>
        <v>17.04.2019</v>
      </c>
      <c r="O8" s="1305"/>
      <c r="P8" s="1305"/>
      <c r="Q8" s="1305"/>
      <c r="R8" s="1305"/>
      <c r="S8" s="1305"/>
      <c r="T8" s="1305"/>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305" t="str">
        <f>IF(numberPr_ch="",IF(numberPr="","",numberPr),numberPr_ch)</f>
        <v>24</v>
      </c>
      <c r="O9" s="1305"/>
      <c r="P9" s="1305"/>
      <c r="Q9" s="1305"/>
      <c r="R9" s="1305"/>
      <c r="S9" s="1305"/>
      <c r="T9" s="1305"/>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636</v>
      </c>
      <c r="AA11" s="734" t="s">
        <v>637</v>
      </c>
      <c r="AH11" s="736"/>
      <c r="AI11" s="736"/>
      <c r="AJ11" s="736"/>
      <c r="AK11" s="736"/>
    </row>
    <row r="12" spans="1:37" s="461" customFormat="1" ht="11.25" hidden="1">
      <c r="A12" s="475"/>
      <c r="B12" s="475"/>
      <c r="C12" s="475"/>
      <c r="D12" s="475"/>
      <c r="E12" s="475"/>
      <c r="F12" s="475"/>
      <c r="G12" s="475"/>
      <c r="H12" s="475"/>
      <c r="L12" s="1299"/>
      <c r="M12" s="1299"/>
      <c r="N12" s="536"/>
      <c r="O12" s="1331"/>
      <c r="P12" s="1331"/>
      <c r="Q12" s="1331"/>
      <c r="R12" s="1331"/>
      <c r="S12" s="1331"/>
      <c r="T12" s="1331"/>
      <c r="U12" s="456"/>
      <c r="AE12" s="473" t="s">
        <v>371</v>
      </c>
      <c r="AH12" s="475"/>
      <c r="AI12" s="475"/>
      <c r="AJ12" s="475"/>
      <c r="AK12" s="475"/>
    </row>
    <row r="13" spans="1:37">
      <c r="J13" s="451"/>
      <c r="K13" s="451"/>
      <c r="L13" s="447"/>
      <c r="M13" s="447"/>
      <c r="N13" s="447"/>
      <c r="O13" s="1326"/>
      <c r="P13" s="1326"/>
      <c r="Q13" s="1326"/>
      <c r="R13" s="1326"/>
      <c r="S13" s="1326"/>
      <c r="T13" s="1326"/>
      <c r="U13" s="568"/>
      <c r="Z13" s="1326"/>
      <c r="AA13" s="1326"/>
      <c r="AB13" s="1326"/>
      <c r="AC13" s="1326"/>
      <c r="AD13" s="1326"/>
      <c r="AE13" s="1326"/>
    </row>
    <row r="14" spans="1:37">
      <c r="J14" s="451"/>
      <c r="K14" s="451"/>
      <c r="L14" s="1231" t="s">
        <v>445</v>
      </c>
      <c r="M14" s="1231"/>
      <c r="N14" s="1231"/>
      <c r="O14" s="1231"/>
      <c r="P14" s="1231"/>
      <c r="Q14" s="1231"/>
      <c r="R14" s="1231"/>
      <c r="S14" s="1231"/>
      <c r="T14" s="1231"/>
      <c r="U14" s="1231"/>
      <c r="V14" s="1231"/>
      <c r="W14" s="1231"/>
      <c r="X14" s="1231"/>
      <c r="Y14" s="1231"/>
      <c r="Z14" s="1231"/>
      <c r="AA14" s="1231"/>
      <c r="AB14" s="1231"/>
      <c r="AC14" s="1231"/>
      <c r="AD14" s="1231"/>
      <c r="AE14" s="1231"/>
      <c r="AF14" s="1231"/>
      <c r="AG14" s="1231" t="s">
        <v>446</v>
      </c>
    </row>
    <row r="15" spans="1:37" ht="14.25" customHeight="1">
      <c r="J15" s="451"/>
      <c r="K15" s="451"/>
      <c r="L15" s="1312" t="s">
        <v>91</v>
      </c>
      <c r="M15" s="1312" t="s">
        <v>619</v>
      </c>
      <c r="N15" s="1337" t="s">
        <v>598</v>
      </c>
      <c r="O15" s="1337"/>
      <c r="P15" s="1337"/>
      <c r="Q15" s="1337"/>
      <c r="R15" s="1337" t="s">
        <v>599</v>
      </c>
      <c r="S15" s="1337"/>
      <c r="T15" s="1337"/>
      <c r="U15" s="1337"/>
      <c r="V15" s="1337" t="s">
        <v>600</v>
      </c>
      <c r="W15" s="1337"/>
      <c r="X15" s="1337"/>
      <c r="Y15" s="1337"/>
      <c r="Z15" s="1312" t="s">
        <v>605</v>
      </c>
      <c r="AA15" s="1312"/>
      <c r="AB15" s="1312"/>
      <c r="AC15" s="1312"/>
      <c r="AD15" s="1312"/>
      <c r="AE15" s="1312" t="s">
        <v>339</v>
      </c>
      <c r="AF15" s="1325" t="s">
        <v>274</v>
      </c>
      <c r="AG15" s="1231"/>
    </row>
    <row r="16" spans="1:37" s="493" customFormat="1" ht="27.75" customHeight="1">
      <c r="A16" s="554"/>
      <c r="B16" s="554"/>
      <c r="C16" s="554"/>
      <c r="D16" s="554"/>
      <c r="E16" s="554"/>
      <c r="F16" s="554"/>
      <c r="G16" s="560"/>
      <c r="H16" s="560"/>
      <c r="I16" s="501"/>
      <c r="J16" s="499"/>
      <c r="K16" s="499"/>
      <c r="L16" s="1312"/>
      <c r="M16" s="1312"/>
      <c r="N16" s="1337"/>
      <c r="O16" s="1337"/>
      <c r="P16" s="1337"/>
      <c r="Q16" s="1337"/>
      <c r="R16" s="1337"/>
      <c r="S16" s="1337"/>
      <c r="T16" s="1337"/>
      <c r="U16" s="1337"/>
      <c r="V16" s="1337"/>
      <c r="W16" s="1337"/>
      <c r="X16" s="1337"/>
      <c r="Y16" s="1337"/>
      <c r="Z16" s="1231" t="s">
        <v>622</v>
      </c>
      <c r="AA16" s="1231"/>
      <c r="AB16" s="1231" t="s">
        <v>616</v>
      </c>
      <c r="AC16" s="1231"/>
      <c r="AD16" s="1231"/>
      <c r="AE16" s="1312"/>
      <c r="AF16" s="1325"/>
      <c r="AG16" s="1231"/>
      <c r="AH16" s="554"/>
      <c r="AI16" s="554"/>
      <c r="AJ16" s="554"/>
      <c r="AK16" s="554"/>
    </row>
    <row r="17" spans="1:37" ht="14.25" customHeight="1">
      <c r="J17" s="451"/>
      <c r="K17" s="451"/>
      <c r="L17" s="1312"/>
      <c r="M17" s="1312"/>
      <c r="N17" s="1337"/>
      <c r="O17" s="1337"/>
      <c r="P17" s="1337"/>
      <c r="Q17" s="1337"/>
      <c r="R17" s="1337"/>
      <c r="S17" s="1337"/>
      <c r="T17" s="1337"/>
      <c r="U17" s="1337"/>
      <c r="V17" s="1337"/>
      <c r="W17" s="1337"/>
      <c r="X17" s="1337"/>
      <c r="Y17" s="1337"/>
      <c r="Z17" s="504" t="s">
        <v>620</v>
      </c>
      <c r="AA17" s="504" t="s">
        <v>621</v>
      </c>
      <c r="AB17" s="506" t="s">
        <v>273</v>
      </c>
      <c r="AC17" s="1332" t="s">
        <v>272</v>
      </c>
      <c r="AD17" s="1332"/>
      <c r="AE17" s="1312"/>
      <c r="AF17" s="1325"/>
      <c r="AG17" s="1231"/>
    </row>
    <row r="18" spans="1:37">
      <c r="J18" s="451"/>
      <c r="K18" s="459">
        <v>1</v>
      </c>
      <c r="L18" s="448" t="s">
        <v>92</v>
      </c>
      <c r="M18" s="448" t="s">
        <v>48</v>
      </c>
      <c r="N18" s="1338">
        <f ca="1">OFFSET(N18,0,-1)+1</f>
        <v>3</v>
      </c>
      <c r="O18" s="1338"/>
      <c r="P18" s="1338"/>
      <c r="Q18" s="1338"/>
      <c r="R18" s="1338">
        <f ca="1">OFFSET(N18,0,0)+1</f>
        <v>4</v>
      </c>
      <c r="S18" s="1338"/>
      <c r="T18" s="1338"/>
      <c r="U18" s="1338"/>
      <c r="V18" s="640"/>
      <c r="W18" s="640"/>
      <c r="X18" s="640"/>
      <c r="Y18" s="641">
        <f ca="1">OFFSET(R18,0,0)+1</f>
        <v>5</v>
      </c>
      <c r="Z18" s="457">
        <f ca="1">OFFSET(Z18,0,-1)+1</f>
        <v>6</v>
      </c>
      <c r="AA18" s="457">
        <f ca="1">OFFSET(AA18,0,-1)+1</f>
        <v>7</v>
      </c>
      <c r="AB18" s="457">
        <f ca="1">OFFSET(AB18,0,-1)+1</f>
        <v>8</v>
      </c>
      <c r="AC18" s="1338">
        <f ca="1">OFFSET(AC18,0,-1)+1</f>
        <v>9</v>
      </c>
      <c r="AD18" s="1338"/>
      <c r="AE18" s="457">
        <f ca="1">OFFSET(AE18,0,-2)+1</f>
        <v>10</v>
      </c>
      <c r="AF18" s="493"/>
      <c r="AG18" s="457">
        <f ca="1">OFFSET(AG18,0,-2)+1</f>
        <v>11</v>
      </c>
    </row>
    <row r="19" spans="1:37" ht="22.5">
      <c r="A19" s="1283">
        <v>1</v>
      </c>
      <c r="B19" s="963"/>
      <c r="C19" s="963"/>
      <c r="D19" s="963"/>
      <c r="E19" s="963"/>
      <c r="F19" s="956"/>
      <c r="G19" s="962"/>
      <c r="H19" s="962"/>
      <c r="I19" s="944"/>
      <c r="J19" s="943"/>
      <c r="K19" s="943"/>
      <c r="L19" s="562">
        <f>mergeValue(A19)</f>
        <v>1</v>
      </c>
      <c r="M19" s="610" t="s">
        <v>19</v>
      </c>
      <c r="N19" s="1339"/>
      <c r="O19" s="1339"/>
      <c r="P19" s="1339"/>
      <c r="Q19" s="1339"/>
      <c r="R19" s="1339"/>
      <c r="S19" s="1339"/>
      <c r="T19" s="1339"/>
      <c r="U19" s="1339"/>
      <c r="V19" s="1339"/>
      <c r="W19" s="1339"/>
      <c r="X19" s="1339"/>
      <c r="Y19" s="1339"/>
      <c r="Z19" s="1339"/>
      <c r="AA19" s="1339"/>
      <c r="AB19" s="1339"/>
      <c r="AC19" s="1339"/>
      <c r="AD19" s="1339"/>
      <c r="AE19" s="1339"/>
      <c r="AF19" s="1339"/>
      <c r="AG19" s="550" t="s">
        <v>719</v>
      </c>
    </row>
    <row r="20" spans="1:37" ht="22.5">
      <c r="A20" s="1283"/>
      <c r="B20" s="1283">
        <v>1</v>
      </c>
      <c r="C20" s="963"/>
      <c r="D20" s="963"/>
      <c r="E20" s="963"/>
      <c r="F20" s="956"/>
      <c r="G20" s="965"/>
      <c r="H20" s="966"/>
      <c r="I20" s="945"/>
      <c r="J20" s="940"/>
      <c r="K20" s="938"/>
      <c r="L20" s="562" t="str">
        <f>mergeValue(A20) &amp;"."&amp; mergeValue(B20)</f>
        <v>1.1</v>
      </c>
      <c r="M20" s="516" t="s">
        <v>15</v>
      </c>
      <c r="N20" s="1340"/>
      <c r="O20" s="1340"/>
      <c r="P20" s="1340"/>
      <c r="Q20" s="1340"/>
      <c r="R20" s="1340"/>
      <c r="S20" s="1340"/>
      <c r="T20" s="1340"/>
      <c r="U20" s="1340"/>
      <c r="V20" s="1340"/>
      <c r="W20" s="1340"/>
      <c r="X20" s="1340"/>
      <c r="Y20" s="1340"/>
      <c r="Z20" s="1340"/>
      <c r="AA20" s="1340"/>
      <c r="AB20" s="1340"/>
      <c r="AC20" s="1340"/>
      <c r="AD20" s="1340"/>
      <c r="AE20" s="1340"/>
      <c r="AF20" s="1340"/>
      <c r="AG20" s="550" t="s">
        <v>460</v>
      </c>
    </row>
    <row r="21" spans="1:37" ht="22.5">
      <c r="A21" s="1283"/>
      <c r="B21" s="1283"/>
      <c r="C21" s="1283">
        <v>1</v>
      </c>
      <c r="D21" s="963"/>
      <c r="E21" s="963"/>
      <c r="F21" s="956"/>
      <c r="G21" s="965"/>
      <c r="H21" s="966"/>
      <c r="I21" s="945"/>
      <c r="J21" s="940"/>
      <c r="K21" s="938"/>
      <c r="L21" s="562" t="str">
        <f>mergeValue(A21) &amp;"."&amp; mergeValue(B21)&amp;"."&amp; mergeValue(C21)</f>
        <v>1.1.1</v>
      </c>
      <c r="M21" s="517" t="s">
        <v>7</v>
      </c>
      <c r="N21" s="1340"/>
      <c r="O21" s="1340"/>
      <c r="P21" s="1340"/>
      <c r="Q21" s="1340"/>
      <c r="R21" s="1340"/>
      <c r="S21" s="1340"/>
      <c r="T21" s="1340"/>
      <c r="U21" s="1340"/>
      <c r="V21" s="1340"/>
      <c r="W21" s="1340"/>
      <c r="X21" s="1340"/>
      <c r="Y21" s="1340"/>
      <c r="Z21" s="1340"/>
      <c r="AA21" s="1340"/>
      <c r="AB21" s="1340"/>
      <c r="AC21" s="1340"/>
      <c r="AD21" s="1340"/>
      <c r="AE21" s="1340"/>
      <c r="AF21" s="1340"/>
      <c r="AG21" s="550" t="s">
        <v>601</v>
      </c>
    </row>
    <row r="22" spans="1:37" ht="15" customHeight="1">
      <c r="A22" s="1283"/>
      <c r="B22" s="1283"/>
      <c r="C22" s="1283"/>
      <c r="D22" s="1283">
        <v>1</v>
      </c>
      <c r="E22" s="963"/>
      <c r="F22" s="956"/>
      <c r="G22" s="965"/>
      <c r="H22" s="966"/>
      <c r="I22" s="945"/>
      <c r="J22" s="940"/>
      <c r="K22" s="938"/>
      <c r="L22" s="562" t="str">
        <f>mergeValue(A22) &amp;"."&amp; mergeValue(B22)&amp;"."&amp; mergeValue(C22)&amp;"."&amp; mergeValue(D22)</f>
        <v>1.1.1.1</v>
      </c>
      <c r="M22" s="518" t="s">
        <v>21</v>
      </c>
      <c r="N22" s="1340"/>
      <c r="O22" s="1340"/>
      <c r="P22" s="1340"/>
      <c r="Q22" s="1340"/>
      <c r="R22" s="1340"/>
      <c r="S22" s="1340"/>
      <c r="T22" s="1340"/>
      <c r="U22" s="1340"/>
      <c r="V22" s="1340"/>
      <c r="W22" s="1340"/>
      <c r="X22" s="1340"/>
      <c r="Y22" s="1340"/>
      <c r="Z22" s="1340"/>
      <c r="AA22" s="1340"/>
      <c r="AB22" s="1340"/>
      <c r="AC22" s="1340"/>
      <c r="AD22" s="1340"/>
      <c r="AE22" s="1340"/>
      <c r="AF22" s="1340"/>
      <c r="AG22" s="550" t="s">
        <v>624</v>
      </c>
    </row>
    <row r="23" spans="1:37" ht="20.100000000000001" customHeight="1">
      <c r="A23" s="1283"/>
      <c r="B23" s="1283"/>
      <c r="C23" s="1283"/>
      <c r="D23" s="1283"/>
      <c r="E23" s="1283">
        <v>1</v>
      </c>
      <c r="F23" s="956"/>
      <c r="G23" s="965"/>
      <c r="H23" s="966"/>
      <c r="I23" s="967"/>
      <c r="J23" s="957"/>
      <c r="K23" s="1230"/>
      <c r="L23" s="1343" t="str">
        <f>mergeValue(A23) &amp;"."&amp; mergeValue(B23)&amp;"."&amp; mergeValue(C23)&amp;"."&amp; mergeValue(D23)&amp;"."&amp; mergeValue(E23)</f>
        <v>1.1.1.1.1</v>
      </c>
      <c r="M23" s="1344"/>
      <c r="N23" s="1291" t="s">
        <v>84</v>
      </c>
      <c r="O23" s="1350"/>
      <c r="P23" s="1348">
        <v>1</v>
      </c>
      <c r="Q23" s="1341"/>
      <c r="R23" s="1291" t="s">
        <v>84</v>
      </c>
      <c r="S23" s="1350"/>
      <c r="T23" s="1348">
        <v>1</v>
      </c>
      <c r="U23" s="1341"/>
      <c r="V23" s="1291" t="s">
        <v>84</v>
      </c>
      <c r="W23" s="531"/>
      <c r="X23" s="509">
        <v>1</v>
      </c>
      <c r="Y23" s="1042"/>
      <c r="Z23" s="638"/>
      <c r="AA23" s="638"/>
      <c r="AB23" s="1289"/>
      <c r="AC23" s="1291" t="s">
        <v>83</v>
      </c>
      <c r="AD23" s="1289"/>
      <c r="AE23" s="1291" t="s">
        <v>84</v>
      </c>
      <c r="AF23" s="547"/>
      <c r="AG23" s="1345" t="s">
        <v>623</v>
      </c>
      <c r="AH23" s="470" t="str">
        <f>strCheckDate(Z24:AF24)</f>
        <v/>
      </c>
      <c r="AI23" s="474" t="str">
        <f>IF(AND(COUNTIF(AJ18:AJ27,AJ23)&gt;1,AJ23&lt;&gt;""),"ErrUnique:HasDoubleConn","")</f>
        <v/>
      </c>
      <c r="AJ23" s="474"/>
      <c r="AK23" s="474"/>
    </row>
    <row r="24" spans="1:37" ht="20.100000000000001" customHeight="1">
      <c r="A24" s="1283"/>
      <c r="B24" s="1283"/>
      <c r="C24" s="1283"/>
      <c r="D24" s="1283"/>
      <c r="E24" s="1283"/>
      <c r="F24" s="956"/>
      <c r="G24" s="965"/>
      <c r="H24" s="966"/>
      <c r="I24" s="967"/>
      <c r="J24" s="957"/>
      <c r="K24" s="1230"/>
      <c r="L24" s="1343"/>
      <c r="M24" s="1344"/>
      <c r="N24" s="1291"/>
      <c r="O24" s="1350"/>
      <c r="P24" s="1348"/>
      <c r="Q24" s="1349"/>
      <c r="R24" s="1291"/>
      <c r="S24" s="1350"/>
      <c r="T24" s="1348"/>
      <c r="U24" s="1342"/>
      <c r="V24" s="1291"/>
      <c r="W24" s="570"/>
      <c r="X24" s="535"/>
      <c r="Y24" s="535"/>
      <c r="Z24" s="541"/>
      <c r="AA24" s="572" t="str">
        <f>AB23 &amp; "-" &amp; AD23</f>
        <v>-</v>
      </c>
      <c r="AB24" s="1290"/>
      <c r="AC24" s="1291"/>
      <c r="AD24" s="1290"/>
      <c r="AE24" s="1291"/>
      <c r="AF24" s="639"/>
      <c r="AG24" s="1346"/>
      <c r="AI24" s="474"/>
      <c r="AJ24" s="474"/>
      <c r="AK24" s="474"/>
    </row>
    <row r="25" spans="1:37" ht="20.100000000000001" customHeight="1">
      <c r="A25" s="1283"/>
      <c r="B25" s="1283"/>
      <c r="C25" s="1283"/>
      <c r="D25" s="1283"/>
      <c r="E25" s="1283"/>
      <c r="F25" s="956"/>
      <c r="G25" s="965"/>
      <c r="H25" s="966"/>
      <c r="I25" s="967"/>
      <c r="J25" s="957"/>
      <c r="K25" s="1230"/>
      <c r="L25" s="1343"/>
      <c r="M25" s="1344"/>
      <c r="N25" s="1291"/>
      <c r="O25" s="1350"/>
      <c r="P25" s="1348"/>
      <c r="Q25" s="1342"/>
      <c r="R25" s="1291"/>
      <c r="S25" s="571"/>
      <c r="T25" s="528"/>
      <c r="U25" s="535"/>
      <c r="V25" s="540"/>
      <c r="W25" s="540"/>
      <c r="X25" s="540"/>
      <c r="Y25" s="540"/>
      <c r="Z25" s="541"/>
      <c r="AA25" s="541"/>
      <c r="AB25" s="542"/>
      <c r="AC25" s="534"/>
      <c r="AD25" s="534"/>
      <c r="AE25" s="542"/>
      <c r="AF25" s="534"/>
      <c r="AG25" s="1346"/>
      <c r="AI25" s="474"/>
      <c r="AJ25" s="474"/>
      <c r="AK25" s="474"/>
    </row>
    <row r="26" spans="1:37" ht="20.100000000000001" customHeight="1">
      <c r="A26" s="1283"/>
      <c r="B26" s="1283"/>
      <c r="C26" s="1283"/>
      <c r="D26" s="1283"/>
      <c r="E26" s="1283"/>
      <c r="F26" s="956"/>
      <c r="G26" s="965"/>
      <c r="H26" s="966"/>
      <c r="I26" s="967"/>
      <c r="J26" s="957"/>
      <c r="K26" s="1230"/>
      <c r="L26" s="1343"/>
      <c r="M26" s="1344"/>
      <c r="N26" s="1291"/>
      <c r="O26" s="543"/>
      <c r="P26" s="545"/>
      <c r="Q26" s="544"/>
      <c r="R26" s="540"/>
      <c r="S26" s="540"/>
      <c r="T26" s="540"/>
      <c r="U26" s="540"/>
      <c r="V26" s="540"/>
      <c r="W26" s="540"/>
      <c r="X26" s="540"/>
      <c r="Y26" s="540"/>
      <c r="Z26" s="541"/>
      <c r="AA26" s="541"/>
      <c r="AB26" s="542"/>
      <c r="AC26" s="534"/>
      <c r="AD26" s="534"/>
      <c r="AE26" s="542"/>
      <c r="AF26" s="534"/>
      <c r="AG26" s="1346"/>
      <c r="AI26" s="474"/>
      <c r="AJ26" s="474"/>
      <c r="AK26" s="474"/>
    </row>
    <row r="27" spans="1:37" s="445" customFormat="1" ht="15" customHeight="1">
      <c r="A27" s="1283"/>
      <c r="B27" s="1283"/>
      <c r="C27" s="1283"/>
      <c r="D27" s="1283"/>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47"/>
      <c r="AH27" s="471"/>
      <c r="AI27" s="471"/>
      <c r="AJ27" s="205"/>
      <c r="AK27" s="205"/>
    </row>
    <row r="28" spans="1:37" s="445" customFormat="1" ht="15" customHeight="1">
      <c r="A28" s="1283"/>
      <c r="B28" s="1283"/>
      <c r="C28" s="1283"/>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283"/>
      <c r="B29" s="1283"/>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283"/>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76" t="s">
        <v>748</v>
      </c>
      <c r="N33" s="1276"/>
      <c r="O33" s="1276"/>
      <c r="P33" s="1276"/>
      <c r="Q33" s="1276"/>
      <c r="R33" s="1276"/>
      <c r="S33" s="1276"/>
      <c r="T33" s="1276"/>
      <c r="U33" s="1276"/>
      <c r="V33" s="1276"/>
      <c r="W33" s="1276"/>
      <c r="X33" s="1276"/>
      <c r="Y33" s="1276"/>
      <c r="Z33" s="1276"/>
      <c r="AA33" s="1276"/>
      <c r="AB33" s="1276"/>
      <c r="AC33" s="1276"/>
      <c r="AD33" s="1276"/>
      <c r="AE33" s="1276"/>
      <c r="AF33" s="1276"/>
      <c r="AG33" s="1276"/>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link="1"/>
  <mergeCells count="52">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 ref="AC17:AD17"/>
    <mergeCell ref="V15:Y17"/>
    <mergeCell ref="Z16:AA16"/>
    <mergeCell ref="AB16:AD16"/>
    <mergeCell ref="O7:T7"/>
    <mergeCell ref="O10:T10"/>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7" t="s">
        <v>471</v>
      </c>
      <c r="G2" s="1278"/>
      <c r="H2" s="1279"/>
      <c r="I2" s="407"/>
    </row>
    <row r="3" spans="1:20" ht="3" customHeight="1"/>
    <row r="4" spans="1:20" s="182" customFormat="1" ht="11.25">
      <c r="A4" s="206"/>
      <c r="B4" s="206"/>
      <c r="C4" s="206"/>
      <c r="D4" s="206"/>
      <c r="F4" s="1231" t="s">
        <v>445</v>
      </c>
      <c r="G4" s="1231"/>
      <c r="H4" s="1231"/>
      <c r="I4" s="1280"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0"/>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472</v>
      </c>
      <c r="H7" s="297" t="str">
        <f>IF(dateCh="","",dateCh)</f>
        <v>07.05.2019</v>
      </c>
      <c r="I7" s="188" t="s">
        <v>473</v>
      </c>
      <c r="J7" s="312"/>
      <c r="K7" s="206"/>
      <c r="L7" s="206"/>
      <c r="M7" s="206"/>
      <c r="N7" s="206"/>
      <c r="O7" s="206"/>
      <c r="P7" s="206"/>
      <c r="Q7" s="206"/>
      <c r="R7" s="206"/>
      <c r="S7" s="206"/>
      <c r="T7" s="206"/>
    </row>
    <row r="8" spans="1:20" s="182" customFormat="1" ht="45">
      <c r="A8" s="1281">
        <v>1</v>
      </c>
      <c r="B8" s="206"/>
      <c r="C8" s="206"/>
      <c r="D8" s="206"/>
      <c r="F8" s="313" t="str">
        <f>"2." &amp;mergeValue(A8)</f>
        <v>2.1</v>
      </c>
      <c r="G8" s="389" t="s">
        <v>474</v>
      </c>
      <c r="H8" s="297"/>
      <c r="I8" s="188" t="s">
        <v>569</v>
      </c>
      <c r="J8" s="312"/>
      <c r="K8" s="206"/>
      <c r="L8" s="206"/>
      <c r="M8" s="206"/>
      <c r="N8" s="206"/>
      <c r="O8" s="206"/>
      <c r="P8" s="206"/>
      <c r="Q8" s="206"/>
      <c r="R8" s="206"/>
      <c r="S8" s="206"/>
      <c r="T8" s="206"/>
    </row>
    <row r="9" spans="1:20" s="182" customFormat="1" ht="22.5">
      <c r="A9" s="1281"/>
      <c r="B9" s="206"/>
      <c r="C9" s="206"/>
      <c r="D9" s="206"/>
      <c r="F9" s="313" t="str">
        <f>"3." &amp;mergeValue(A9)</f>
        <v>3.1</v>
      </c>
      <c r="G9" s="389" t="s">
        <v>475</v>
      </c>
      <c r="H9" s="297"/>
      <c r="I9" s="188" t="s">
        <v>567</v>
      </c>
      <c r="J9" s="312"/>
      <c r="K9" s="206"/>
      <c r="L9" s="206"/>
      <c r="M9" s="206"/>
      <c r="N9" s="206"/>
      <c r="O9" s="206"/>
      <c r="P9" s="206"/>
      <c r="Q9" s="206"/>
      <c r="R9" s="206"/>
      <c r="S9" s="206"/>
      <c r="T9" s="206"/>
    </row>
    <row r="10" spans="1:20" s="182" customFormat="1" ht="22.5">
      <c r="A10" s="1281"/>
      <c r="B10" s="206"/>
      <c r="C10" s="206"/>
      <c r="D10" s="206"/>
      <c r="F10" s="313" t="str">
        <f>"4."&amp;mergeValue(A10)</f>
        <v>4.1</v>
      </c>
      <c r="G10" s="389" t="s">
        <v>476</v>
      </c>
      <c r="H10" s="298" t="s">
        <v>449</v>
      </c>
      <c r="I10" s="188"/>
      <c r="J10" s="312"/>
      <c r="K10" s="206"/>
      <c r="L10" s="206"/>
      <c r="M10" s="206"/>
      <c r="N10" s="206"/>
      <c r="O10" s="206"/>
      <c r="P10" s="206"/>
      <c r="Q10" s="206"/>
      <c r="R10" s="206"/>
      <c r="S10" s="206"/>
      <c r="T10" s="206"/>
    </row>
    <row r="11" spans="1:20" s="182" customFormat="1" ht="18.75">
      <c r="A11" s="1281"/>
      <c r="B11" s="1281">
        <v>1</v>
      </c>
      <c r="C11" s="321"/>
      <c r="D11" s="321"/>
      <c r="F11" s="313" t="str">
        <f>"4."&amp;mergeValue(A11) &amp;"."&amp;mergeValue(B11)</f>
        <v>4.1.1</v>
      </c>
      <c r="G11" s="304" t="s">
        <v>571</v>
      </c>
      <c r="H11" s="297" t="str">
        <f>IF(region_name="","",region_name)</f>
        <v>Нижегородская область</v>
      </c>
      <c r="I11" s="188" t="s">
        <v>479</v>
      </c>
      <c r="J11" s="312"/>
      <c r="K11" s="206"/>
      <c r="L11" s="206"/>
      <c r="M11" s="206"/>
      <c r="N11" s="206"/>
      <c r="O11" s="206"/>
      <c r="P11" s="206"/>
      <c r="Q11" s="206"/>
      <c r="R11" s="206"/>
      <c r="S11" s="206"/>
      <c r="T11" s="206"/>
    </row>
    <row r="12" spans="1:20" s="182" customFormat="1" ht="22.5">
      <c r="A12" s="1281"/>
      <c r="B12" s="1281"/>
      <c r="C12" s="1281">
        <v>1</v>
      </c>
      <c r="D12" s="321"/>
      <c r="F12" s="313" t="str">
        <f>"4."&amp;mergeValue(A12) &amp;"."&amp;mergeValue(B12)&amp;"."&amp;mergeValue(C12)</f>
        <v>4.1.1.1</v>
      </c>
      <c r="G12" s="318" t="s">
        <v>477</v>
      </c>
      <c r="H12" s="297"/>
      <c r="I12" s="188" t="s">
        <v>480</v>
      </c>
      <c r="J12" s="312"/>
      <c r="K12" s="206"/>
      <c r="L12" s="206"/>
      <c r="M12" s="206"/>
      <c r="N12" s="206"/>
      <c r="O12" s="206"/>
      <c r="P12" s="206"/>
      <c r="Q12" s="206"/>
      <c r="R12" s="206"/>
      <c r="S12" s="206"/>
      <c r="T12" s="206"/>
    </row>
    <row r="13" spans="1:20" s="182" customFormat="1" ht="39" customHeight="1">
      <c r="A13" s="1281"/>
      <c r="B13" s="1281"/>
      <c r="C13" s="1281"/>
      <c r="D13" s="321">
        <v>1</v>
      </c>
      <c r="F13" s="313" t="str">
        <f>"4."&amp;mergeValue(A13) &amp;"."&amp;mergeValue(B13)&amp;"."&amp;mergeValue(C13)&amp;"."&amp;mergeValue(D13)</f>
        <v>4.1.1.1.1</v>
      </c>
      <c r="G13" s="392" t="s">
        <v>478</v>
      </c>
      <c r="H13" s="297"/>
      <c r="I13" s="1282" t="s">
        <v>570</v>
      </c>
      <c r="J13" s="312"/>
      <c r="K13" s="206"/>
      <c r="L13" s="206"/>
      <c r="M13" s="206"/>
      <c r="N13" s="206"/>
      <c r="O13" s="206"/>
      <c r="P13" s="206"/>
      <c r="Q13" s="206"/>
      <c r="R13" s="206"/>
      <c r="S13" s="206"/>
      <c r="T13" s="206"/>
    </row>
    <row r="14" spans="1:20" s="182" customFormat="1" ht="18.75">
      <c r="A14" s="1281"/>
      <c r="B14" s="1281"/>
      <c r="C14" s="1281"/>
      <c r="D14" s="321"/>
      <c r="F14" s="315"/>
      <c r="G14" s="143" t="s">
        <v>4</v>
      </c>
      <c r="H14" s="320"/>
      <c r="I14" s="1282"/>
      <c r="J14" s="312"/>
      <c r="K14" s="206"/>
      <c r="L14" s="206"/>
      <c r="M14" s="206"/>
      <c r="N14" s="206"/>
      <c r="O14" s="206"/>
      <c r="P14" s="206"/>
      <c r="Q14" s="206"/>
      <c r="R14" s="206"/>
      <c r="S14" s="206"/>
      <c r="T14" s="206"/>
    </row>
    <row r="15" spans="1:20" s="182" customFormat="1" ht="18.75">
      <c r="A15" s="1281"/>
      <c r="B15" s="1281"/>
      <c r="C15" s="321"/>
      <c r="D15" s="321"/>
      <c r="F15" s="393"/>
      <c r="G15" s="187" t="s">
        <v>401</v>
      </c>
      <c r="H15" s="394"/>
      <c r="I15" s="395"/>
      <c r="J15" s="312"/>
      <c r="K15" s="206"/>
      <c r="L15" s="206"/>
      <c r="M15" s="206"/>
      <c r="N15" s="206"/>
      <c r="O15" s="206"/>
      <c r="P15" s="206"/>
      <c r="Q15" s="206"/>
      <c r="R15" s="206"/>
      <c r="S15" s="206"/>
      <c r="T15" s="206"/>
    </row>
    <row r="16" spans="1:20" s="182" customFormat="1" ht="18.75">
      <c r="A16" s="1281"/>
      <c r="B16" s="206"/>
      <c r="C16" s="206"/>
      <c r="D16" s="206"/>
      <c r="F16" s="315"/>
      <c r="G16" s="148" t="s">
        <v>484</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483</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6" t="s">
        <v>572</v>
      </c>
      <c r="H19" s="1276"/>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21"/>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5">
        <v>43592.373159722221</v>
      </c>
      <c r="B2" s="12" t="s">
        <v>758</v>
      </c>
      <c r="C2" s="12" t="s">
        <v>439</v>
      </c>
    </row>
    <row r="3" spans="1:4">
      <c r="A3" s="1195">
        <v>43592.373182870368</v>
      </c>
      <c r="B3" s="12" t="s">
        <v>759</v>
      </c>
      <c r="C3" s="12" t="s">
        <v>439</v>
      </c>
    </row>
    <row r="4" spans="1:4" ht="22.5">
      <c r="A4" s="1195">
        <v>43592.373182870368</v>
      </c>
      <c r="B4" s="12" t="s">
        <v>760</v>
      </c>
      <c r="C4" s="12" t="s">
        <v>439</v>
      </c>
    </row>
    <row r="5" spans="1:4">
      <c r="A5" s="1195">
        <v>43592.373182870368</v>
      </c>
      <c r="B5" s="12" t="s">
        <v>761</v>
      </c>
      <c r="C5" s="12" t="s">
        <v>439</v>
      </c>
    </row>
    <row r="6" spans="1:4">
      <c r="A6" s="1195">
        <v>43592.373229166667</v>
      </c>
      <c r="B6" s="12" t="s">
        <v>762</v>
      </c>
      <c r="C6" s="12" t="s">
        <v>439</v>
      </c>
    </row>
    <row r="7" spans="1:4" ht="22.5">
      <c r="A7" s="1195">
        <v>43592.373402777775</v>
      </c>
      <c r="B7" s="12" t="s">
        <v>763</v>
      </c>
      <c r="C7" s="12" t="s">
        <v>439</v>
      </c>
    </row>
    <row r="8" spans="1:4" ht="22.5">
      <c r="A8" s="1195">
        <v>43592.373414351852</v>
      </c>
      <c r="B8" s="12" t="s">
        <v>764</v>
      </c>
      <c r="C8" s="12" t="s">
        <v>439</v>
      </c>
    </row>
    <row r="9" spans="1:4">
      <c r="A9" s="1195">
        <v>43592.373425925929</v>
      </c>
      <c r="B9" s="12" t="s">
        <v>765</v>
      </c>
      <c r="C9" s="12" t="s">
        <v>439</v>
      </c>
    </row>
    <row r="10" spans="1:4" ht="22.5">
      <c r="A10" s="1195">
        <v>43592.373449074075</v>
      </c>
      <c r="B10" s="12" t="s">
        <v>766</v>
      </c>
      <c r="C10" s="12" t="s">
        <v>439</v>
      </c>
    </row>
    <row r="11" spans="1:4" ht="22.5">
      <c r="A11" s="1195">
        <v>43592.373483796298</v>
      </c>
      <c r="B11" s="12" t="s">
        <v>769</v>
      </c>
      <c r="C11" s="12" t="s">
        <v>439</v>
      </c>
    </row>
    <row r="12" spans="1:4">
      <c r="A12" s="1195">
        <v>43592.376805555556</v>
      </c>
      <c r="B12" s="12" t="s">
        <v>758</v>
      </c>
      <c r="C12" s="12" t="s">
        <v>439</v>
      </c>
    </row>
    <row r="13" spans="1:4">
      <c r="A13" s="1195">
        <v>43592.376851851855</v>
      </c>
      <c r="B13" s="12" t="s">
        <v>1510</v>
      </c>
      <c r="C13" s="12" t="s">
        <v>439</v>
      </c>
    </row>
    <row r="14" spans="1:4">
      <c r="A14" s="1195">
        <v>43592.381712962961</v>
      </c>
      <c r="B14" s="12" t="s">
        <v>758</v>
      </c>
      <c r="C14" s="12" t="s">
        <v>439</v>
      </c>
    </row>
    <row r="15" spans="1:4">
      <c r="A15" s="1195">
        <v>43592.381736111114</v>
      </c>
      <c r="B15" s="12" t="s">
        <v>1510</v>
      </c>
      <c r="C15" s="12" t="s">
        <v>439</v>
      </c>
    </row>
    <row r="16" spans="1:4">
      <c r="A16" s="1195">
        <v>43973.614270833335</v>
      </c>
      <c r="B16" s="12" t="s">
        <v>758</v>
      </c>
      <c r="C16" s="12" t="s">
        <v>439</v>
      </c>
    </row>
    <row r="17" spans="1:3">
      <c r="A17" s="1195">
        <v>43973.614282407405</v>
      </c>
      <c r="B17" s="12" t="s">
        <v>3242</v>
      </c>
      <c r="C17" s="12" t="s">
        <v>439</v>
      </c>
    </row>
    <row r="18" spans="1:3" ht="67.5">
      <c r="A18" s="1195">
        <v>43973.614282407405</v>
      </c>
      <c r="B18" s="12" t="s">
        <v>3243</v>
      </c>
      <c r="C18" s="12" t="s">
        <v>439</v>
      </c>
    </row>
    <row r="19" spans="1:3">
      <c r="A19" s="1195">
        <v>43973.614282407405</v>
      </c>
      <c r="B19" s="12" t="s">
        <v>761</v>
      </c>
      <c r="C19" s="12" t="s">
        <v>439</v>
      </c>
    </row>
    <row r="20" spans="1:3">
      <c r="A20" s="1195">
        <v>43973.614328703705</v>
      </c>
      <c r="B20" s="12" t="s">
        <v>762</v>
      </c>
      <c r="C20" s="12" t="s">
        <v>439</v>
      </c>
    </row>
    <row r="21" spans="1:3">
      <c r="A21" s="1195">
        <v>43973.614351851851</v>
      </c>
      <c r="B21" s="12" t="s">
        <v>3244</v>
      </c>
      <c r="C21" s="12" t="s">
        <v>3245</v>
      </c>
    </row>
  </sheetData>
  <sheetProtection algorithmName="SHA-512" hashValue="E6vygUTcd8HBwykNI4slKB55yDXHPnPAfvsGRfUSb/BcQxu8keCXmhlaqdEc9FWBYD0zr1b8TpZZiTYoeJFqCw==" saltValue="aDBH6DXMaUus2g4qzKtkTQ=="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298" t="s">
        <v>745</v>
      </c>
      <c r="M5" s="1298"/>
      <c r="N5" s="1298"/>
      <c r="O5" s="1298"/>
      <c r="P5" s="1298"/>
      <c r="Q5" s="1298"/>
      <c r="R5" s="1298"/>
      <c r="S5" s="1298"/>
      <c r="T5" s="1298"/>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635"/>
      <c r="Y9" s="961"/>
      <c r="Z9" s="475"/>
      <c r="AA9" s="475"/>
      <c r="AB9" s="475"/>
      <c r="AC9" s="475"/>
    </row>
    <row r="10" spans="1:29" s="746" customFormat="1" ht="5.25" hidden="1">
      <c r="A10" s="1121"/>
      <c r="B10" s="1121"/>
      <c r="C10" s="1121"/>
      <c r="D10" s="1121"/>
      <c r="E10" s="1121"/>
      <c r="F10" s="1121"/>
      <c r="G10" s="1121"/>
      <c r="H10" s="1121"/>
      <c r="L10" s="1170"/>
      <c r="M10" s="1046"/>
      <c r="O10" s="1304"/>
      <c r="P10" s="1304"/>
      <c r="Q10" s="1304"/>
      <c r="R10" s="1304"/>
      <c r="S10" s="1304"/>
      <c r="T10" s="1304"/>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636</v>
      </c>
      <c r="R11" s="734" t="s">
        <v>637</v>
      </c>
      <c r="S11" s="712"/>
      <c r="T11" s="712"/>
      <c r="U11" s="635"/>
      <c r="Y11" s="736"/>
      <c r="Z11" s="583"/>
      <c r="AA11" s="583"/>
      <c r="AB11" s="583"/>
      <c r="AC11" s="583"/>
    </row>
    <row r="12" spans="1:29" s="461" customFormat="1" ht="11.25" hidden="1">
      <c r="A12" s="475"/>
      <c r="B12" s="475"/>
      <c r="C12" s="475"/>
      <c r="D12" s="475"/>
      <c r="E12" s="475"/>
      <c r="F12" s="475"/>
      <c r="G12" s="475"/>
      <c r="H12" s="475"/>
      <c r="L12" s="1299"/>
      <c r="M12" s="1299"/>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6"/>
      <c r="R13" s="1326"/>
      <c r="S13" s="1326"/>
      <c r="T13" s="1326"/>
      <c r="U13" s="1326"/>
      <c r="V13" s="1326"/>
    </row>
    <row r="14" spans="1:29">
      <c r="J14" s="451"/>
      <c r="K14" s="451"/>
      <c r="L14" s="1231" t="s">
        <v>445</v>
      </c>
      <c r="M14" s="1231"/>
      <c r="N14" s="1231"/>
      <c r="O14" s="1231"/>
      <c r="P14" s="1231"/>
      <c r="Q14" s="1231"/>
      <c r="R14" s="1231"/>
      <c r="S14" s="1231"/>
      <c r="T14" s="1231"/>
      <c r="U14" s="1231"/>
      <c r="V14" s="1231"/>
      <c r="W14" s="1231"/>
      <c r="X14" s="1231" t="s">
        <v>446</v>
      </c>
    </row>
    <row r="15" spans="1:29" ht="14.25" customHeight="1">
      <c r="J15" s="451"/>
      <c r="K15" s="451"/>
      <c r="L15" s="1312" t="s">
        <v>91</v>
      </c>
      <c r="M15" s="1312" t="s">
        <v>596</v>
      </c>
      <c r="N15" s="504"/>
      <c r="O15" s="1312" t="s">
        <v>597</v>
      </c>
      <c r="P15" s="1337" t="s">
        <v>598</v>
      </c>
      <c r="Q15" s="1337" t="s">
        <v>605</v>
      </c>
      <c r="R15" s="1337"/>
      <c r="S15" s="1337"/>
      <c r="T15" s="1337"/>
      <c r="U15" s="1337"/>
      <c r="V15" s="1312" t="s">
        <v>339</v>
      </c>
      <c r="W15" s="1325" t="s">
        <v>274</v>
      </c>
      <c r="X15" s="1231"/>
    </row>
    <row r="16" spans="1:29" s="493" customFormat="1" ht="25.5" customHeight="1">
      <c r="A16" s="554"/>
      <c r="B16" s="554"/>
      <c r="C16" s="554"/>
      <c r="D16" s="554"/>
      <c r="E16" s="554"/>
      <c r="F16" s="554"/>
      <c r="G16" s="560"/>
      <c r="H16" s="560"/>
      <c r="I16" s="501"/>
      <c r="J16" s="499"/>
      <c r="K16" s="499"/>
      <c r="L16" s="1312"/>
      <c r="M16" s="1312"/>
      <c r="N16" s="504"/>
      <c r="O16" s="1312"/>
      <c r="P16" s="1337"/>
      <c r="Q16" s="1337" t="s">
        <v>622</v>
      </c>
      <c r="R16" s="1337"/>
      <c r="S16" s="1335" t="s">
        <v>616</v>
      </c>
      <c r="T16" s="1335"/>
      <c r="U16" s="1335"/>
      <c r="V16" s="1312"/>
      <c r="W16" s="1325"/>
      <c r="X16" s="1231"/>
      <c r="Y16" s="956"/>
      <c r="Z16" s="554"/>
      <c r="AA16" s="554"/>
      <c r="AB16" s="554"/>
      <c r="AC16" s="554"/>
    </row>
    <row r="17" spans="1:29" ht="14.25" customHeight="1">
      <c r="J17" s="451"/>
      <c r="K17" s="451"/>
      <c r="L17" s="1312"/>
      <c r="M17" s="1312"/>
      <c r="N17" s="504"/>
      <c r="O17" s="1312"/>
      <c r="P17" s="1337"/>
      <c r="Q17" s="504" t="s">
        <v>620</v>
      </c>
      <c r="R17" s="504" t="s">
        <v>621</v>
      </c>
      <c r="S17" s="506" t="s">
        <v>273</v>
      </c>
      <c r="T17" s="1332" t="s">
        <v>272</v>
      </c>
      <c r="U17" s="1332"/>
      <c r="V17" s="1312"/>
      <c r="W17" s="1325"/>
      <c r="X17" s="1231"/>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38">
        <f t="shared" ca="1" si="0"/>
        <v>8</v>
      </c>
      <c r="U18" s="1338"/>
      <c r="V18" s="457">
        <f ca="1">OFFSET(V18,0,-2)+1</f>
        <v>9</v>
      </c>
      <c r="W18" s="493"/>
      <c r="X18" s="457">
        <f ca="1">OFFSET(X18,0,-2)+1</f>
        <v>10</v>
      </c>
    </row>
    <row r="19" spans="1:29" ht="22.5">
      <c r="A19" s="1283">
        <v>1</v>
      </c>
      <c r="B19" s="928"/>
      <c r="C19" s="928"/>
      <c r="D19" s="928"/>
      <c r="E19" s="928"/>
      <c r="F19" s="928"/>
      <c r="G19" s="929"/>
      <c r="H19" s="929"/>
      <c r="I19" s="931"/>
      <c r="J19" s="923"/>
      <c r="K19" s="923"/>
      <c r="L19" s="562">
        <f>mergeValue(A19)</f>
        <v>1</v>
      </c>
      <c r="M19" s="610" t="s">
        <v>19</v>
      </c>
      <c r="N19" s="549"/>
      <c r="O19" s="1327"/>
      <c r="P19" s="1327"/>
      <c r="Q19" s="1327"/>
      <c r="R19" s="1327"/>
      <c r="S19" s="1327"/>
      <c r="T19" s="1327"/>
      <c r="U19" s="1327"/>
      <c r="V19" s="1327"/>
      <c r="W19" s="1327"/>
      <c r="X19" s="550" t="s">
        <v>719</v>
      </c>
    </row>
    <row r="20" spans="1:29" ht="22.5">
      <c r="A20" s="1283"/>
      <c r="B20" s="1283">
        <v>1</v>
      </c>
      <c r="C20" s="928"/>
      <c r="D20" s="928"/>
      <c r="E20" s="928"/>
      <c r="F20" s="928"/>
      <c r="G20" s="933"/>
      <c r="H20" s="930"/>
      <c r="I20" s="935"/>
      <c r="J20" s="920"/>
      <c r="K20" s="919"/>
      <c r="L20" s="562" t="str">
        <f>mergeValue(A20) &amp;"."&amp; mergeValue(B20)</f>
        <v>1.1</v>
      </c>
      <c r="M20" s="516" t="s">
        <v>15</v>
      </c>
      <c r="N20" s="549"/>
      <c r="O20" s="1327"/>
      <c r="P20" s="1327"/>
      <c r="Q20" s="1327"/>
      <c r="R20" s="1327"/>
      <c r="S20" s="1327"/>
      <c r="T20" s="1327"/>
      <c r="U20" s="1327"/>
      <c r="V20" s="1327"/>
      <c r="W20" s="1327"/>
      <c r="X20" s="550" t="s">
        <v>460</v>
      </c>
    </row>
    <row r="21" spans="1:29" ht="22.5">
      <c r="A21" s="1283"/>
      <c r="B21" s="1283"/>
      <c r="C21" s="1283">
        <v>1</v>
      </c>
      <c r="D21" s="928"/>
      <c r="E21" s="928"/>
      <c r="F21" s="928"/>
      <c r="G21" s="933"/>
      <c r="H21" s="930"/>
      <c r="I21" s="936"/>
      <c r="J21" s="920"/>
      <c r="K21" s="919"/>
      <c r="L21" s="562" t="str">
        <f>mergeValue(A21) &amp;"."&amp; mergeValue(B21)&amp;"."&amp; mergeValue(C21)</f>
        <v>1.1.1</v>
      </c>
      <c r="M21" s="517" t="s">
        <v>7</v>
      </c>
      <c r="N21" s="549"/>
      <c r="O21" s="1327"/>
      <c r="P21" s="1327"/>
      <c r="Q21" s="1327"/>
      <c r="R21" s="1327"/>
      <c r="S21" s="1327"/>
      <c r="T21" s="1327"/>
      <c r="U21" s="1327"/>
      <c r="V21" s="1327"/>
      <c r="W21" s="1327"/>
      <c r="X21" s="550" t="s">
        <v>601</v>
      </c>
    </row>
    <row r="22" spans="1:29">
      <c r="A22" s="1283"/>
      <c r="B22" s="1283"/>
      <c r="C22" s="1283"/>
      <c r="D22" s="1283">
        <v>1</v>
      </c>
      <c r="E22" s="928"/>
      <c r="F22" s="928"/>
      <c r="G22" s="933"/>
      <c r="H22" s="930"/>
      <c r="I22" s="936"/>
      <c r="J22" s="934"/>
      <c r="K22" s="919"/>
      <c r="L22" s="562" t="str">
        <f>mergeValue(A22) &amp;"."&amp; mergeValue(B22)&amp;"."&amp; mergeValue(C22)&amp;"."&amp; mergeValue(D22)</f>
        <v>1.1.1.1</v>
      </c>
      <c r="M22" s="518" t="s">
        <v>21</v>
      </c>
      <c r="N22" s="549"/>
      <c r="O22" s="1327"/>
      <c r="P22" s="1327"/>
      <c r="Q22" s="1327"/>
      <c r="R22" s="1327"/>
      <c r="S22" s="1327"/>
      <c r="T22" s="1327"/>
      <c r="U22" s="1327"/>
      <c r="V22" s="1327"/>
      <c r="W22" s="1327"/>
      <c r="X22" s="968" t="s">
        <v>624</v>
      </c>
    </row>
    <row r="23" spans="1:29" ht="42.95" customHeight="1">
      <c r="A23" s="1283"/>
      <c r="B23" s="1283"/>
      <c r="C23" s="1283"/>
      <c r="D23" s="1283"/>
      <c r="E23" s="928">
        <v>1</v>
      </c>
      <c r="F23" s="928"/>
      <c r="G23" s="933"/>
      <c r="H23" s="930"/>
      <c r="I23" s="936"/>
      <c r="J23" s="934"/>
      <c r="K23" s="924"/>
      <c r="L23" s="562" t="str">
        <f>mergeValue(A23) &amp;"."&amp; mergeValue(B23)&amp;"."&amp; mergeValue(C23)&amp;"."&amp; mergeValue(D23)&amp;"."&amp; mergeValue(E23)</f>
        <v>1.1.1.1.1</v>
      </c>
      <c r="M23" s="1019"/>
      <c r="N23" s="512"/>
      <c r="O23" s="1021"/>
      <c r="P23" s="1022"/>
      <c r="Q23" s="1176"/>
      <c r="R23" s="1176"/>
      <c r="S23" s="1174"/>
      <c r="T23" s="619" t="s">
        <v>83</v>
      </c>
      <c r="U23" s="1174"/>
      <c r="V23" s="737" t="s">
        <v>84</v>
      </c>
      <c r="W23" s="787"/>
      <c r="X23" s="1301" t="s">
        <v>749</v>
      </c>
      <c r="Y23" s="956" t="str">
        <f>strCheckDateTwo(N23:W23)</f>
        <v/>
      </c>
    </row>
    <row r="24" spans="1:29" hidden="1">
      <c r="A24" s="1283"/>
      <c r="B24" s="1283"/>
      <c r="C24" s="1283"/>
      <c r="D24" s="1283"/>
      <c r="E24" s="928"/>
      <c r="F24" s="928"/>
      <c r="G24" s="933"/>
      <c r="H24" s="930"/>
      <c r="I24" s="936"/>
      <c r="J24" s="934"/>
      <c r="K24" s="924"/>
      <c r="L24" s="600"/>
      <c r="M24" s="531"/>
      <c r="N24" s="615"/>
      <c r="O24" s="615"/>
      <c r="P24" s="615"/>
      <c r="Q24" s="615"/>
      <c r="R24" s="553" t="str">
        <f>S23 &amp; "-" &amp; U23</f>
        <v>-</v>
      </c>
      <c r="S24" s="482"/>
      <c r="T24" s="555"/>
      <c r="U24" s="482"/>
      <c r="V24" s="615"/>
      <c r="W24" s="786"/>
      <c r="X24" s="1302"/>
    </row>
    <row r="25" spans="1:29" ht="15" customHeight="1">
      <c r="A25" s="1283"/>
      <c r="B25" s="1283"/>
      <c r="C25" s="1283"/>
      <c r="D25" s="1283"/>
      <c r="E25" s="928"/>
      <c r="F25" s="928"/>
      <c r="G25" s="933"/>
      <c r="H25" s="930"/>
      <c r="I25" s="936"/>
      <c r="J25" s="934"/>
      <c r="K25" s="924"/>
      <c r="L25" s="508"/>
      <c r="M25" s="521" t="s">
        <v>5</v>
      </c>
      <c r="N25" s="519"/>
      <c r="O25" s="515"/>
      <c r="P25" s="515"/>
      <c r="Q25" s="515"/>
      <c r="R25" s="515"/>
      <c r="S25" s="542"/>
      <c r="T25" s="534"/>
      <c r="U25" s="533"/>
      <c r="V25" s="519"/>
      <c r="W25" s="519"/>
      <c r="X25" s="1303"/>
    </row>
    <row r="26" spans="1:29" s="445" customFormat="1" ht="15" customHeight="1">
      <c r="A26" s="1283"/>
      <c r="B26" s="1283"/>
      <c r="C26" s="1283"/>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283"/>
      <c r="B27" s="1283"/>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283"/>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76" t="s">
        <v>750</v>
      </c>
      <c r="N31" s="1276"/>
      <c r="O31" s="1276"/>
      <c r="P31" s="1276"/>
      <c r="Q31" s="1276"/>
      <c r="R31" s="1276"/>
      <c r="S31" s="1276"/>
      <c r="T31" s="1276"/>
      <c r="U31" s="1276"/>
      <c r="V31" s="1276"/>
      <c r="W31" s="1276"/>
      <c r="X31" s="1276"/>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link="1"/>
  <mergeCells count="30">
    <mergeCell ref="M31:X31"/>
    <mergeCell ref="P15:P17"/>
    <mergeCell ref="L14:W14"/>
    <mergeCell ref="O7:T7"/>
    <mergeCell ref="O8:T8"/>
    <mergeCell ref="Q15:U15"/>
    <mergeCell ref="S16:U16"/>
    <mergeCell ref="Q16:R16"/>
    <mergeCell ref="O21:W21"/>
    <mergeCell ref="X14:X17"/>
    <mergeCell ref="X23:X25"/>
    <mergeCell ref="L5:T5"/>
    <mergeCell ref="T18:U18"/>
    <mergeCell ref="V15:V17"/>
    <mergeCell ref="W15:W17"/>
    <mergeCell ref="L15:L17"/>
    <mergeCell ref="M15:M17"/>
    <mergeCell ref="O15:O17"/>
    <mergeCell ref="T17:U17"/>
    <mergeCell ref="L12:M12"/>
    <mergeCell ref="Q13:V13"/>
    <mergeCell ref="O9:T9"/>
    <mergeCell ref="O10:T10"/>
    <mergeCell ref="A19:A28"/>
    <mergeCell ref="O19:W19"/>
    <mergeCell ref="B20:B27"/>
    <mergeCell ref="O20:W20"/>
    <mergeCell ref="C21:C26"/>
    <mergeCell ref="D22:D25"/>
    <mergeCell ref="O22:W22"/>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7" t="s">
        <v>471</v>
      </c>
      <c r="G2" s="1278"/>
      <c r="H2" s="1279"/>
      <c r="I2" s="1136"/>
    </row>
    <row r="3" spans="1:20" ht="3" customHeight="1"/>
    <row r="4" spans="1:20" s="1096" customFormat="1" ht="11.25">
      <c r="A4" s="1101"/>
      <c r="B4" s="1101"/>
      <c r="C4" s="1101"/>
      <c r="D4" s="1101"/>
      <c r="F4" s="1231" t="s">
        <v>445</v>
      </c>
      <c r="G4" s="1231"/>
      <c r="H4" s="1231"/>
      <c r="I4" s="1280"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80"/>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472</v>
      </c>
      <c r="H7" s="1111" t="str">
        <f>IF(dateCh="","",dateCh)</f>
        <v>07.05.2019</v>
      </c>
      <c r="I7" s="1097" t="s">
        <v>473</v>
      </c>
      <c r="J7" s="1122"/>
      <c r="K7" s="1101"/>
      <c r="L7" s="1101"/>
      <c r="M7" s="1101"/>
      <c r="N7" s="1101"/>
      <c r="O7" s="1101"/>
      <c r="P7" s="1101"/>
      <c r="Q7" s="1101"/>
      <c r="R7" s="1101"/>
      <c r="S7" s="1101"/>
      <c r="T7" s="1101"/>
    </row>
    <row r="8" spans="1:20" s="1096" customFormat="1" ht="45">
      <c r="A8" s="1281">
        <v>1</v>
      </c>
      <c r="B8" s="1101"/>
      <c r="C8" s="1101"/>
      <c r="D8" s="1101"/>
      <c r="F8" s="1123" t="str">
        <f>"2." &amp;mergeValue(A8)</f>
        <v>2.1</v>
      </c>
      <c r="G8" s="1132" t="s">
        <v>474</v>
      </c>
      <c r="H8" s="1111" t="str">
        <f>IF('Перечень тарифов'!R21="","наименование отсутствует","" &amp; 'Перечень тарифов'!R21 &amp; "")</f>
        <v>наименование отсутствует</v>
      </c>
      <c r="I8" s="1097" t="s">
        <v>569</v>
      </c>
      <c r="J8" s="1122"/>
      <c r="K8" s="1101"/>
      <c r="L8" s="1101"/>
      <c r="M8" s="1101"/>
      <c r="N8" s="1101"/>
      <c r="O8" s="1101"/>
      <c r="P8" s="1101"/>
      <c r="Q8" s="1101"/>
      <c r="R8" s="1101"/>
      <c r="S8" s="1101"/>
      <c r="T8" s="1101"/>
    </row>
    <row r="9" spans="1:20" s="1096" customFormat="1" ht="22.5">
      <c r="A9" s="1281"/>
      <c r="B9" s="1101"/>
      <c r="C9" s="1101"/>
      <c r="D9" s="1101"/>
      <c r="F9" s="1123" t="str">
        <f>"3." &amp;mergeValue(A9)</f>
        <v>3.1</v>
      </c>
      <c r="G9" s="1132" t="s">
        <v>475</v>
      </c>
      <c r="H9" s="1111" t="str">
        <f>IF('Перечень тарифов'!F21="","наименование отсутствует","" &amp; 'Перечень тарифов'!F21 &amp; "")</f>
        <v>Производство тепловой энергии. Некомбинированная выработка</v>
      </c>
      <c r="I9" s="1097" t="s">
        <v>567</v>
      </c>
      <c r="J9" s="1122"/>
      <c r="K9" s="1101"/>
      <c r="L9" s="1101"/>
      <c r="M9" s="1101"/>
      <c r="N9" s="1101"/>
      <c r="O9" s="1101"/>
      <c r="P9" s="1101"/>
      <c r="Q9" s="1101"/>
      <c r="R9" s="1101"/>
      <c r="S9" s="1101"/>
      <c r="T9" s="1101"/>
    </row>
    <row r="10" spans="1:20" s="1096" customFormat="1" ht="22.5">
      <c r="A10" s="1281"/>
      <c r="B10" s="1101"/>
      <c r="C10" s="1101"/>
      <c r="D10" s="1101"/>
      <c r="F10" s="1123" t="str">
        <f>"4."&amp;mergeValue(A10)</f>
        <v>4.1</v>
      </c>
      <c r="G10" s="1132" t="s">
        <v>476</v>
      </c>
      <c r="H10" s="1112" t="s">
        <v>449</v>
      </c>
      <c r="I10" s="1097"/>
      <c r="J10" s="1122"/>
      <c r="K10" s="1101"/>
      <c r="L10" s="1101"/>
      <c r="M10" s="1101"/>
      <c r="N10" s="1101"/>
      <c r="O10" s="1101"/>
      <c r="P10" s="1101"/>
      <c r="Q10" s="1101"/>
      <c r="R10" s="1101"/>
      <c r="S10" s="1101"/>
      <c r="T10" s="1101"/>
    </row>
    <row r="11" spans="1:20" s="1096" customFormat="1" ht="18.75">
      <c r="A11" s="1281"/>
      <c r="B11" s="1281">
        <v>1</v>
      </c>
      <c r="C11" s="1128"/>
      <c r="D11" s="1128"/>
      <c r="F11" s="1123" t="str">
        <f>"4."&amp;mergeValue(A11) &amp;"."&amp;mergeValue(B11)</f>
        <v>4.1.1</v>
      </c>
      <c r="G11" s="1118" t="s">
        <v>571</v>
      </c>
      <c r="H11" s="1111" t="str">
        <f>IF(region_name="","",region_name)</f>
        <v>Нижегородская область</v>
      </c>
      <c r="I11" s="1097" t="s">
        <v>479</v>
      </c>
      <c r="J11" s="1122"/>
      <c r="K11" s="1101"/>
      <c r="L11" s="1101"/>
      <c r="M11" s="1101"/>
      <c r="N11" s="1101"/>
      <c r="O11" s="1101"/>
      <c r="P11" s="1101"/>
      <c r="Q11" s="1101"/>
      <c r="R11" s="1101"/>
      <c r="S11" s="1101"/>
      <c r="T11" s="1101"/>
    </row>
    <row r="12" spans="1:20" s="1096" customFormat="1" ht="22.5">
      <c r="A12" s="1281"/>
      <c r="B12" s="1281"/>
      <c r="C12" s="1281">
        <v>1</v>
      </c>
      <c r="D12" s="1128"/>
      <c r="F12" s="1123" t="str">
        <f>"4."&amp;mergeValue(A12) &amp;"."&amp;mergeValue(B12)&amp;"."&amp;mergeValue(C12)</f>
        <v>4.1.1.1</v>
      </c>
      <c r="G12" s="1127" t="s">
        <v>477</v>
      </c>
      <c r="H12" s="1111" t="str">
        <f>IF(Территории!H13="","","" &amp; Территории!H13 &amp; "")</f>
        <v>Кстовский муниципальный район</v>
      </c>
      <c r="I12" s="1097" t="s">
        <v>480</v>
      </c>
      <c r="J12" s="1122"/>
      <c r="K12" s="1101"/>
      <c r="L12" s="1101"/>
      <c r="M12" s="1101"/>
      <c r="N12" s="1101"/>
      <c r="O12" s="1101"/>
      <c r="P12" s="1101"/>
      <c r="Q12" s="1101"/>
      <c r="R12" s="1101"/>
      <c r="S12" s="1101"/>
      <c r="T12" s="1101"/>
    </row>
    <row r="13" spans="1:20" s="1096" customFormat="1" ht="56.25">
      <c r="A13" s="1281"/>
      <c r="B13" s="1281"/>
      <c r="C13" s="1281"/>
      <c r="D13" s="1128">
        <v>1</v>
      </c>
      <c r="F13" s="1123" t="str">
        <f>"4."&amp;mergeValue(A13) &amp;"."&amp;mergeValue(B13)&amp;"."&amp;mergeValue(C13)&amp;"."&amp;mergeValue(D13)</f>
        <v>4.1.1.1.1</v>
      </c>
      <c r="G13" s="1135" t="s">
        <v>478</v>
      </c>
      <c r="H13" s="1111" t="str">
        <f>IF(Территории!R14="","","" &amp; Территории!R14 &amp; "")</f>
        <v>Афонинский сельсовет (22637404)</v>
      </c>
      <c r="I13" s="1182" t="s">
        <v>570</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6" t="s">
        <v>572</v>
      </c>
      <c r="H15" s="1276"/>
      <c r="I15" s="1104"/>
      <c r="J15" s="1121"/>
      <c r="K15" s="1121"/>
      <c r="L15" s="1121"/>
      <c r="M15" s="1121"/>
      <c r="N15" s="1121"/>
      <c r="O15" s="1121"/>
      <c r="P15" s="1121"/>
      <c r="Q15" s="1121"/>
      <c r="R15" s="1121"/>
      <c r="S15" s="1121"/>
      <c r="T15" s="1121"/>
    </row>
  </sheetData>
  <sheetProtection algorithmName="SHA-512" hashValue="uHjtX4dgtSPRLbz2Rm/It/oSk2FXNCc4G73zcrqXVREAW7kmHP4+OZNelQU9zUlS+12Qua0VLx+pfiK+66gVrg==" saltValue="eyhzcqkhbz2GsbqD5hwxm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election activeCell="F18" sqref="F17:F18"/>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298" t="s">
        <v>696</v>
      </c>
      <c r="E5" s="1298"/>
      <c r="F5" s="1298"/>
      <c r="G5" s="1298"/>
      <c r="H5" s="1137"/>
    </row>
    <row r="6" spans="1:17" ht="3" customHeight="1">
      <c r="C6" s="1080"/>
      <c r="D6" s="1075"/>
      <c r="E6" s="1141"/>
      <c r="F6" s="1141"/>
      <c r="G6" s="1079"/>
      <c r="H6" s="1142"/>
    </row>
    <row r="7" spans="1:17">
      <c r="C7" s="1080"/>
      <c r="D7" s="1312" t="s">
        <v>445</v>
      </c>
      <c r="E7" s="1312"/>
      <c r="F7" s="1312"/>
      <c r="G7" s="1312"/>
      <c r="H7" s="1351" t="s">
        <v>446</v>
      </c>
    </row>
    <row r="8" spans="1:17">
      <c r="C8" s="1080"/>
      <c r="D8" s="1084" t="s">
        <v>91</v>
      </c>
      <c r="E8" s="1085" t="s">
        <v>448</v>
      </c>
      <c r="F8" s="1085" t="s">
        <v>439</v>
      </c>
      <c r="G8" s="1085" t="s">
        <v>447</v>
      </c>
      <c r="H8" s="1351"/>
    </row>
    <row r="9" spans="1:17" ht="12" customHeight="1">
      <c r="C9" s="1080"/>
      <c r="D9" s="1076" t="s">
        <v>92</v>
      </c>
      <c r="E9" s="1076" t="s">
        <v>48</v>
      </c>
      <c r="F9" s="1076" t="s">
        <v>49</v>
      </c>
      <c r="G9" s="1076" t="s">
        <v>50</v>
      </c>
      <c r="H9" s="1076" t="s">
        <v>67</v>
      </c>
    </row>
    <row r="10" spans="1:17" ht="21" customHeight="1">
      <c r="A10" s="1105"/>
      <c r="C10" s="1080"/>
      <c r="D10" s="1095" t="s">
        <v>92</v>
      </c>
      <c r="E10" s="1150" t="s">
        <v>699</v>
      </c>
      <c r="F10" s="1130" t="s">
        <v>3236</v>
      </c>
      <c r="G10" s="1037" t="s">
        <v>3235</v>
      </c>
      <c r="H10" s="1301" t="s">
        <v>701</v>
      </c>
    </row>
    <row r="11" spans="1:17" ht="21" customHeight="1">
      <c r="A11" s="1105"/>
      <c r="C11" s="1080"/>
      <c r="D11" s="1095" t="s">
        <v>48</v>
      </c>
      <c r="E11" s="1150" t="s">
        <v>700</v>
      </c>
      <c r="F11" s="1130" t="s">
        <v>3238</v>
      </c>
      <c r="G11" s="1202" t="s">
        <v>3237</v>
      </c>
      <c r="H11" s="1302"/>
    </row>
    <row r="12" spans="1:17" ht="21" customHeight="1">
      <c r="A12" s="1083"/>
      <c r="C12" s="1078"/>
      <c r="D12" s="1095" t="s">
        <v>49</v>
      </c>
      <c r="E12" s="1150" t="s">
        <v>683</v>
      </c>
      <c r="F12" s="1130" t="s">
        <v>3238</v>
      </c>
      <c r="G12" s="1202" t="s">
        <v>3237</v>
      </c>
      <c r="H12" s="1302"/>
      <c r="I12" s="1100"/>
      <c r="K12" s="1074"/>
    </row>
    <row r="13" spans="1:17" ht="21" customHeight="1">
      <c r="A13" s="1083"/>
      <c r="C13" s="1078"/>
      <c r="D13" s="1095" t="s">
        <v>50</v>
      </c>
      <c r="E13" s="1150" t="s">
        <v>684</v>
      </c>
      <c r="F13" s="1130" t="s">
        <v>3238</v>
      </c>
      <c r="G13" s="1202" t="s">
        <v>3237</v>
      </c>
      <c r="H13" s="1302"/>
      <c r="I13" s="1100"/>
      <c r="K13" s="1074"/>
    </row>
    <row r="14" spans="1:17" ht="15" customHeight="1">
      <c r="A14" s="1105"/>
      <c r="C14" s="1080"/>
      <c r="D14" s="1086"/>
      <c r="E14" s="1152" t="s">
        <v>327</v>
      </c>
      <c r="F14" s="1147"/>
      <c r="G14" s="1145"/>
      <c r="H14" s="1303"/>
    </row>
    <row r="15" spans="1:17">
      <c r="D15" s="1154"/>
      <c r="E15" s="1154"/>
      <c r="F15" s="1154"/>
      <c r="G15" s="1154"/>
      <c r="H15" s="1154"/>
    </row>
  </sheetData>
  <sheetProtection algorithmName="SHA-512" hashValue="xDKNt1fD4nhLcv/WOfE71V5hOXWEzVriBQ5UZTOLBAT4HPKveQxFgmvW1xQCs2WZfQ3hnUy+T+VYXaonShpVVA==" saltValue="mhQECXDixtD8TrtFUmkk+w==" spinCount="100000"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 xr:uid="{00000000-0002-0000-1F00-000001000000}">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portal.eias.ru/Portal/DownloadPage.aspx?type=12&amp;guid=93c3c730-528b-4054-ae72-3c5beddbbb93" xr:uid="{00000000-0004-0000-1F00-000000000000}"/>
    <hyperlink ref="G11" r:id="rId1" display="http://тепло-плюс.рус/" xr:uid="{00000000-0004-0000-1F00-000001000000}"/>
    <hyperlink ref="G12" r:id="rId2" display="http://тепло-плюс.рус/" xr:uid="{00000000-0004-0000-1F00-000002000000}"/>
    <hyperlink ref="G13" r:id="rId3" display="http://тепло-плюс.рус/" xr:uid="{00000000-0004-0000-1F00-000003000000}"/>
  </hyperlinks>
  <printOptions horizontalCentered="1" verticalCentered="1"/>
  <pageMargins left="0" right="0" top="0" bottom="0" header="0" footer="0.78740157480314965"/>
  <pageSetup paperSize="9" scale="56" fitToHeight="0" orientation="portrait" blackAndWhite="1" r:id="rId4"/>
  <headerFooter alignWithMargins="0"/>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7" t="s">
        <v>471</v>
      </c>
      <c r="G2" s="1278"/>
      <c r="H2" s="1279"/>
      <c r="I2" s="1136"/>
    </row>
    <row r="3" spans="1:20" ht="3" customHeight="1"/>
    <row r="4" spans="1:20" s="1096" customFormat="1" ht="11.25">
      <c r="A4" s="1101"/>
      <c r="B4" s="1101"/>
      <c r="C4" s="1101"/>
      <c r="D4" s="1101"/>
      <c r="F4" s="1231" t="s">
        <v>445</v>
      </c>
      <c r="G4" s="1231"/>
      <c r="H4" s="1231"/>
      <c r="I4" s="1280" t="s">
        <v>446</v>
      </c>
      <c r="J4" s="1101"/>
      <c r="K4" s="1101"/>
      <c r="L4" s="1101"/>
      <c r="M4" s="1101"/>
      <c r="N4" s="1101"/>
      <c r="O4" s="1101"/>
      <c r="P4" s="1101"/>
      <c r="Q4" s="1101"/>
      <c r="R4" s="1101"/>
      <c r="S4" s="1101"/>
      <c r="T4" s="1101"/>
    </row>
    <row r="5" spans="1:20" s="1096" customFormat="1" ht="11.25" customHeight="1">
      <c r="A5" s="1101"/>
      <c r="B5" s="1101"/>
      <c r="C5" s="1101"/>
      <c r="D5" s="1101"/>
      <c r="F5" s="1180" t="s">
        <v>91</v>
      </c>
      <c r="G5" s="1126" t="s">
        <v>448</v>
      </c>
      <c r="H5" s="1192" t="s">
        <v>439</v>
      </c>
      <c r="I5" s="1280"/>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472</v>
      </c>
      <c r="H7" s="1185" t="str">
        <f>IF(dateCh="","",dateCh)</f>
        <v>07.05.2019</v>
      </c>
      <c r="I7" s="1097" t="s">
        <v>473</v>
      </c>
      <c r="J7" s="1122"/>
      <c r="K7" s="1101"/>
      <c r="L7" s="1101"/>
      <c r="M7" s="1101"/>
      <c r="N7" s="1101"/>
      <c r="O7" s="1101"/>
      <c r="P7" s="1101"/>
      <c r="Q7" s="1101"/>
      <c r="R7" s="1101"/>
      <c r="S7" s="1101"/>
      <c r="T7" s="1101"/>
    </row>
    <row r="8" spans="1:20" s="1096" customFormat="1" ht="45">
      <c r="A8" s="1281">
        <v>1</v>
      </c>
      <c r="B8" s="1101"/>
      <c r="C8" s="1101"/>
      <c r="D8" s="1101"/>
      <c r="F8" s="1123" t="str">
        <f>"2." &amp;mergeValue(A8)</f>
        <v>2.1</v>
      </c>
      <c r="G8" s="1132" t="s">
        <v>474</v>
      </c>
      <c r="H8" s="1185" t="str">
        <f>IF('Перечень тарифов'!R21="","наименование отсутствует","" &amp; 'Перечень тарифов'!R21 &amp; "")</f>
        <v>наименование отсутствует</v>
      </c>
      <c r="I8" s="1097" t="s">
        <v>569</v>
      </c>
      <c r="J8" s="1122"/>
      <c r="K8" s="1101"/>
      <c r="L8" s="1101"/>
      <c r="M8" s="1101"/>
      <c r="N8" s="1101"/>
      <c r="O8" s="1101"/>
      <c r="P8" s="1101"/>
      <c r="Q8" s="1101"/>
      <c r="R8" s="1101"/>
      <c r="S8" s="1101"/>
      <c r="T8" s="1101"/>
    </row>
    <row r="9" spans="1:20" s="1096" customFormat="1" ht="22.5">
      <c r="A9" s="1281"/>
      <c r="B9" s="1101"/>
      <c r="C9" s="1101"/>
      <c r="D9" s="1101"/>
      <c r="F9" s="1123" t="str">
        <f>"3." &amp;mergeValue(A9)</f>
        <v>3.1</v>
      </c>
      <c r="G9" s="1132" t="s">
        <v>475</v>
      </c>
      <c r="H9" s="1185" t="str">
        <f>IF('Перечень тарифов'!F21="","наименование отсутствует","" &amp; 'Перечень тарифов'!F21 &amp; "")</f>
        <v>Производство тепловой энергии. Некомбинированная выработка</v>
      </c>
      <c r="I9" s="1097" t="s">
        <v>567</v>
      </c>
      <c r="J9" s="1122"/>
      <c r="K9" s="1101"/>
      <c r="L9" s="1101"/>
      <c r="M9" s="1101"/>
      <c r="N9" s="1101"/>
      <c r="O9" s="1101"/>
      <c r="P9" s="1101"/>
      <c r="Q9" s="1101"/>
      <c r="R9" s="1101"/>
      <c r="S9" s="1101"/>
      <c r="T9" s="1101"/>
    </row>
    <row r="10" spans="1:20" s="1096" customFormat="1" ht="22.5">
      <c r="A10" s="1281"/>
      <c r="B10" s="1101"/>
      <c r="C10" s="1101"/>
      <c r="D10" s="1101"/>
      <c r="F10" s="1123" t="str">
        <f>"4."&amp;mergeValue(A10)</f>
        <v>4.1</v>
      </c>
      <c r="G10" s="1132" t="s">
        <v>476</v>
      </c>
      <c r="H10" s="1192" t="s">
        <v>449</v>
      </c>
      <c r="I10" s="1097"/>
      <c r="J10" s="1122"/>
      <c r="K10" s="1101"/>
      <c r="L10" s="1101"/>
      <c r="M10" s="1101"/>
      <c r="N10" s="1101"/>
      <c r="O10" s="1101"/>
      <c r="P10" s="1101"/>
      <c r="Q10" s="1101"/>
      <c r="R10" s="1101"/>
      <c r="S10" s="1101"/>
      <c r="T10" s="1101"/>
    </row>
    <row r="11" spans="1:20" s="1096" customFormat="1" ht="18.75">
      <c r="A11" s="1281"/>
      <c r="B11" s="1281">
        <v>1</v>
      </c>
      <c r="C11" s="1181"/>
      <c r="D11" s="1181"/>
      <c r="F11" s="1123" t="str">
        <f>"4."&amp;mergeValue(A11) &amp;"."&amp;mergeValue(B11)</f>
        <v>4.1.1</v>
      </c>
      <c r="G11" s="1118" t="s">
        <v>571</v>
      </c>
      <c r="H11" s="1185" t="str">
        <f>IF(region_name="","",region_name)</f>
        <v>Нижегородская область</v>
      </c>
      <c r="I11" s="1097" t="s">
        <v>479</v>
      </c>
      <c r="J11" s="1122"/>
      <c r="K11" s="1101"/>
      <c r="L11" s="1101"/>
      <c r="M11" s="1101"/>
      <c r="N11" s="1101"/>
      <c r="O11" s="1101"/>
      <c r="P11" s="1101"/>
      <c r="Q11" s="1101"/>
      <c r="R11" s="1101"/>
      <c r="S11" s="1101"/>
      <c r="T11" s="1101"/>
    </row>
    <row r="12" spans="1:20" s="1096" customFormat="1" ht="22.5">
      <c r="A12" s="1281"/>
      <c r="B12" s="1281"/>
      <c r="C12" s="1281">
        <v>1</v>
      </c>
      <c r="D12" s="1181"/>
      <c r="F12" s="1123" t="str">
        <f>"4."&amp;mergeValue(A12) &amp;"."&amp;mergeValue(B12)&amp;"."&amp;mergeValue(C12)</f>
        <v>4.1.1.1</v>
      </c>
      <c r="G12" s="1127" t="s">
        <v>477</v>
      </c>
      <c r="H12" s="1185" t="str">
        <f>IF(Территории!H13="","","" &amp; Территории!H13 &amp; "")</f>
        <v>Кстовский муниципальный район</v>
      </c>
      <c r="I12" s="1097" t="s">
        <v>480</v>
      </c>
      <c r="J12" s="1122"/>
      <c r="K12" s="1101"/>
      <c r="L12" s="1101"/>
      <c r="M12" s="1101"/>
      <c r="N12" s="1101"/>
      <c r="O12" s="1101"/>
      <c r="P12" s="1101"/>
      <c r="Q12" s="1101"/>
      <c r="R12" s="1101"/>
      <c r="S12" s="1101"/>
      <c r="T12" s="1101"/>
    </row>
    <row r="13" spans="1:20" s="1096" customFormat="1" ht="56.25">
      <c r="A13" s="1281"/>
      <c r="B13" s="1281"/>
      <c r="C13" s="1281"/>
      <c r="D13" s="1181">
        <v>1</v>
      </c>
      <c r="F13" s="1123" t="str">
        <f>"4."&amp;mergeValue(A13) &amp;"."&amp;mergeValue(B13)&amp;"."&amp;mergeValue(C13)&amp;"."&amp;mergeValue(D13)</f>
        <v>4.1.1.1.1</v>
      </c>
      <c r="G13" s="1135" t="s">
        <v>478</v>
      </c>
      <c r="H13" s="1185" t="str">
        <f>IF(Территории!R14="","","" &amp; Территории!R14 &amp; "")</f>
        <v>Афонинский сельсовет (22637404)</v>
      </c>
      <c r="I13" s="1182" t="s">
        <v>570</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6" t="s">
        <v>572</v>
      </c>
      <c r="H15" s="1276"/>
      <c r="I15" s="1104"/>
      <c r="J15" s="1121"/>
      <c r="K15" s="1121"/>
      <c r="L15" s="1121"/>
      <c r="M15" s="1121"/>
      <c r="N15" s="1121"/>
      <c r="O15" s="1121"/>
      <c r="P15" s="1121"/>
      <c r="Q15" s="1121"/>
      <c r="R15" s="1121"/>
      <c r="S15" s="1121"/>
      <c r="T15" s="1121"/>
    </row>
  </sheetData>
  <sheetProtection algorithmName="SHA-512" hashValue="LacBqo/3s3TPU17Vq/G5Hr7Gh0aHtaU4dgZayYvyL6oRsgnSbOo8pKyVNBG+SOu28frYGqm7ad9ZVvbUvSp1/A==" saltValue="ydvyvOyH9s4uAFPMleEmN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2000-000000000000}">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4_1">
    <tabColor rgb="FFEAEBEE"/>
  </sheetPr>
  <dimension ref="A1:AF38"/>
  <sheetViews>
    <sheetView showGridLines="0" topLeftCell="D15" zoomScaleNormal="100" workbookViewId="0">
      <selection activeCell="K20" sqref="K20"/>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298" t="s">
        <v>708</v>
      </c>
      <c r="E5" s="1298"/>
      <c r="F5" s="1298"/>
      <c r="G5" s="1298"/>
      <c r="H5" s="1298"/>
      <c r="I5" s="1298"/>
      <c r="J5" s="1298"/>
      <c r="K5" s="1298"/>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305" t="str">
        <f>IF(datePr_ch="",IF(datePr="","",datePr),datePr_ch)</f>
        <v>17.04.2019</v>
      </c>
      <c r="G7" s="1305"/>
      <c r="H7" s="1305"/>
      <c r="I7" s="1305"/>
      <c r="J7" s="1305"/>
      <c r="K7" s="1305"/>
      <c r="L7" s="1168"/>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305" t="str">
        <f>IF(numberPr_ch="",IF(numberPr="","",numberPr),numberPr_ch)</f>
        <v>24</v>
      </c>
      <c r="G8" s="1305"/>
      <c r="H8" s="1305"/>
      <c r="I8" s="1305"/>
      <c r="J8" s="1305"/>
      <c r="K8" s="1305"/>
      <c r="L8" s="1168"/>
      <c r="M8" s="1098"/>
    </row>
    <row r="9" spans="1:32">
      <c r="C9" s="1080"/>
      <c r="D9" s="1075"/>
      <c r="E9" s="1141"/>
      <c r="F9" s="1141"/>
      <c r="G9" s="1141"/>
      <c r="H9" s="1141"/>
      <c r="I9" s="1141"/>
      <c r="J9" s="1141"/>
      <c r="K9" s="1079"/>
      <c r="L9" s="1142"/>
    </row>
    <row r="10" spans="1:32" ht="21" customHeight="1">
      <c r="C10" s="1080"/>
      <c r="D10" s="1312" t="s">
        <v>445</v>
      </c>
      <c r="E10" s="1312"/>
      <c r="F10" s="1312"/>
      <c r="G10" s="1312"/>
      <c r="H10" s="1312"/>
      <c r="I10" s="1312"/>
      <c r="J10" s="1312"/>
      <c r="K10" s="1312"/>
      <c r="L10" s="1351" t="s">
        <v>446</v>
      </c>
    </row>
    <row r="11" spans="1:32" ht="21" customHeight="1">
      <c r="C11" s="1080"/>
      <c r="D11" s="1295" t="s">
        <v>91</v>
      </c>
      <c r="E11" s="1352" t="s">
        <v>296</v>
      </c>
      <c r="F11" s="1352" t="s">
        <v>19</v>
      </c>
      <c r="G11" s="1354" t="s">
        <v>685</v>
      </c>
      <c r="H11" s="1355"/>
      <c r="I11" s="1356"/>
      <c r="J11" s="1352" t="s">
        <v>439</v>
      </c>
      <c r="K11" s="1352" t="s">
        <v>447</v>
      </c>
      <c r="L11" s="1351"/>
    </row>
    <row r="12" spans="1:32" ht="21" customHeight="1">
      <c r="C12" s="1080"/>
      <c r="D12" s="1297"/>
      <c r="E12" s="1353"/>
      <c r="F12" s="1353"/>
      <c r="G12" s="1358" t="s">
        <v>686</v>
      </c>
      <c r="H12" s="1359"/>
      <c r="I12" s="1085" t="s">
        <v>687</v>
      </c>
      <c r="J12" s="1353"/>
      <c r="K12" s="1353"/>
      <c r="L12" s="1351"/>
    </row>
    <row r="13" spans="1:32" ht="12" customHeight="1">
      <c r="C13" s="1080"/>
      <c r="D13" s="1076" t="s">
        <v>92</v>
      </c>
      <c r="E13" s="1076" t="s">
        <v>48</v>
      </c>
      <c r="F13" s="1076" t="s">
        <v>49</v>
      </c>
      <c r="G13" s="1360" t="s">
        <v>50</v>
      </c>
      <c r="H13" s="1360"/>
      <c r="I13" s="1076" t="s">
        <v>67</v>
      </c>
      <c r="J13" s="1076" t="s">
        <v>68</v>
      </c>
      <c r="K13" s="1076" t="s">
        <v>182</v>
      </c>
      <c r="L13" s="1076" t="s">
        <v>183</v>
      </c>
    </row>
    <row r="14" spans="1:32" ht="14.25" customHeight="1">
      <c r="A14" s="1105"/>
      <c r="C14" s="1080"/>
      <c r="D14" s="1153">
        <v>1</v>
      </c>
      <c r="E14" s="1357" t="s">
        <v>688</v>
      </c>
      <c r="F14" s="1361"/>
      <c r="G14" s="1361"/>
      <c r="H14" s="1361"/>
      <c r="I14" s="1361"/>
      <c r="J14" s="1361"/>
      <c r="K14" s="1361"/>
      <c r="L14" s="1090"/>
      <c r="M14" s="1155"/>
    </row>
    <row r="15" spans="1:32" ht="56.25">
      <c r="A15" s="1105"/>
      <c r="C15" s="1080"/>
      <c r="D15" s="1153" t="s">
        <v>294</v>
      </c>
      <c r="E15" s="1108" t="s">
        <v>449</v>
      </c>
      <c r="F15" s="1108" t="s">
        <v>449</v>
      </c>
      <c r="G15" s="1362" t="s">
        <v>449</v>
      </c>
      <c r="H15" s="1363"/>
      <c r="I15" s="1108" t="s">
        <v>449</v>
      </c>
      <c r="J15" s="1130" t="s">
        <v>3239</v>
      </c>
      <c r="K15" s="1204" t="s">
        <v>3240</v>
      </c>
      <c r="L15" s="1097" t="s">
        <v>689</v>
      </c>
      <c r="M15" s="1155"/>
    </row>
    <row r="16" spans="1:32" ht="18.75">
      <c r="A16" s="1105"/>
      <c r="B16" s="1094">
        <v>3</v>
      </c>
      <c r="C16" s="1080"/>
      <c r="D16" s="1156">
        <v>2</v>
      </c>
      <c r="E16" s="1364" t="s">
        <v>690</v>
      </c>
      <c r="F16" s="1365"/>
      <c r="G16" s="1365"/>
      <c r="H16" s="1366"/>
      <c r="I16" s="1366"/>
      <c r="J16" s="1366" t="s">
        <v>449</v>
      </c>
      <c r="K16" s="1366"/>
      <c r="L16" s="1151"/>
      <c r="M16" s="1155"/>
    </row>
    <row r="17" spans="1:15" ht="90" customHeight="1">
      <c r="A17" s="1105"/>
      <c r="C17" s="1367"/>
      <c r="D17" s="1368" t="s">
        <v>691</v>
      </c>
      <c r="E17" s="136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70" t="str">
        <f>IF('Перечень тарифов'!J21="","наименование отсутствует","" &amp; 'Перечень тарифов'!J21 &amp; "")</f>
        <v>Тариф на реализацию тепловой энергии (мощности)</v>
      </c>
      <c r="G17" s="1108"/>
      <c r="H17" s="1166" t="s">
        <v>3229</v>
      </c>
      <c r="I17" s="1165" t="s">
        <v>3230</v>
      </c>
      <c r="J17" s="1130" t="s">
        <v>247</v>
      </c>
      <c r="K17" s="1108" t="s">
        <v>449</v>
      </c>
      <c r="L17" s="1301" t="s">
        <v>712</v>
      </c>
      <c r="M17" s="1155"/>
    </row>
    <row r="18" spans="1:15" ht="18.75">
      <c r="A18" s="1105"/>
      <c r="C18" s="1367"/>
      <c r="D18" s="1368"/>
      <c r="E18" s="1369"/>
      <c r="F18" s="1370"/>
      <c r="G18" s="1157"/>
      <c r="H18" s="1152" t="s">
        <v>274</v>
      </c>
      <c r="I18" s="1147"/>
      <c r="J18" s="1147"/>
      <c r="K18" s="1145"/>
      <c r="L18" s="1303"/>
      <c r="M18" s="1155"/>
    </row>
    <row r="19" spans="1:15" ht="18.75">
      <c r="A19" s="1105"/>
      <c r="B19" s="1094">
        <v>3</v>
      </c>
      <c r="C19" s="1080"/>
      <c r="D19" s="1095" t="s">
        <v>49</v>
      </c>
      <c r="E19" s="1357" t="s">
        <v>692</v>
      </c>
      <c r="F19" s="1357"/>
      <c r="G19" s="1357"/>
      <c r="H19" s="1357"/>
      <c r="I19" s="1357"/>
      <c r="J19" s="1357"/>
      <c r="K19" s="1357"/>
      <c r="L19" s="1129"/>
      <c r="M19" s="1155"/>
    </row>
    <row r="20" spans="1:15" ht="33.75">
      <c r="A20" s="1105"/>
      <c r="C20" s="1080"/>
      <c r="D20" s="1153" t="s">
        <v>440</v>
      </c>
      <c r="E20" s="1108" t="s">
        <v>449</v>
      </c>
      <c r="F20" s="1108" t="s">
        <v>449</v>
      </c>
      <c r="G20" s="1362" t="s">
        <v>449</v>
      </c>
      <c r="H20" s="1363"/>
      <c r="I20" s="1108" t="s">
        <v>449</v>
      </c>
      <c r="J20" s="1108" t="s">
        <v>449</v>
      </c>
      <c r="K20" s="1037" t="s">
        <v>3241</v>
      </c>
      <c r="L20" s="1097" t="s">
        <v>693</v>
      </c>
      <c r="M20" s="1155"/>
    </row>
    <row r="21" spans="1:15" ht="18.75">
      <c r="A21" s="1105"/>
      <c r="B21" s="1094">
        <v>3</v>
      </c>
      <c r="C21" s="1080"/>
      <c r="D21" s="1095" t="s">
        <v>50</v>
      </c>
      <c r="E21" s="1357" t="s">
        <v>694</v>
      </c>
      <c r="F21" s="1357"/>
      <c r="G21" s="1357"/>
      <c r="H21" s="1357"/>
      <c r="I21" s="1357"/>
      <c r="J21" s="1357"/>
      <c r="K21" s="1357"/>
      <c r="L21" s="1129"/>
      <c r="M21" s="1155"/>
    </row>
    <row r="22" spans="1:15" ht="54.95" customHeight="1">
      <c r="A22" s="1105"/>
      <c r="C22" s="1367"/>
      <c r="D22" s="1368" t="s">
        <v>441</v>
      </c>
      <c r="E22" s="136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1370" t="str">
        <f>IF('Перечень тарифов'!J21="","наименование отсутствует","" &amp; 'Перечень тарифов'!J21 &amp; "")</f>
        <v>Тариф на реализацию тепловой энергии (мощности)</v>
      </c>
      <c r="G22" s="1108"/>
      <c r="H22" s="1165" t="s">
        <v>3229</v>
      </c>
      <c r="I22" s="1165" t="s">
        <v>1511</v>
      </c>
      <c r="J22" s="1169">
        <v>69102804</v>
      </c>
      <c r="K22" s="1108" t="s">
        <v>449</v>
      </c>
      <c r="L22" s="1301" t="s">
        <v>713</v>
      </c>
      <c r="M22" s="1155"/>
    </row>
    <row r="23" spans="1:15" s="1071" customFormat="1" ht="18.95" customHeight="1">
      <c r="A23" s="1105"/>
      <c r="B23" s="1094"/>
      <c r="C23" s="1367"/>
      <c r="D23" s="1368"/>
      <c r="E23" s="1369"/>
      <c r="F23" s="1370"/>
      <c r="G23" s="1188" t="s">
        <v>3226</v>
      </c>
      <c r="H23" s="1166" t="s">
        <v>3232</v>
      </c>
      <c r="I23" s="1165" t="s">
        <v>1513</v>
      </c>
      <c r="J23" s="1169">
        <v>70291227</v>
      </c>
      <c r="K23" s="1108" t="s">
        <v>449</v>
      </c>
      <c r="L23" s="1302"/>
      <c r="M23" s="1155"/>
      <c r="N23" s="1100"/>
      <c r="O23" s="1100"/>
    </row>
    <row r="24" spans="1:15" ht="15" customHeight="1">
      <c r="A24" s="1105"/>
      <c r="C24" s="1367"/>
      <c r="D24" s="1368"/>
      <c r="E24" s="1369"/>
      <c r="F24" s="1370"/>
      <c r="G24" s="1157"/>
      <c r="H24" s="1152" t="s">
        <v>274</v>
      </c>
      <c r="I24" s="1144"/>
      <c r="J24" s="1144"/>
      <c r="K24" s="1145"/>
      <c r="L24" s="1303"/>
      <c r="M24" s="1155"/>
    </row>
    <row r="25" spans="1:15" ht="18.75">
      <c r="A25" s="1105"/>
      <c r="C25" s="1080"/>
      <c r="D25" s="1095" t="s">
        <v>67</v>
      </c>
      <c r="E25" s="1357" t="s">
        <v>767</v>
      </c>
      <c r="F25" s="1357"/>
      <c r="G25" s="1357"/>
      <c r="H25" s="1357"/>
      <c r="I25" s="1357"/>
      <c r="J25" s="1357"/>
      <c r="K25" s="1357"/>
      <c r="L25" s="1129"/>
      <c r="M25" s="1155"/>
    </row>
    <row r="26" spans="1:15" ht="77.099999999999994" customHeight="1">
      <c r="A26" s="1105"/>
      <c r="C26" s="1367"/>
      <c r="D26" s="1371" t="s">
        <v>442</v>
      </c>
      <c r="E26" s="136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6" s="1370" t="str">
        <f>IF('Перечень тарифов'!J21="","наименование отсутствует","" &amp; 'Перечень тарифов'!J21 &amp; "")</f>
        <v>Тариф на реализацию тепловой энергии (мощности)</v>
      </c>
      <c r="G26" s="1108"/>
      <c r="H26" s="1166" t="s">
        <v>3229</v>
      </c>
      <c r="I26" s="1165" t="s">
        <v>1511</v>
      </c>
      <c r="J26" s="1169">
        <v>31149</v>
      </c>
      <c r="K26" s="1108" t="s">
        <v>449</v>
      </c>
      <c r="L26" s="1301" t="s">
        <v>768</v>
      </c>
      <c r="M26" s="1155"/>
    </row>
    <row r="27" spans="1:15" s="1071" customFormat="1" ht="18.95" customHeight="1">
      <c r="A27" s="1105"/>
      <c r="B27" s="1094"/>
      <c r="C27" s="1367"/>
      <c r="D27" s="1372"/>
      <c r="E27" s="1369"/>
      <c r="F27" s="1370"/>
      <c r="G27" s="1188" t="s">
        <v>3226</v>
      </c>
      <c r="H27" s="1166" t="s">
        <v>3232</v>
      </c>
      <c r="I27" s="1165" t="s">
        <v>1513</v>
      </c>
      <c r="J27" s="1169">
        <v>31149</v>
      </c>
      <c r="K27" s="1108" t="s">
        <v>449</v>
      </c>
      <c r="L27" s="1302"/>
      <c r="M27" s="1155"/>
      <c r="N27" s="1100"/>
      <c r="O27" s="1100"/>
    </row>
    <row r="28" spans="1:15" ht="15" customHeight="1">
      <c r="A28" s="1105"/>
      <c r="C28" s="1367"/>
      <c r="D28" s="1373"/>
      <c r="E28" s="1369"/>
      <c r="F28" s="1370"/>
      <c r="G28" s="1157"/>
      <c r="H28" s="1152" t="s">
        <v>274</v>
      </c>
      <c r="I28" s="1144"/>
      <c r="J28" s="1144"/>
      <c r="K28" s="1145"/>
      <c r="L28" s="1303"/>
      <c r="M28" s="1155"/>
    </row>
    <row r="29" spans="1:15" ht="26.1" customHeight="1">
      <c r="A29" s="1105"/>
      <c r="C29" s="1080"/>
      <c r="D29" s="1095" t="s">
        <v>68</v>
      </c>
      <c r="E29" s="1357" t="s">
        <v>715</v>
      </c>
      <c r="F29" s="1357"/>
      <c r="G29" s="1357"/>
      <c r="H29" s="1357"/>
      <c r="I29" s="1357"/>
      <c r="J29" s="1357"/>
      <c r="K29" s="1357"/>
      <c r="L29" s="1129"/>
      <c r="M29" s="1155"/>
    </row>
    <row r="30" spans="1:15" ht="87.95" customHeight="1">
      <c r="A30" s="1105"/>
      <c r="C30" s="1367"/>
      <c r="D30" s="1371" t="s">
        <v>443</v>
      </c>
      <c r="E30" s="136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0" s="1370" t="str">
        <f>IF('Перечень тарифов'!J21="","наименование отсутствует","" &amp; 'Перечень тарифов'!J21 &amp; "")</f>
        <v>Тариф на реализацию тепловой энергии (мощности)</v>
      </c>
      <c r="G30" s="1108"/>
      <c r="H30" s="1166" t="s">
        <v>3229</v>
      </c>
      <c r="I30" s="1165" t="s">
        <v>1511</v>
      </c>
      <c r="J30" s="1169">
        <v>0</v>
      </c>
      <c r="K30" s="1108" t="s">
        <v>449</v>
      </c>
      <c r="L30" s="1301" t="s">
        <v>716</v>
      </c>
      <c r="M30" s="1155"/>
      <c r="O30" s="1100" t="s">
        <v>554</v>
      </c>
    </row>
    <row r="31" spans="1:15" s="1071" customFormat="1" ht="18.95" customHeight="1">
      <c r="A31" s="1105"/>
      <c r="B31" s="1094"/>
      <c r="C31" s="1367"/>
      <c r="D31" s="1372"/>
      <c r="E31" s="1369"/>
      <c r="F31" s="1370"/>
      <c r="G31" s="1188" t="s">
        <v>3226</v>
      </c>
      <c r="H31" s="1166" t="s">
        <v>3232</v>
      </c>
      <c r="I31" s="1165" t="s">
        <v>1513</v>
      </c>
      <c r="J31" s="1169">
        <v>0</v>
      </c>
      <c r="K31" s="1108" t="s">
        <v>449</v>
      </c>
      <c r="L31" s="1302"/>
      <c r="M31" s="1155"/>
      <c r="N31" s="1100"/>
      <c r="O31" s="1100"/>
    </row>
    <row r="32" spans="1:15" ht="15" customHeight="1">
      <c r="A32" s="1105"/>
      <c r="C32" s="1367"/>
      <c r="D32" s="1373"/>
      <c r="E32" s="1369"/>
      <c r="F32" s="1370"/>
      <c r="G32" s="1157"/>
      <c r="H32" s="1152" t="s">
        <v>274</v>
      </c>
      <c r="I32" s="1144"/>
      <c r="J32" s="1144"/>
      <c r="K32" s="1145"/>
      <c r="L32" s="1303"/>
      <c r="M32" s="1155"/>
    </row>
    <row r="33" spans="1:15" ht="25.5" customHeight="1">
      <c r="A33" s="1105"/>
      <c r="B33" s="1094">
        <v>3</v>
      </c>
      <c r="C33" s="1080"/>
      <c r="D33" s="1095" t="s">
        <v>182</v>
      </c>
      <c r="E33" s="1357" t="s">
        <v>714</v>
      </c>
      <c r="F33" s="1357"/>
      <c r="G33" s="1357"/>
      <c r="H33" s="1357"/>
      <c r="I33" s="1357"/>
      <c r="J33" s="1357"/>
      <c r="K33" s="1357"/>
      <c r="L33" s="1129"/>
      <c r="M33" s="1155"/>
    </row>
    <row r="34" spans="1:15" ht="99" customHeight="1">
      <c r="A34" s="1105"/>
      <c r="C34" s="1367"/>
      <c r="D34" s="1371" t="s">
        <v>695</v>
      </c>
      <c r="E34" s="1369"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4" s="1370" t="str">
        <f>IF('Перечень тарифов'!J21="","наименование отсутствует","" &amp; 'Перечень тарифов'!J21 &amp; "")</f>
        <v>Тариф на реализацию тепловой энергии (мощности)</v>
      </c>
      <c r="G34" s="1108"/>
      <c r="H34" s="1166" t="s">
        <v>3229</v>
      </c>
      <c r="I34" s="1165" t="s">
        <v>1511</v>
      </c>
      <c r="J34" s="1169">
        <v>0</v>
      </c>
      <c r="K34" s="1108" t="s">
        <v>449</v>
      </c>
      <c r="L34" s="1301" t="s">
        <v>717</v>
      </c>
      <c r="M34" s="1155"/>
    </row>
    <row r="35" spans="1:15" s="1071" customFormat="1" ht="18.95" customHeight="1">
      <c r="A35" s="1105"/>
      <c r="B35" s="1094"/>
      <c r="C35" s="1367"/>
      <c r="D35" s="1372"/>
      <c r="E35" s="1369"/>
      <c r="F35" s="1370"/>
      <c r="G35" s="1188" t="s">
        <v>3226</v>
      </c>
      <c r="H35" s="1166" t="s">
        <v>3232</v>
      </c>
      <c r="I35" s="1165" t="s">
        <v>1513</v>
      </c>
      <c r="J35" s="1169">
        <v>0</v>
      </c>
      <c r="K35" s="1108" t="s">
        <v>449</v>
      </c>
      <c r="L35" s="1302"/>
      <c r="M35" s="1155"/>
      <c r="N35" s="1100"/>
      <c r="O35" s="1100"/>
    </row>
    <row r="36" spans="1:15" ht="15" customHeight="1">
      <c r="A36" s="1105"/>
      <c r="C36" s="1367"/>
      <c r="D36" s="1373"/>
      <c r="E36" s="1369"/>
      <c r="F36" s="1370"/>
      <c r="G36" s="1157"/>
      <c r="H36" s="1152" t="s">
        <v>274</v>
      </c>
      <c r="I36" s="1144"/>
      <c r="J36" s="1144"/>
      <c r="K36" s="1145"/>
      <c r="L36" s="1303"/>
      <c r="M36" s="1155"/>
    </row>
    <row r="37" spans="1:15" s="1092" customFormat="1" ht="3" customHeight="1">
      <c r="A37" s="1105"/>
      <c r="D37" s="1159"/>
      <c r="E37" s="1159"/>
      <c r="F37" s="1159"/>
      <c r="G37" s="1159"/>
      <c r="H37" s="1159"/>
      <c r="I37" s="1159"/>
      <c r="J37" s="1159"/>
      <c r="K37" s="1159"/>
      <c r="L37" s="1159"/>
      <c r="N37" s="1143"/>
      <c r="O37" s="1143"/>
    </row>
    <row r="38" spans="1:15" ht="24.75" customHeight="1">
      <c r="D38" s="1146">
        <v>1</v>
      </c>
      <c r="E38" s="1276" t="s">
        <v>711</v>
      </c>
      <c r="F38" s="1276"/>
      <c r="G38" s="1276"/>
      <c r="H38" s="1276"/>
      <c r="I38" s="1276"/>
      <c r="J38" s="1276"/>
      <c r="K38" s="1276"/>
      <c r="L38" s="1276"/>
    </row>
  </sheetData>
  <sheetProtection algorithmName="SHA-512" hashValue="ud/keMdB4K9rv7rqdOIe9jtXxz6FpRRJI8AyHwNAl900F97eKzAvyoda2OAOS9eYjlHpDiZaQqQ94ogKIYuzEQ==" saltValue="BXKX3MvJ6Pp3OZYwkbU/HQ==" spinCount="100000" sheet="1" objects="1" scenarios="1" formatColumns="0" formatRows="0"/>
  <mergeCells count="48">
    <mergeCell ref="E38:L38"/>
    <mergeCell ref="E33:K33"/>
    <mergeCell ref="C34:C36"/>
    <mergeCell ref="D34:D36"/>
    <mergeCell ref="E34:E36"/>
    <mergeCell ref="F34:F36"/>
    <mergeCell ref="L34:L36"/>
    <mergeCell ref="L30:L32"/>
    <mergeCell ref="L22:L24"/>
    <mergeCell ref="E25:K25"/>
    <mergeCell ref="C26:C28"/>
    <mergeCell ref="D26:D28"/>
    <mergeCell ref="E26:E28"/>
    <mergeCell ref="F26:F28"/>
    <mergeCell ref="L26:L28"/>
    <mergeCell ref="E29:K29"/>
    <mergeCell ref="C30:C32"/>
    <mergeCell ref="D30:D32"/>
    <mergeCell ref="E30:E32"/>
    <mergeCell ref="F30:F32"/>
    <mergeCell ref="G20:H20"/>
    <mergeCell ref="E21:K21"/>
    <mergeCell ref="C22:C24"/>
    <mergeCell ref="D22:D24"/>
    <mergeCell ref="E22:E24"/>
    <mergeCell ref="F22:F24"/>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100-000000000000}">
      <formula1>900</formula1>
    </dataValidation>
    <dataValidation type="textLength" operator="lessThanOrEqual" allowBlank="1" showInputMessage="1" showErrorMessage="1" errorTitle="Ошибка" error="Допускается ввод не более 900 символов!" sqref="L30 L26 L16:L17 L34 L22" xr:uid="{00000000-0002-0000-21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1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6:I27 H17:I17 H34:I35 H30:I31 H22:I23" xr:uid="{00000000-0002-0000-2100-000003000000}"/>
    <dataValidation type="list" allowBlank="1" showInputMessage="1" showErrorMessage="1" errorTitle="Ошибка" error="Выберите значение из списка" prompt="Выберите значение из списка" sqref="J17" xr:uid="{00000000-0002-0000-2100-000004000000}">
      <formula1>kind_of_control_method</formula1>
    </dataValidation>
    <dataValidation type="decimal" allowBlank="1" showErrorMessage="1" errorTitle="Ошибка" error="Допускается ввод только действительных чисел!" sqref="J30:J31 J26:J27 J34:J35 J22:J23" xr:uid="{00000000-0002-0000-2100-000005000000}">
      <formula1>-9.99999999999999E+23</formula1>
      <formula2>9.99999999999999E+23</formula2>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057d4c28-a97b-4a03-9b58-743f59097299" xr:uid="{00000000-0004-0000-2100-000000000000}"/>
    <hyperlink ref="K20" location="'Форма 4.10.1'!$K$20" tooltip="Кликните по гиперссылке, чтобы перейти по гиперссылке или отредактировать её" display="https://portal.eias.ru/Portal/DownloadPage.aspx?type=12&amp;guid=9fcc7351-a24d-4b61-a0c5-4e8961a72ce0" xr:uid="{00000000-0004-0000-2100-000001000000}"/>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4" t="s">
        <v>461</v>
      </c>
      <c r="E5" s="1374"/>
      <c r="F5" s="1374"/>
      <c r="G5" s="1374"/>
      <c r="H5" s="1374"/>
      <c r="I5" s="1374"/>
      <c r="J5" s="1374"/>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6" t="s">
        <v>445</v>
      </c>
      <c r="E8" s="1376"/>
      <c r="F8" s="1376"/>
      <c r="G8" s="1376"/>
      <c r="H8" s="1376"/>
      <c r="I8" s="1376"/>
      <c r="J8" s="1376"/>
      <c r="K8" s="1376" t="s">
        <v>446</v>
      </c>
    </row>
    <row r="9" spans="1:14">
      <c r="D9" s="1376" t="s">
        <v>91</v>
      </c>
      <c r="E9" s="1376" t="s">
        <v>463</v>
      </c>
      <c r="F9" s="1376"/>
      <c r="G9" s="1376" t="s">
        <v>464</v>
      </c>
      <c r="H9" s="1376"/>
      <c r="I9" s="1376"/>
      <c r="J9" s="1376"/>
      <c r="K9" s="1376"/>
    </row>
    <row r="10" spans="1:14" ht="22.5">
      <c r="D10" s="1376"/>
      <c r="E10" s="131" t="s">
        <v>465</v>
      </c>
      <c r="F10" s="131" t="s">
        <v>398</v>
      </c>
      <c r="G10" s="131" t="s">
        <v>398</v>
      </c>
      <c r="H10" s="131" t="s">
        <v>465</v>
      </c>
      <c r="I10" s="131" t="s">
        <v>466</v>
      </c>
      <c r="J10" s="131" t="s">
        <v>447</v>
      </c>
      <c r="K10" s="1376"/>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4"/>
      <c r="J12" s="1037"/>
      <c r="K12" s="1301" t="s">
        <v>467</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303"/>
    </row>
    <row r="14" spans="1:14" ht="3" customHeight="1">
      <c r="A14" s="125"/>
      <c r="B14" s="125"/>
      <c r="C14" s="125"/>
    </row>
    <row r="15" spans="1:14" ht="27.75" customHeight="1">
      <c r="E15" s="1375" t="s">
        <v>573</v>
      </c>
      <c r="F15" s="1375"/>
      <c r="G15" s="1375"/>
      <c r="H15" s="1375"/>
      <c r="I15" s="1375"/>
      <c r="J15" s="1375"/>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2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2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2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2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40" t="s">
        <v>313</v>
      </c>
      <c r="E7" s="1242"/>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77" t="s">
        <v>314</v>
      </c>
      <c r="E15" s="1377"/>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3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74" t="s">
        <v>54</v>
      </c>
      <c r="E7" s="1374"/>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4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Check">
    <tabColor indexed="31"/>
  </sheetPr>
  <dimension ref="B1:E5"/>
  <sheetViews>
    <sheetView showGridLines="0" zoomScaleNormal="100" workbookViewId="0">
      <selection activeCell="B5" sqref="B5"/>
    </sheetView>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8" t="s">
        <v>55</v>
      </c>
      <c r="C2" s="1378"/>
      <c r="D2" s="1378"/>
      <c r="E2" s="410"/>
    </row>
    <row r="3" spans="2:5" ht="3" customHeight="1"/>
    <row r="4" spans="2:5" ht="21.75" customHeight="1" thickBot="1">
      <c r="B4" s="1203" t="s">
        <v>1</v>
      </c>
      <c r="C4" s="1203" t="s">
        <v>90</v>
      </c>
      <c r="D4" s="1203" t="s">
        <v>71</v>
      </c>
    </row>
    <row r="5" spans="2:5" ht="12" thickTop="1"/>
  </sheetData>
  <sheetProtection algorithmName="SHA-512" hashValue="kzGL7kv3/MVUmT0X1QdAmwia+e9q3vxHMz88jSMxxsOM5xfvFAgQpVKg/iYLl0DBgQKtP+Yw0XlA3E7mBBBiAw==" saltValue="KifRUxCLqp4vNBB8kaURgQ==" spinCount="100000" sheet="1" objects="1" scenarios="1" formatColumns="0" formatRows="0" autoFilter="0"/>
  <autoFilter ref="B4:D4" xr:uid="{CDF847C0-ABE4-47B5-A25A-975CDC445D7E}"/>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52">
        <v>1</v>
      </c>
      <c r="E9" s="1410"/>
      <c r="F9" s="1412"/>
      <c r="G9" s="1400" t="s">
        <v>84</v>
      </c>
      <c r="H9" s="1252"/>
      <c r="I9" s="1252">
        <v>1</v>
      </c>
      <c r="J9" s="1406"/>
      <c r="K9" s="1291" t="s">
        <v>84</v>
      </c>
      <c r="L9" s="1246"/>
      <c r="M9" s="1246" t="s">
        <v>92</v>
      </c>
      <c r="N9" s="1409"/>
      <c r="O9" s="1291" t="s">
        <v>84</v>
      </c>
      <c r="P9" s="1246"/>
      <c r="Q9" s="1246" t="s">
        <v>92</v>
      </c>
      <c r="R9" s="1404"/>
      <c r="S9" s="1291" t="s">
        <v>84</v>
      </c>
      <c r="T9" s="1034"/>
      <c r="U9" s="1034" t="s">
        <v>92</v>
      </c>
      <c r="V9" s="1193"/>
      <c r="W9" s="288"/>
    </row>
    <row r="10" spans="1:23" s="702" customFormat="1" ht="17.100000000000001" customHeight="1">
      <c r="A10" s="197"/>
      <c r="C10" s="152"/>
      <c r="D10" s="1252"/>
      <c r="E10" s="1410"/>
      <c r="F10" s="1412"/>
      <c r="G10" s="1400"/>
      <c r="H10" s="1252"/>
      <c r="I10" s="1252"/>
      <c r="J10" s="1406"/>
      <c r="K10" s="1291"/>
      <c r="L10" s="1246"/>
      <c r="M10" s="1246"/>
      <c r="N10" s="1409"/>
      <c r="O10" s="1291"/>
      <c r="P10" s="1246"/>
      <c r="Q10" s="1246"/>
      <c r="R10" s="1404"/>
      <c r="S10" s="1291"/>
      <c r="T10" s="1036"/>
      <c r="U10" s="707"/>
      <c r="V10" s="708" t="s">
        <v>631</v>
      </c>
      <c r="W10" s="709"/>
    </row>
    <row r="11" spans="1:23" s="96" customFormat="1" ht="17.100000000000001" customHeight="1">
      <c r="A11" s="197"/>
      <c r="C11" s="152"/>
      <c r="D11" s="1250"/>
      <c r="E11" s="1411"/>
      <c r="F11" s="1413"/>
      <c r="G11" s="1250"/>
      <c r="H11" s="1250"/>
      <c r="I11" s="1250"/>
      <c r="J11" s="1407"/>
      <c r="K11" s="1250"/>
      <c r="L11" s="1250"/>
      <c r="M11" s="1250"/>
      <c r="N11" s="1404"/>
      <c r="O11" s="1250"/>
      <c r="P11" s="1035"/>
      <c r="Q11" s="707"/>
      <c r="R11" s="708" t="s">
        <v>630</v>
      </c>
      <c r="S11" s="704"/>
      <c r="T11" s="704"/>
      <c r="U11" s="704"/>
      <c r="V11" s="704"/>
      <c r="W11" s="709"/>
    </row>
    <row r="12" spans="1:23" s="96" customFormat="1" ht="17.100000000000001" customHeight="1">
      <c r="A12" s="197"/>
      <c r="C12" s="152"/>
      <c r="D12" s="1250"/>
      <c r="E12" s="1411"/>
      <c r="F12" s="1413"/>
      <c r="G12" s="1250"/>
      <c r="H12" s="1250"/>
      <c r="I12" s="1250"/>
      <c r="J12" s="1407"/>
      <c r="K12" s="1250"/>
      <c r="L12" s="707"/>
      <c r="M12" s="708"/>
      <c r="N12" s="708" t="s">
        <v>410</v>
      </c>
      <c r="O12" s="708"/>
      <c r="P12" s="708"/>
      <c r="Q12" s="708"/>
      <c r="R12" s="708"/>
      <c r="S12" s="704"/>
      <c r="T12" s="704"/>
      <c r="U12" s="704"/>
      <c r="V12" s="704"/>
      <c r="W12" s="709"/>
    </row>
    <row r="13" spans="1:23" s="96" customFormat="1" ht="17.25" customHeight="1">
      <c r="A13" s="197"/>
      <c r="C13" s="152"/>
      <c r="D13" s="1250"/>
      <c r="E13" s="1411"/>
      <c r="F13" s="1413"/>
      <c r="G13" s="1250"/>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405"/>
      <c r="E15" s="1414"/>
      <c r="F15" s="1399"/>
      <c r="G15" s="1401"/>
      <c r="H15" s="1252"/>
      <c r="I15" s="1252">
        <v>1</v>
      </c>
      <c r="J15" s="1406"/>
      <c r="K15" s="1291" t="s">
        <v>84</v>
      </c>
      <c r="L15" s="1246"/>
      <c r="M15" s="1246" t="s">
        <v>92</v>
      </c>
      <c r="N15" s="1409"/>
      <c r="O15" s="1291" t="s">
        <v>84</v>
      </c>
      <c r="P15" s="1246"/>
      <c r="Q15" s="1246" t="s">
        <v>92</v>
      </c>
      <c r="R15" s="1404"/>
      <c r="S15" s="1291" t="s">
        <v>84</v>
      </c>
      <c r="T15" s="1034"/>
      <c r="U15" s="1034" t="s">
        <v>92</v>
      </c>
      <c r="V15" s="1193"/>
      <c r="W15" s="288"/>
    </row>
    <row r="16" spans="1:23" s="705" customFormat="1" ht="16.5" customHeight="1">
      <c r="A16" s="711"/>
      <c r="B16" s="706"/>
      <c r="C16" s="710"/>
      <c r="D16" s="1405"/>
      <c r="E16" s="1414"/>
      <c r="F16" s="1399"/>
      <c r="G16" s="1401"/>
      <c r="H16" s="1252"/>
      <c r="I16" s="1252"/>
      <c r="J16" s="1406"/>
      <c r="K16" s="1291"/>
      <c r="L16" s="1246"/>
      <c r="M16" s="1246"/>
      <c r="N16" s="1409"/>
      <c r="O16" s="1291"/>
      <c r="P16" s="1246"/>
      <c r="Q16" s="1246"/>
      <c r="R16" s="1404"/>
      <c r="S16" s="1291"/>
      <c r="T16" s="1036"/>
      <c r="U16" s="707"/>
      <c r="V16" s="708" t="s">
        <v>631</v>
      </c>
      <c r="W16" s="709"/>
    </row>
    <row r="17" spans="1:36" ht="17.100000000000001" customHeight="1">
      <c r="A17" s="197"/>
      <c r="B17" s="96"/>
      <c r="C17" s="152"/>
      <c r="D17" s="1405"/>
      <c r="E17" s="1414"/>
      <c r="F17" s="1399"/>
      <c r="G17" s="1401"/>
      <c r="H17" s="1252"/>
      <c r="I17" s="1252"/>
      <c r="J17" s="1407"/>
      <c r="K17" s="1291"/>
      <c r="L17" s="1246"/>
      <c r="M17" s="1246"/>
      <c r="N17" s="1404"/>
      <c r="O17" s="1291"/>
      <c r="P17" s="1035"/>
      <c r="Q17" s="707"/>
      <c r="R17" s="708" t="s">
        <v>630</v>
      </c>
      <c r="S17" s="704"/>
      <c r="T17" s="704"/>
      <c r="U17" s="704"/>
      <c r="V17" s="704"/>
      <c r="W17" s="709"/>
    </row>
    <row r="18" spans="1:36" ht="17.100000000000001" customHeight="1">
      <c r="A18" s="197"/>
      <c r="B18" s="96"/>
      <c r="C18" s="152"/>
      <c r="D18" s="1405"/>
      <c r="E18" s="1414"/>
      <c r="F18" s="1399"/>
      <c r="G18" s="1401"/>
      <c r="H18" s="1252"/>
      <c r="I18" s="1252"/>
      <c r="J18" s="1407"/>
      <c r="K18" s="1291"/>
      <c r="L18" s="707"/>
      <c r="M18" s="708"/>
      <c r="N18" s="708" t="s">
        <v>410</v>
      </c>
      <c r="O18" s="708"/>
      <c r="P18" s="708"/>
      <c r="Q18" s="708"/>
      <c r="R18" s="708"/>
      <c r="S18" s="704"/>
      <c r="T18" s="704"/>
      <c r="U18" s="704"/>
      <c r="V18" s="704"/>
      <c r="W18" s="709"/>
    </row>
    <row r="19" spans="1:36" ht="17.100000000000001" customHeight="1">
      <c r="A19" s="197"/>
      <c r="B19" s="96"/>
      <c r="C19" s="152"/>
      <c r="D19" s="1405"/>
      <c r="E19" s="1414"/>
      <c r="F19" s="1399"/>
      <c r="G19" s="1401"/>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408" t="s">
        <v>297</v>
      </c>
      <c r="P27" s="1408"/>
      <c r="Q27" s="1408"/>
      <c r="R27" s="1335" t="s">
        <v>269</v>
      </c>
      <c r="S27" s="1335"/>
      <c r="T27" s="1335"/>
      <c r="U27" s="1312" t="s">
        <v>339</v>
      </c>
      <c r="W27" s="1402"/>
    </row>
    <row r="28" spans="1:36" ht="17.100000000000001" customHeight="1">
      <c r="O28" s="1336" t="s">
        <v>579</v>
      </c>
      <c r="P28" s="1336" t="s">
        <v>270</v>
      </c>
      <c r="Q28" s="1336"/>
      <c r="R28" s="1335"/>
      <c r="S28" s="1335"/>
      <c r="T28" s="1335"/>
      <c r="U28" s="1312"/>
      <c r="W28" s="1402"/>
    </row>
    <row r="29" spans="1:36" ht="37.5" customHeight="1">
      <c r="O29" s="1336"/>
      <c r="P29" s="98" t="s">
        <v>580</v>
      </c>
      <c r="Q29" s="98" t="s">
        <v>6</v>
      </c>
      <c r="R29" s="99" t="s">
        <v>273</v>
      </c>
      <c r="S29" s="1332" t="s">
        <v>272</v>
      </c>
      <c r="T29" s="1332"/>
      <c r="U29" s="1312"/>
      <c r="W29" s="1402"/>
    </row>
    <row r="30" spans="1:36" ht="17.100000000000001" customHeight="1">
      <c r="G30" s="150"/>
      <c r="H30" s="150"/>
      <c r="I30" s="150"/>
      <c r="J30" s="150"/>
      <c r="K30" s="150"/>
      <c r="L30" s="116"/>
      <c r="M30" s="404" t="s">
        <v>182</v>
      </c>
      <c r="N30" s="405"/>
      <c r="O30" s="1403"/>
      <c r="P30" s="1403"/>
      <c r="Q30" s="1403"/>
      <c r="R30" s="1403"/>
      <c r="S30" s="1403"/>
      <c r="T30" s="1403"/>
      <c r="U30" s="1403"/>
      <c r="V30" s="116"/>
      <c r="W30" s="116"/>
      <c r="X30" s="196"/>
      <c r="Y30" s="196"/>
      <c r="Z30" s="196"/>
      <c r="AA30" s="196"/>
      <c r="AB30" s="196"/>
      <c r="AC30" s="196"/>
      <c r="AD30" s="196"/>
      <c r="AE30" s="196"/>
      <c r="AF30" s="196"/>
      <c r="AG30" s="196"/>
      <c r="AH30" s="196"/>
      <c r="AI30" s="196"/>
      <c r="AJ30" s="196"/>
    </row>
    <row r="31" spans="1:36" s="493" customFormat="1" ht="22.5">
      <c r="A31" s="1283">
        <v>1</v>
      </c>
      <c r="B31" s="795"/>
      <c r="C31" s="795"/>
      <c r="D31" s="795"/>
      <c r="E31" s="796"/>
      <c r="F31" s="797"/>
      <c r="G31" s="797"/>
      <c r="H31" s="797"/>
      <c r="I31" s="798"/>
      <c r="J31" s="793"/>
      <c r="K31" s="800"/>
      <c r="L31" s="562">
        <f>mergeValue(A31)</f>
        <v>1</v>
      </c>
      <c r="M31" s="610" t="s">
        <v>19</v>
      </c>
      <c r="N31" s="615"/>
      <c r="O31" s="1379"/>
      <c r="P31" s="1380"/>
      <c r="Q31" s="1380"/>
      <c r="R31" s="1380"/>
      <c r="S31" s="1380"/>
      <c r="T31" s="1380"/>
      <c r="U31" s="1380"/>
      <c r="V31" s="1381"/>
      <c r="W31" s="1129" t="s">
        <v>719</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283"/>
      <c r="B32" s="1283">
        <v>1</v>
      </c>
      <c r="C32" s="795"/>
      <c r="D32" s="795"/>
      <c r="E32" s="797"/>
      <c r="F32" s="797"/>
      <c r="G32" s="797"/>
      <c r="H32" s="797"/>
      <c r="I32" s="792"/>
      <c r="J32" s="791"/>
      <c r="K32" s="794"/>
      <c r="L32" s="562" t="str">
        <f>mergeValue(A32) &amp;"."&amp; mergeValue(B32)</f>
        <v>1.1</v>
      </c>
      <c r="M32" s="516" t="s">
        <v>15</v>
      </c>
      <c r="N32" s="615"/>
      <c r="O32" s="1379"/>
      <c r="P32" s="1380"/>
      <c r="Q32" s="1380"/>
      <c r="R32" s="1380"/>
      <c r="S32" s="1380"/>
      <c r="T32" s="1380"/>
      <c r="U32" s="1380"/>
      <c r="V32" s="1381"/>
      <c r="W32" s="1129" t="s">
        <v>460</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283"/>
      <c r="B33" s="1283"/>
      <c r="C33" s="1283">
        <v>1</v>
      </c>
      <c r="D33" s="795"/>
      <c r="E33" s="797"/>
      <c r="F33" s="797"/>
      <c r="G33" s="797"/>
      <c r="H33" s="797"/>
      <c r="I33" s="799"/>
      <c r="J33" s="791"/>
      <c r="K33" s="794"/>
      <c r="L33" s="562" t="str">
        <f>mergeValue(A33) &amp;"."&amp; mergeValue(B33)&amp;"."&amp; mergeValue(C33)</f>
        <v>1.1.1</v>
      </c>
      <c r="M33" s="517" t="s">
        <v>7</v>
      </c>
      <c r="N33" s="615"/>
      <c r="O33" s="1379"/>
      <c r="P33" s="1380"/>
      <c r="Q33" s="1380"/>
      <c r="R33" s="1380"/>
      <c r="S33" s="1380"/>
      <c r="T33" s="1380"/>
      <c r="U33" s="1380"/>
      <c r="V33" s="1381"/>
      <c r="W33" s="1129" t="s">
        <v>601</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283"/>
      <c r="B34" s="1283"/>
      <c r="C34" s="1283"/>
      <c r="D34" s="1283">
        <v>1</v>
      </c>
      <c r="E34" s="797"/>
      <c r="F34" s="797"/>
      <c r="G34" s="797"/>
      <c r="H34" s="797"/>
      <c r="I34" s="799"/>
      <c r="J34" s="791"/>
      <c r="K34" s="794"/>
      <c r="L34" s="562" t="str">
        <f>mergeValue(A34) &amp;"."&amp; mergeValue(B34)&amp;"."&amp; mergeValue(C34)&amp;"."&amp; mergeValue(D34)</f>
        <v>1.1.1.1</v>
      </c>
      <c r="M34" s="518" t="s">
        <v>21</v>
      </c>
      <c r="N34" s="615"/>
      <c r="O34" s="1379"/>
      <c r="P34" s="1380"/>
      <c r="Q34" s="1380"/>
      <c r="R34" s="1380"/>
      <c r="S34" s="1380"/>
      <c r="T34" s="1380"/>
      <c r="U34" s="1380"/>
      <c r="V34" s="1381"/>
      <c r="W34" s="1129" t="s">
        <v>602</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283"/>
      <c r="B35" s="1283"/>
      <c r="C35" s="1283"/>
      <c r="D35" s="1283"/>
      <c r="E35" s="1283">
        <v>1</v>
      </c>
      <c r="F35" s="797"/>
      <c r="G35" s="797"/>
      <c r="H35" s="795">
        <v>1</v>
      </c>
      <c r="I35" s="1283">
        <v>1</v>
      </c>
      <c r="J35" s="797"/>
      <c r="K35" s="802"/>
      <c r="L35" s="562" t="str">
        <f>mergeValue(A35) &amp;"."&amp; mergeValue(B35)&amp;"."&amp; mergeValue(C35)&amp;"."&amp; mergeValue(D35)&amp;"."&amp; mergeValue(E35)</f>
        <v>1.1.1.1.1</v>
      </c>
      <c r="M35" s="524" t="s">
        <v>8</v>
      </c>
      <c r="N35" s="615"/>
      <c r="O35" s="1286"/>
      <c r="P35" s="1287"/>
      <c r="Q35" s="1287"/>
      <c r="R35" s="1287"/>
      <c r="S35" s="1287"/>
      <c r="T35" s="1287"/>
      <c r="U35" s="1287"/>
      <c r="V35" s="1288"/>
      <c r="W35" s="1129" t="s">
        <v>720</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33.75">
      <c r="A36" s="1283"/>
      <c r="B36" s="1283"/>
      <c r="C36" s="1283"/>
      <c r="D36" s="1283"/>
      <c r="E36" s="1283"/>
      <c r="F36" s="1283">
        <v>1</v>
      </c>
      <c r="G36" s="795"/>
      <c r="H36" s="795"/>
      <c r="I36" s="1283"/>
      <c r="J36" s="1283">
        <v>1</v>
      </c>
      <c r="K36" s="803"/>
      <c r="L36" s="562" t="str">
        <f>mergeValue(A36) &amp;"."&amp; mergeValue(B36)&amp;"."&amp; mergeValue(C36)&amp;"."&amp; mergeValue(D36)&amp;"."&amp; mergeValue(E36)&amp;"."&amp; mergeValue(F36)</f>
        <v>1.1.1.1.1.1</v>
      </c>
      <c r="M36" s="525" t="s">
        <v>9</v>
      </c>
      <c r="N36" s="615"/>
      <c r="O36" s="1286"/>
      <c r="P36" s="1287"/>
      <c r="Q36" s="1287"/>
      <c r="R36" s="1287"/>
      <c r="S36" s="1287"/>
      <c r="T36" s="1287"/>
      <c r="U36" s="1287"/>
      <c r="V36" s="1288"/>
      <c r="W36" s="1129" t="s">
        <v>721</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283"/>
      <c r="B37" s="1283"/>
      <c r="C37" s="1283"/>
      <c r="D37" s="1283"/>
      <c r="E37" s="1283"/>
      <c r="F37" s="1283"/>
      <c r="G37" s="795">
        <v>1</v>
      </c>
      <c r="H37" s="795"/>
      <c r="I37" s="1283"/>
      <c r="J37" s="1283"/>
      <c r="K37" s="803">
        <v>1</v>
      </c>
      <c r="L37" s="562" t="str">
        <f>mergeValue(A37) &amp;"."&amp; mergeValue(B37)&amp;"."&amp; mergeValue(C37)&amp;"."&amp; mergeValue(D37)&amp;"."&amp; mergeValue(E37)&amp;"."&amp; mergeValue(F37)&amp;"."&amp; mergeValue(G37)</f>
        <v>1.1.1.1.1.1.1</v>
      </c>
      <c r="M37" s="1016"/>
      <c r="N37" s="615"/>
      <c r="O37" s="532"/>
      <c r="P37" s="532"/>
      <c r="Q37" s="1040"/>
      <c r="R37" s="1290"/>
      <c r="S37" s="1291" t="s">
        <v>83</v>
      </c>
      <c r="T37" s="1290"/>
      <c r="U37" s="1291" t="s">
        <v>83</v>
      </c>
      <c r="V37" s="532"/>
      <c r="W37" s="1301" t="s">
        <v>722</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283"/>
      <c r="B38" s="1283"/>
      <c r="C38" s="1283"/>
      <c r="D38" s="1283"/>
      <c r="E38" s="1283"/>
      <c r="F38" s="1283"/>
      <c r="G38" s="795"/>
      <c r="H38" s="795"/>
      <c r="I38" s="1283"/>
      <c r="J38" s="1283"/>
      <c r="K38" s="803"/>
      <c r="L38" s="569"/>
      <c r="M38" s="615"/>
      <c r="N38" s="615"/>
      <c r="O38" s="532"/>
      <c r="P38" s="532"/>
      <c r="Q38" s="553" t="str">
        <f>R37 &amp; "-" &amp; T37</f>
        <v>-</v>
      </c>
      <c r="R38" s="1290"/>
      <c r="S38" s="1291"/>
      <c r="T38" s="1290"/>
      <c r="U38" s="1291"/>
      <c r="V38" s="532"/>
      <c r="W38" s="1302"/>
      <c r="X38" s="554"/>
      <c r="Y38" s="558"/>
      <c r="Z38" s="558" t="str">
        <f t="shared" si="0"/>
        <v/>
      </c>
      <c r="AA38" s="558"/>
      <c r="AB38" s="558"/>
      <c r="AC38" s="558"/>
      <c r="AD38" s="554"/>
      <c r="AE38" s="554"/>
      <c r="AF38" s="554"/>
      <c r="AG38" s="554"/>
      <c r="AH38" s="554"/>
      <c r="AI38" s="554"/>
      <c r="AJ38" s="554"/>
    </row>
    <row r="39" spans="1:36" s="493" customFormat="1" ht="15" customHeight="1">
      <c r="A39" s="1283"/>
      <c r="B39" s="1283"/>
      <c r="C39" s="1283"/>
      <c r="D39" s="1283"/>
      <c r="E39" s="1283"/>
      <c r="F39" s="1283"/>
      <c r="G39" s="797"/>
      <c r="H39" s="795"/>
      <c r="I39" s="1283"/>
      <c r="J39" s="1283"/>
      <c r="K39" s="802"/>
      <c r="L39" s="508"/>
      <c r="M39" s="527" t="s">
        <v>24</v>
      </c>
      <c r="N39" s="534"/>
      <c r="O39" s="534"/>
      <c r="P39" s="534"/>
      <c r="Q39" s="534"/>
      <c r="R39" s="534"/>
      <c r="S39" s="534"/>
      <c r="T39" s="534"/>
      <c r="U39" s="534"/>
      <c r="V39" s="530"/>
      <c r="W39" s="1303"/>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283"/>
      <c r="B40" s="1283"/>
      <c r="C40" s="1283"/>
      <c r="D40" s="1283"/>
      <c r="E40" s="1283"/>
      <c r="F40" s="797"/>
      <c r="G40" s="797"/>
      <c r="H40" s="795"/>
      <c r="I40" s="1283"/>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283"/>
      <c r="B41" s="1283"/>
      <c r="C41" s="1283"/>
      <c r="D41" s="1283"/>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283"/>
      <c r="B42" s="1283"/>
      <c r="C42" s="1283"/>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283"/>
      <c r="B43" s="1283"/>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283"/>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283">
        <v>1</v>
      </c>
      <c r="B49" s="813"/>
      <c r="C49" s="813"/>
      <c r="D49" s="813"/>
      <c r="E49" s="814"/>
      <c r="F49" s="815"/>
      <c r="G49" s="815"/>
      <c r="H49" s="815"/>
      <c r="I49" s="816"/>
      <c r="J49" s="811"/>
      <c r="K49" s="818"/>
      <c r="L49" s="562">
        <f>mergeValue(A49)</f>
        <v>1</v>
      </c>
      <c r="M49" s="610" t="s">
        <v>19</v>
      </c>
      <c r="N49" s="615"/>
      <c r="O49" s="1379"/>
      <c r="P49" s="1380"/>
      <c r="Q49" s="1380"/>
      <c r="R49" s="1380"/>
      <c r="S49" s="1380"/>
      <c r="T49" s="1380"/>
      <c r="U49" s="1380"/>
      <c r="V49" s="1381"/>
      <c r="W49" s="1129" t="s">
        <v>719</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283"/>
      <c r="B50" s="1283">
        <v>1</v>
      </c>
      <c r="C50" s="813"/>
      <c r="D50" s="813"/>
      <c r="E50" s="815"/>
      <c r="F50" s="815"/>
      <c r="G50" s="815"/>
      <c r="H50" s="815"/>
      <c r="I50" s="810"/>
      <c r="J50" s="809"/>
      <c r="K50" s="812"/>
      <c r="L50" s="562" t="str">
        <f>mergeValue(A50) &amp;"."&amp; mergeValue(B50)</f>
        <v>1.1</v>
      </c>
      <c r="M50" s="516" t="s">
        <v>15</v>
      </c>
      <c r="N50" s="615"/>
      <c r="O50" s="1379"/>
      <c r="P50" s="1380"/>
      <c r="Q50" s="1380"/>
      <c r="R50" s="1380"/>
      <c r="S50" s="1380"/>
      <c r="T50" s="1380"/>
      <c r="U50" s="1380"/>
      <c r="V50" s="1381"/>
      <c r="W50" s="1129" t="s">
        <v>460</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283"/>
      <c r="B51" s="1283"/>
      <c r="C51" s="1283">
        <v>1</v>
      </c>
      <c r="D51" s="813"/>
      <c r="E51" s="815"/>
      <c r="F51" s="815"/>
      <c r="G51" s="815"/>
      <c r="H51" s="815"/>
      <c r="I51" s="817"/>
      <c r="J51" s="809"/>
      <c r="K51" s="812"/>
      <c r="L51" s="562" t="str">
        <f>mergeValue(A51) &amp;"."&amp; mergeValue(B51)&amp;"."&amp; mergeValue(C51)</f>
        <v>1.1.1</v>
      </c>
      <c r="M51" s="517" t="s">
        <v>7</v>
      </c>
      <c r="N51" s="615"/>
      <c r="O51" s="1379"/>
      <c r="P51" s="1380"/>
      <c r="Q51" s="1380"/>
      <c r="R51" s="1380"/>
      <c r="S51" s="1380"/>
      <c r="T51" s="1380"/>
      <c r="U51" s="1380"/>
      <c r="V51" s="1381"/>
      <c r="W51" s="1129" t="s">
        <v>601</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283"/>
      <c r="B52" s="1283"/>
      <c r="C52" s="1283"/>
      <c r="D52" s="1283">
        <v>1</v>
      </c>
      <c r="E52" s="815"/>
      <c r="F52" s="815"/>
      <c r="G52" s="815"/>
      <c r="H52" s="815"/>
      <c r="I52" s="817"/>
      <c r="J52" s="809"/>
      <c r="K52" s="812"/>
      <c r="L52" s="562" t="str">
        <f>mergeValue(A52) &amp;"."&amp; mergeValue(B52)&amp;"."&amp; mergeValue(C52)&amp;"."&amp; mergeValue(D52)</f>
        <v>1.1.1.1</v>
      </c>
      <c r="M52" s="518" t="s">
        <v>21</v>
      </c>
      <c r="N52" s="615"/>
      <c r="O52" s="1379"/>
      <c r="P52" s="1380"/>
      <c r="Q52" s="1380"/>
      <c r="R52" s="1380"/>
      <c r="S52" s="1380"/>
      <c r="T52" s="1380"/>
      <c r="U52" s="1380"/>
      <c r="V52" s="1381"/>
      <c r="W52" s="1129" t="s">
        <v>602</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283"/>
      <c r="B53" s="1283"/>
      <c r="C53" s="1283"/>
      <c r="D53" s="1283"/>
      <c r="E53" s="1283">
        <v>1</v>
      </c>
      <c r="F53" s="815"/>
      <c r="G53" s="815"/>
      <c r="H53" s="813">
        <v>1</v>
      </c>
      <c r="I53" s="1283">
        <v>1</v>
      </c>
      <c r="J53" s="815"/>
      <c r="K53" s="820"/>
      <c r="L53" s="562" t="str">
        <f>mergeValue(A53) &amp;"."&amp; mergeValue(B53)&amp;"."&amp; mergeValue(C53)&amp;"."&amp; mergeValue(D53)&amp;"."&amp; mergeValue(E53)</f>
        <v>1.1.1.1.1</v>
      </c>
      <c r="M53" s="524" t="s">
        <v>8</v>
      </c>
      <c r="N53" s="615"/>
      <c r="O53" s="1286"/>
      <c r="P53" s="1287"/>
      <c r="Q53" s="1287"/>
      <c r="R53" s="1287"/>
      <c r="S53" s="1287"/>
      <c r="T53" s="1287"/>
      <c r="U53" s="1287"/>
      <c r="V53" s="1288"/>
      <c r="W53" s="1129" t="s">
        <v>720</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33.75">
      <c r="A54" s="1283"/>
      <c r="B54" s="1283"/>
      <c r="C54" s="1283"/>
      <c r="D54" s="1283"/>
      <c r="E54" s="1283"/>
      <c r="F54" s="1283">
        <v>1</v>
      </c>
      <c r="G54" s="813"/>
      <c r="H54" s="813"/>
      <c r="I54" s="1283"/>
      <c r="J54" s="1283">
        <v>1</v>
      </c>
      <c r="K54" s="821"/>
      <c r="L54" s="562" t="str">
        <f>mergeValue(A54) &amp;"."&amp; mergeValue(B54)&amp;"."&amp; mergeValue(C54)&amp;"."&amp; mergeValue(D54)&amp;"."&amp; mergeValue(E54)&amp;"."&amp; mergeValue(F54)</f>
        <v>1.1.1.1.1.1</v>
      </c>
      <c r="M54" s="525" t="s">
        <v>9</v>
      </c>
      <c r="N54" s="615"/>
      <c r="O54" s="1286"/>
      <c r="P54" s="1287"/>
      <c r="Q54" s="1287"/>
      <c r="R54" s="1287"/>
      <c r="S54" s="1287"/>
      <c r="T54" s="1287"/>
      <c r="U54" s="1287"/>
      <c r="V54" s="1288"/>
      <c r="W54" s="1129" t="s">
        <v>721</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283"/>
      <c r="B55" s="1283"/>
      <c r="C55" s="1283"/>
      <c r="D55" s="1283"/>
      <c r="E55" s="1283"/>
      <c r="F55" s="1283"/>
      <c r="G55" s="813">
        <v>1</v>
      </c>
      <c r="H55" s="813"/>
      <c r="I55" s="1283"/>
      <c r="J55" s="1283"/>
      <c r="K55" s="821">
        <v>1</v>
      </c>
      <c r="L55" s="562" t="str">
        <f>mergeValue(A55) &amp;"."&amp; mergeValue(B55)&amp;"."&amp; mergeValue(C55)&amp;"."&amp; mergeValue(D55)&amp;"."&amp; mergeValue(E55)&amp;"."&amp; mergeValue(F55)&amp;"."&amp; mergeValue(G55)</f>
        <v>1.1.1.1.1.1.1</v>
      </c>
      <c r="M55" s="1016"/>
      <c r="N55" s="615"/>
      <c r="O55" s="532"/>
      <c r="P55" s="532"/>
      <c r="Q55" s="1040"/>
      <c r="R55" s="1290"/>
      <c r="S55" s="1291" t="s">
        <v>83</v>
      </c>
      <c r="T55" s="1290"/>
      <c r="U55" s="1291" t="s">
        <v>83</v>
      </c>
      <c r="V55" s="532"/>
      <c r="W55" s="1301" t="s">
        <v>722</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283"/>
      <c r="B56" s="1283"/>
      <c r="C56" s="1283"/>
      <c r="D56" s="1283"/>
      <c r="E56" s="1283"/>
      <c r="F56" s="1283"/>
      <c r="G56" s="813"/>
      <c r="H56" s="813"/>
      <c r="I56" s="1283"/>
      <c r="J56" s="1283"/>
      <c r="K56" s="821"/>
      <c r="L56" s="569"/>
      <c r="M56" s="615"/>
      <c r="N56" s="615"/>
      <c r="O56" s="532"/>
      <c r="P56" s="532"/>
      <c r="Q56" s="553" t="str">
        <f>R55 &amp; "-" &amp; T55</f>
        <v>-</v>
      </c>
      <c r="R56" s="1290"/>
      <c r="S56" s="1291"/>
      <c r="T56" s="1290"/>
      <c r="U56" s="1291"/>
      <c r="V56" s="532"/>
      <c r="W56" s="1302"/>
      <c r="X56" s="554"/>
      <c r="Y56" s="558"/>
      <c r="Z56" s="558" t="str">
        <f t="shared" si="1"/>
        <v/>
      </c>
      <c r="AA56" s="558"/>
      <c r="AB56" s="558"/>
      <c r="AC56" s="558"/>
      <c r="AD56" s="554"/>
      <c r="AE56" s="554"/>
      <c r="AF56" s="554"/>
      <c r="AG56" s="554"/>
      <c r="AH56" s="554"/>
      <c r="AI56" s="554"/>
      <c r="AJ56" s="554"/>
    </row>
    <row r="57" spans="1:36" s="493" customFormat="1" ht="15" customHeight="1">
      <c r="A57" s="1283"/>
      <c r="B57" s="1283"/>
      <c r="C57" s="1283"/>
      <c r="D57" s="1283"/>
      <c r="E57" s="1283"/>
      <c r="F57" s="1283"/>
      <c r="G57" s="815"/>
      <c r="H57" s="813"/>
      <c r="I57" s="1283"/>
      <c r="J57" s="1283"/>
      <c r="K57" s="820"/>
      <c r="L57" s="508"/>
      <c r="M57" s="527" t="s">
        <v>24</v>
      </c>
      <c r="N57" s="534"/>
      <c r="O57" s="534"/>
      <c r="P57" s="534"/>
      <c r="Q57" s="534"/>
      <c r="R57" s="534"/>
      <c r="S57" s="534"/>
      <c r="T57" s="534"/>
      <c r="U57" s="534"/>
      <c r="V57" s="530"/>
      <c r="W57" s="1303"/>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283"/>
      <c r="B58" s="1283"/>
      <c r="C58" s="1283"/>
      <c r="D58" s="1283"/>
      <c r="E58" s="1283"/>
      <c r="F58" s="815"/>
      <c r="G58" s="815"/>
      <c r="H58" s="813"/>
      <c r="I58" s="1283"/>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283"/>
      <c r="B59" s="1283"/>
      <c r="C59" s="1283"/>
      <c r="D59" s="1283"/>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283"/>
      <c r="B60" s="1283"/>
      <c r="C60" s="1283"/>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283"/>
      <c r="B61" s="1283"/>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283"/>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283">
        <v>1</v>
      </c>
      <c r="B67" s="831"/>
      <c r="C67" s="831"/>
      <c r="D67" s="831"/>
      <c r="E67" s="832"/>
      <c r="F67" s="833"/>
      <c r="G67" s="833"/>
      <c r="H67" s="833"/>
      <c r="I67" s="834"/>
      <c r="J67" s="829"/>
      <c r="K67" s="836"/>
      <c r="L67" s="562">
        <f>mergeValue(A67)</f>
        <v>1</v>
      </c>
      <c r="M67" s="610" t="s">
        <v>19</v>
      </c>
      <c r="N67" s="615"/>
      <c r="O67" s="1379"/>
      <c r="P67" s="1380"/>
      <c r="Q67" s="1380"/>
      <c r="R67" s="1380"/>
      <c r="S67" s="1380"/>
      <c r="T67" s="1380"/>
      <c r="U67" s="1380"/>
      <c r="V67" s="1381"/>
      <c r="W67" s="1129" t="s">
        <v>719</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283"/>
      <c r="B68" s="1283">
        <v>1</v>
      </c>
      <c r="C68" s="831"/>
      <c r="D68" s="831"/>
      <c r="E68" s="833"/>
      <c r="F68" s="833"/>
      <c r="G68" s="833"/>
      <c r="H68" s="833"/>
      <c r="I68" s="828"/>
      <c r="J68" s="827"/>
      <c r="K68" s="830"/>
      <c r="L68" s="562" t="str">
        <f>mergeValue(A68) &amp;"."&amp; mergeValue(B68)</f>
        <v>1.1</v>
      </c>
      <c r="M68" s="516" t="s">
        <v>15</v>
      </c>
      <c r="N68" s="615"/>
      <c r="O68" s="1379"/>
      <c r="P68" s="1380"/>
      <c r="Q68" s="1380"/>
      <c r="R68" s="1380"/>
      <c r="S68" s="1380"/>
      <c r="T68" s="1380"/>
      <c r="U68" s="1380"/>
      <c r="V68" s="1381"/>
      <c r="W68" s="1129" t="s">
        <v>460</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283"/>
      <c r="B69" s="1283"/>
      <c r="C69" s="1283">
        <v>1</v>
      </c>
      <c r="D69" s="831"/>
      <c r="E69" s="833"/>
      <c r="F69" s="833"/>
      <c r="G69" s="833"/>
      <c r="H69" s="833"/>
      <c r="I69" s="835"/>
      <c r="J69" s="827"/>
      <c r="K69" s="830"/>
      <c r="L69" s="562" t="str">
        <f>mergeValue(A69) &amp;"."&amp; mergeValue(B69)&amp;"."&amp; mergeValue(C69)</f>
        <v>1.1.1</v>
      </c>
      <c r="M69" s="517" t="s">
        <v>7</v>
      </c>
      <c r="N69" s="615"/>
      <c r="O69" s="1379"/>
      <c r="P69" s="1380"/>
      <c r="Q69" s="1380"/>
      <c r="R69" s="1380"/>
      <c r="S69" s="1380"/>
      <c r="T69" s="1380"/>
      <c r="U69" s="1380"/>
      <c r="V69" s="1381"/>
      <c r="W69" s="1129" t="s">
        <v>601</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283"/>
      <c r="B70" s="1283"/>
      <c r="C70" s="1283"/>
      <c r="D70" s="1283">
        <v>1</v>
      </c>
      <c r="E70" s="833"/>
      <c r="F70" s="833"/>
      <c r="G70" s="833"/>
      <c r="H70" s="833"/>
      <c r="I70" s="835"/>
      <c r="J70" s="827"/>
      <c r="K70" s="830"/>
      <c r="L70" s="562" t="str">
        <f>mergeValue(A70) &amp;"."&amp; mergeValue(B70)&amp;"."&amp; mergeValue(C70)&amp;"."&amp; mergeValue(D70)</f>
        <v>1.1.1.1</v>
      </c>
      <c r="M70" s="518" t="s">
        <v>21</v>
      </c>
      <c r="N70" s="615"/>
      <c r="O70" s="1379"/>
      <c r="P70" s="1380"/>
      <c r="Q70" s="1380"/>
      <c r="R70" s="1380"/>
      <c r="S70" s="1380"/>
      <c r="T70" s="1380"/>
      <c r="U70" s="1380"/>
      <c r="V70" s="1381"/>
      <c r="W70" s="1129" t="s">
        <v>602</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283"/>
      <c r="B71" s="1283"/>
      <c r="C71" s="1283"/>
      <c r="D71" s="1283"/>
      <c r="E71" s="1283">
        <v>1</v>
      </c>
      <c r="F71" s="833"/>
      <c r="G71" s="833"/>
      <c r="H71" s="831">
        <v>1</v>
      </c>
      <c r="I71" s="1283">
        <v>1</v>
      </c>
      <c r="J71" s="833"/>
      <c r="K71" s="838"/>
      <c r="L71" s="562" t="str">
        <f>mergeValue(A71) &amp;"."&amp; mergeValue(B71)&amp;"."&amp; mergeValue(C71)&amp;"."&amp; mergeValue(D71)&amp;"."&amp; mergeValue(E71)</f>
        <v>1.1.1.1.1</v>
      </c>
      <c r="M71" s="524" t="s">
        <v>8</v>
      </c>
      <c r="N71" s="615"/>
      <c r="O71" s="1286"/>
      <c r="P71" s="1287"/>
      <c r="Q71" s="1287"/>
      <c r="R71" s="1287"/>
      <c r="S71" s="1287"/>
      <c r="T71" s="1287"/>
      <c r="U71" s="1287"/>
      <c r="V71" s="1288"/>
      <c r="W71" s="1129" t="s">
        <v>720</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33.75">
      <c r="A72" s="1283"/>
      <c r="B72" s="1283"/>
      <c r="C72" s="1283"/>
      <c r="D72" s="1283"/>
      <c r="E72" s="1283"/>
      <c r="F72" s="1283">
        <v>1</v>
      </c>
      <c r="G72" s="831"/>
      <c r="H72" s="831"/>
      <c r="I72" s="1283"/>
      <c r="J72" s="1283">
        <v>1</v>
      </c>
      <c r="K72" s="839"/>
      <c r="L72" s="562" t="str">
        <f>mergeValue(A72) &amp;"."&amp; mergeValue(B72)&amp;"."&amp; mergeValue(C72)&amp;"."&amp; mergeValue(D72)&amp;"."&amp; mergeValue(E72)&amp;"."&amp; mergeValue(F72)</f>
        <v>1.1.1.1.1.1</v>
      </c>
      <c r="M72" s="525" t="s">
        <v>9</v>
      </c>
      <c r="N72" s="615"/>
      <c r="O72" s="1286"/>
      <c r="P72" s="1287"/>
      <c r="Q72" s="1287"/>
      <c r="R72" s="1287"/>
      <c r="S72" s="1287"/>
      <c r="T72" s="1287"/>
      <c r="U72" s="1287"/>
      <c r="V72" s="1288"/>
      <c r="W72" s="1129" t="s">
        <v>721</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283"/>
      <c r="B73" s="1283"/>
      <c r="C73" s="1283"/>
      <c r="D73" s="1283"/>
      <c r="E73" s="1283"/>
      <c r="F73" s="1283"/>
      <c r="G73" s="831">
        <v>1</v>
      </c>
      <c r="H73" s="831"/>
      <c r="I73" s="1283"/>
      <c r="J73" s="1283"/>
      <c r="K73" s="839">
        <v>1</v>
      </c>
      <c r="L73" s="562" t="str">
        <f>mergeValue(A73) &amp;"."&amp; mergeValue(B73)&amp;"."&amp; mergeValue(C73)&amp;"."&amp; mergeValue(D73)&amp;"."&amp; mergeValue(E73)&amp;"."&amp; mergeValue(F73)&amp;"."&amp; mergeValue(G73)</f>
        <v>1.1.1.1.1.1.1</v>
      </c>
      <c r="M73" s="1016"/>
      <c r="N73" s="615"/>
      <c r="O73" s="532"/>
      <c r="P73" s="532"/>
      <c r="Q73" s="1040"/>
      <c r="R73" s="1290"/>
      <c r="S73" s="1291" t="s">
        <v>83</v>
      </c>
      <c r="T73" s="1290"/>
      <c r="U73" s="1291" t="s">
        <v>83</v>
      </c>
      <c r="V73" s="532"/>
      <c r="W73" s="1301" t="s">
        <v>722</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283"/>
      <c r="B74" s="1283"/>
      <c r="C74" s="1283"/>
      <c r="D74" s="1283"/>
      <c r="E74" s="1283"/>
      <c r="F74" s="1283"/>
      <c r="G74" s="831"/>
      <c r="H74" s="831"/>
      <c r="I74" s="1283"/>
      <c r="J74" s="1283"/>
      <c r="K74" s="839"/>
      <c r="L74" s="569"/>
      <c r="M74" s="615"/>
      <c r="N74" s="615"/>
      <c r="O74" s="532"/>
      <c r="P74" s="532"/>
      <c r="Q74" s="553" t="str">
        <f>R73 &amp; "-" &amp; T73</f>
        <v>-</v>
      </c>
      <c r="R74" s="1290"/>
      <c r="S74" s="1291"/>
      <c r="T74" s="1290"/>
      <c r="U74" s="1291"/>
      <c r="V74" s="532"/>
      <c r="W74" s="1302"/>
      <c r="X74" s="554"/>
      <c r="Y74" s="558"/>
      <c r="Z74" s="558" t="str">
        <f t="shared" si="2"/>
        <v/>
      </c>
      <c r="AA74" s="558"/>
      <c r="AB74" s="558"/>
      <c r="AC74" s="558"/>
      <c r="AD74" s="554"/>
      <c r="AE74" s="554"/>
      <c r="AF74" s="554"/>
      <c r="AG74" s="554"/>
      <c r="AH74" s="554"/>
      <c r="AI74" s="554"/>
      <c r="AJ74" s="554"/>
    </row>
    <row r="75" spans="1:36" s="493" customFormat="1" ht="15" customHeight="1">
      <c r="A75" s="1283"/>
      <c r="B75" s="1283"/>
      <c r="C75" s="1283"/>
      <c r="D75" s="1283"/>
      <c r="E75" s="1283"/>
      <c r="F75" s="1283"/>
      <c r="G75" s="833"/>
      <c r="H75" s="831"/>
      <c r="I75" s="1283"/>
      <c r="J75" s="1283"/>
      <c r="K75" s="838"/>
      <c r="L75" s="508"/>
      <c r="M75" s="527" t="s">
        <v>24</v>
      </c>
      <c r="N75" s="534"/>
      <c r="O75" s="534"/>
      <c r="P75" s="534"/>
      <c r="Q75" s="534"/>
      <c r="R75" s="534"/>
      <c r="S75" s="534"/>
      <c r="T75" s="534"/>
      <c r="U75" s="534"/>
      <c r="V75" s="530"/>
      <c r="W75" s="1303"/>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283"/>
      <c r="B76" s="1283"/>
      <c r="C76" s="1283"/>
      <c r="D76" s="1283"/>
      <c r="E76" s="1283"/>
      <c r="F76" s="833"/>
      <c r="G76" s="833"/>
      <c r="H76" s="831"/>
      <c r="I76" s="1283"/>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283"/>
      <c r="B77" s="1283"/>
      <c r="C77" s="1283"/>
      <c r="D77" s="1283"/>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283"/>
      <c r="B78" s="1283"/>
      <c r="C78" s="1283"/>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283"/>
      <c r="B79" s="1283"/>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283"/>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283">
        <v>1</v>
      </c>
      <c r="B85" s="867"/>
      <c r="C85" s="867"/>
      <c r="D85" s="867"/>
      <c r="E85" s="868"/>
      <c r="F85" s="869"/>
      <c r="G85" s="867"/>
      <c r="H85" s="867"/>
      <c r="I85" s="870"/>
      <c r="J85" s="865"/>
      <c r="K85" s="874">
        <v>1</v>
      </c>
      <c r="L85" s="562">
        <f>mergeValue(A85)</f>
        <v>1</v>
      </c>
      <c r="M85" s="610" t="s">
        <v>19</v>
      </c>
      <c r="N85" s="549"/>
      <c r="O85" s="1382"/>
      <c r="P85" s="1383"/>
      <c r="Q85" s="1383"/>
      <c r="R85" s="1383"/>
      <c r="S85" s="1383"/>
      <c r="T85" s="1383"/>
      <c r="U85" s="1383"/>
      <c r="V85" s="1384"/>
      <c r="W85" s="1129" t="s">
        <v>719</v>
      </c>
      <c r="X85" s="554"/>
      <c r="Y85" s="554"/>
      <c r="Z85" s="554"/>
      <c r="AA85" s="554"/>
      <c r="AB85" s="554"/>
      <c r="AC85" s="554"/>
      <c r="AD85" s="554"/>
      <c r="AE85" s="554"/>
      <c r="AF85" s="554"/>
      <c r="AG85" s="554"/>
      <c r="AH85" s="554"/>
      <c r="AI85" s="554"/>
    </row>
    <row r="86" spans="1:36" s="493" customFormat="1" ht="22.5">
      <c r="A86" s="1283"/>
      <c r="B86" s="1283">
        <v>1</v>
      </c>
      <c r="C86" s="867"/>
      <c r="D86" s="867"/>
      <c r="E86" s="869"/>
      <c r="F86" s="869"/>
      <c r="G86" s="867"/>
      <c r="H86" s="867"/>
      <c r="I86" s="864"/>
      <c r="J86" s="863"/>
      <c r="K86" s="874">
        <v>1</v>
      </c>
      <c r="L86" s="562" t="str">
        <f>mergeValue(A86) &amp;"."&amp; mergeValue(B86)</f>
        <v>1.1</v>
      </c>
      <c r="M86" s="516" t="s">
        <v>15</v>
      </c>
      <c r="N86" s="549"/>
      <c r="O86" s="1382"/>
      <c r="P86" s="1383"/>
      <c r="Q86" s="1383"/>
      <c r="R86" s="1383"/>
      <c r="S86" s="1383"/>
      <c r="T86" s="1383"/>
      <c r="U86" s="1383"/>
      <c r="V86" s="1384"/>
      <c r="W86" s="1129" t="s">
        <v>460</v>
      </c>
      <c r="X86" s="554"/>
      <c r="Y86" s="554"/>
      <c r="Z86" s="554"/>
      <c r="AA86" s="554"/>
      <c r="AB86" s="554"/>
      <c r="AC86" s="554"/>
      <c r="AD86" s="554"/>
      <c r="AE86" s="554"/>
      <c r="AF86" s="554"/>
      <c r="AG86" s="554"/>
      <c r="AH86" s="554"/>
      <c r="AI86" s="554"/>
    </row>
    <row r="87" spans="1:36" s="493" customFormat="1" ht="22.5">
      <c r="A87" s="1283"/>
      <c r="B87" s="1283"/>
      <c r="C87" s="1283">
        <v>1</v>
      </c>
      <c r="D87" s="867"/>
      <c r="E87" s="869"/>
      <c r="F87" s="869"/>
      <c r="G87" s="867"/>
      <c r="H87" s="867"/>
      <c r="I87" s="871"/>
      <c r="J87" s="863"/>
      <c r="K87" s="874">
        <v>1</v>
      </c>
      <c r="L87" s="562" t="str">
        <f>mergeValue(A87) &amp;"."&amp; mergeValue(B87)&amp;"."&amp; mergeValue(C87)</f>
        <v>1.1.1</v>
      </c>
      <c r="M87" s="517" t="s">
        <v>7</v>
      </c>
      <c r="N87" s="549"/>
      <c r="O87" s="1382"/>
      <c r="P87" s="1383"/>
      <c r="Q87" s="1383"/>
      <c r="R87" s="1383"/>
      <c r="S87" s="1383"/>
      <c r="T87" s="1383"/>
      <c r="U87" s="1383"/>
      <c r="V87" s="1384"/>
      <c r="W87" s="1129" t="s">
        <v>601</v>
      </c>
      <c r="X87" s="554"/>
      <c r="Y87" s="554"/>
      <c r="Z87" s="554"/>
      <c r="AA87" s="554"/>
      <c r="AB87" s="554"/>
      <c r="AC87" s="554"/>
      <c r="AD87" s="554"/>
      <c r="AE87" s="554"/>
      <c r="AF87" s="554"/>
      <c r="AG87" s="554"/>
      <c r="AH87" s="554"/>
      <c r="AI87" s="554"/>
    </row>
    <row r="88" spans="1:36" s="493" customFormat="1" ht="22.5">
      <c r="A88" s="1283"/>
      <c r="B88" s="1283"/>
      <c r="C88" s="1283"/>
      <c r="D88" s="1283">
        <v>1</v>
      </c>
      <c r="E88" s="869"/>
      <c r="F88" s="869"/>
      <c r="G88" s="867"/>
      <c r="H88" s="867"/>
      <c r="I88" s="1283">
        <v>1</v>
      </c>
      <c r="J88" s="863"/>
      <c r="K88" s="874">
        <v>1</v>
      </c>
      <c r="L88" s="562" t="str">
        <f>mergeValue(A88) &amp;"."&amp; mergeValue(B88)&amp;"."&amp; mergeValue(C88)&amp;"."&amp; mergeValue(D88)</f>
        <v>1.1.1.1</v>
      </c>
      <c r="M88" s="518" t="s">
        <v>21</v>
      </c>
      <c r="N88" s="549"/>
      <c r="O88" s="1382"/>
      <c r="P88" s="1383"/>
      <c r="Q88" s="1383"/>
      <c r="R88" s="1383"/>
      <c r="S88" s="1383"/>
      <c r="T88" s="1383"/>
      <c r="U88" s="1383"/>
      <c r="V88" s="1384"/>
      <c r="W88" s="1129" t="s">
        <v>602</v>
      </c>
      <c r="X88" s="554"/>
      <c r="Y88" s="554"/>
      <c r="Z88" s="554"/>
      <c r="AA88" s="554"/>
      <c r="AB88" s="554"/>
      <c r="AC88" s="554"/>
      <c r="AD88" s="554"/>
      <c r="AE88" s="554"/>
      <c r="AF88" s="554"/>
      <c r="AG88" s="554"/>
      <c r="AH88" s="554"/>
      <c r="AI88" s="554"/>
    </row>
    <row r="89" spans="1:36" s="493" customFormat="1" ht="11.25" hidden="1" customHeight="1">
      <c r="A89" s="1283"/>
      <c r="B89" s="1283"/>
      <c r="C89" s="1283"/>
      <c r="D89" s="1283"/>
      <c r="E89" s="1283">
        <v>1</v>
      </c>
      <c r="F89" s="869"/>
      <c r="G89" s="867"/>
      <c r="H89" s="867"/>
      <c r="I89" s="1283"/>
      <c r="J89" s="869"/>
      <c r="K89" s="874">
        <v>1</v>
      </c>
      <c r="L89" s="562"/>
      <c r="M89" s="524"/>
      <c r="N89" s="550"/>
      <c r="O89" s="1385"/>
      <c r="P89" s="1386"/>
      <c r="Q89" s="1386"/>
      <c r="R89" s="1386"/>
      <c r="S89" s="1386"/>
      <c r="T89" s="1386"/>
      <c r="U89" s="1386"/>
      <c r="V89" s="1387"/>
      <c r="W89" s="1090"/>
      <c r="X89" s="554"/>
      <c r="Y89" s="554"/>
      <c r="Z89" s="554"/>
      <c r="AA89" s="554"/>
      <c r="AB89" s="554"/>
      <c r="AC89" s="554"/>
      <c r="AD89" s="554"/>
      <c r="AE89" s="554"/>
      <c r="AF89" s="554"/>
      <c r="AG89" s="554"/>
      <c r="AH89" s="554"/>
      <c r="AI89" s="554"/>
    </row>
    <row r="90" spans="1:36" s="493" customFormat="1" ht="33.75">
      <c r="A90" s="1283"/>
      <c r="B90" s="1283"/>
      <c r="C90" s="1283"/>
      <c r="D90" s="1283"/>
      <c r="E90" s="1283"/>
      <c r="F90" s="1283">
        <v>1</v>
      </c>
      <c r="G90" s="867"/>
      <c r="H90" s="867"/>
      <c r="I90" s="1283"/>
      <c r="J90" s="1320"/>
      <c r="K90" s="874">
        <v>1</v>
      </c>
      <c r="L90" s="562" t="str">
        <f>mergeValue(A90) &amp;"."&amp; mergeValue(B90)&amp;"."&amp; mergeValue(C90)&amp;"."&amp; mergeValue(D90)&amp;"."&amp;  mergeValue(F90)</f>
        <v>1.1.1.1.1</v>
      </c>
      <c r="M90" s="524" t="s">
        <v>9</v>
      </c>
      <c r="N90" s="550"/>
      <c r="O90" s="1286"/>
      <c r="P90" s="1287"/>
      <c r="Q90" s="1287"/>
      <c r="R90" s="1287"/>
      <c r="S90" s="1287"/>
      <c r="T90" s="1287"/>
      <c r="U90" s="1287"/>
      <c r="V90" s="1288"/>
      <c r="W90" s="1129" t="s">
        <v>721</v>
      </c>
      <c r="X90" s="554"/>
      <c r="Y90" s="558" t="str">
        <f>strCheckUnique(Z90:Z93)</f>
        <v/>
      </c>
      <c r="Z90" s="554"/>
      <c r="AA90" s="558"/>
      <c r="AB90" s="554"/>
      <c r="AC90" s="554"/>
      <c r="AD90" s="554"/>
      <c r="AE90" s="554"/>
      <c r="AF90" s="554"/>
      <c r="AG90" s="554"/>
      <c r="AH90" s="554"/>
      <c r="AI90" s="554"/>
    </row>
    <row r="91" spans="1:36" s="493" customFormat="1" ht="99" customHeight="1">
      <c r="A91" s="1283"/>
      <c r="B91" s="1283"/>
      <c r="C91" s="1283"/>
      <c r="D91" s="1283"/>
      <c r="E91" s="1283"/>
      <c r="F91" s="1283"/>
      <c r="G91" s="867">
        <v>1</v>
      </c>
      <c r="H91" s="867"/>
      <c r="I91" s="1283"/>
      <c r="J91" s="1320"/>
      <c r="K91" s="866"/>
      <c r="L91" s="562" t="str">
        <f>mergeValue(A91) &amp;"."&amp; mergeValue(B91)&amp;"."&amp; mergeValue(C91)&amp;"."&amp; mergeValue(D91)&amp;"."&amp;  mergeValue(F91)&amp;"."&amp;  mergeValue(G91)</f>
        <v>1.1.1.1.1.1</v>
      </c>
      <c r="M91" s="1016"/>
      <c r="N91" s="555"/>
      <c r="O91" s="532"/>
      <c r="P91" s="532"/>
      <c r="Q91" s="532"/>
      <c r="R91" s="1289"/>
      <c r="S91" s="1291" t="s">
        <v>83</v>
      </c>
      <c r="T91" s="1289"/>
      <c r="U91" s="1291" t="s">
        <v>83</v>
      </c>
      <c r="V91" s="507"/>
      <c r="W91" s="1301" t="s">
        <v>734</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283"/>
      <c r="B92" s="1283"/>
      <c r="C92" s="1283"/>
      <c r="D92" s="1283"/>
      <c r="E92" s="1283"/>
      <c r="F92" s="1283"/>
      <c r="G92" s="867"/>
      <c r="H92" s="867"/>
      <c r="I92" s="1283"/>
      <c r="J92" s="1320"/>
      <c r="K92" s="874">
        <v>1</v>
      </c>
      <c r="L92" s="569"/>
      <c r="M92" s="615"/>
      <c r="N92" s="555"/>
      <c r="O92" s="532"/>
      <c r="P92" s="532"/>
      <c r="Q92" s="553" t="str">
        <f>R91 &amp; "-" &amp; T91</f>
        <v>-</v>
      </c>
      <c r="R92" s="1289"/>
      <c r="S92" s="1291"/>
      <c r="T92" s="1289"/>
      <c r="U92" s="1291"/>
      <c r="V92" s="507"/>
      <c r="W92" s="1302"/>
      <c r="X92" s="554"/>
      <c r="Y92" s="558"/>
      <c r="Z92" s="558"/>
      <c r="AA92" s="558"/>
      <c r="AB92" s="558"/>
      <c r="AC92" s="558"/>
      <c r="AD92" s="554"/>
      <c r="AE92" s="554"/>
      <c r="AF92" s="554"/>
      <c r="AG92" s="554"/>
      <c r="AH92" s="554"/>
      <c r="AI92" s="554"/>
    </row>
    <row r="93" spans="1:36" s="492" customFormat="1" ht="15" customHeight="1">
      <c r="A93" s="1283"/>
      <c r="B93" s="1283"/>
      <c r="C93" s="1283"/>
      <c r="D93" s="1283"/>
      <c r="E93" s="1283"/>
      <c r="F93" s="1283"/>
      <c r="G93" s="867"/>
      <c r="H93" s="867"/>
      <c r="I93" s="1283"/>
      <c r="J93" s="1320"/>
      <c r="K93" s="874">
        <v>1</v>
      </c>
      <c r="L93" s="508"/>
      <c r="M93" s="526" t="s">
        <v>24</v>
      </c>
      <c r="N93" s="521"/>
      <c r="O93" s="515"/>
      <c r="P93" s="515"/>
      <c r="Q93" s="515"/>
      <c r="R93" s="542"/>
      <c r="S93" s="534"/>
      <c r="T93" s="533"/>
      <c r="U93" s="521"/>
      <c r="V93" s="530"/>
      <c r="W93" s="1303"/>
      <c r="X93" s="556"/>
      <c r="Y93" s="556"/>
      <c r="Z93" s="556"/>
      <c r="AA93" s="556"/>
      <c r="AB93" s="556"/>
      <c r="AC93" s="556"/>
      <c r="AD93" s="556"/>
      <c r="AE93" s="556"/>
      <c r="AF93" s="556"/>
      <c r="AG93" s="556"/>
      <c r="AH93" s="556"/>
      <c r="AI93" s="556"/>
    </row>
    <row r="94" spans="1:36" s="492" customFormat="1" ht="15" customHeight="1">
      <c r="A94" s="1283"/>
      <c r="B94" s="1283"/>
      <c r="C94" s="1283"/>
      <c r="D94" s="1283"/>
      <c r="E94" s="1283"/>
      <c r="F94" s="869"/>
      <c r="G94" s="869"/>
      <c r="H94" s="867"/>
      <c r="I94" s="1283"/>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283"/>
      <c r="B95" s="1283"/>
      <c r="C95" s="1283"/>
      <c r="D95" s="1283"/>
      <c r="E95" s="869"/>
      <c r="F95" s="869"/>
      <c r="G95" s="869"/>
      <c r="H95" s="867"/>
      <c r="I95" s="1283"/>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283"/>
      <c r="B96" s="1283"/>
      <c r="C96" s="1283"/>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283"/>
      <c r="B97" s="1283"/>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283"/>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283">
        <v>1</v>
      </c>
      <c r="B103" s="1026"/>
      <c r="C103" s="1026"/>
      <c r="D103" s="1026"/>
      <c r="E103" s="1027"/>
      <c r="F103" s="1028"/>
      <c r="G103" s="1026"/>
      <c r="H103" s="1026"/>
      <c r="I103" s="1007"/>
      <c r="J103" s="1012"/>
      <c r="K103" s="1012"/>
      <c r="L103" s="562">
        <f>mergeValue(A103)</f>
        <v>1</v>
      </c>
      <c r="M103" s="610" t="s">
        <v>19</v>
      </c>
      <c r="N103" s="549"/>
      <c r="O103" s="1382"/>
      <c r="P103" s="1383"/>
      <c r="Q103" s="1383"/>
      <c r="R103" s="1383"/>
      <c r="S103" s="1383"/>
      <c r="T103" s="1383"/>
      <c r="U103" s="1383"/>
      <c r="V103" s="1383"/>
      <c r="W103" s="1383"/>
      <c r="X103" s="1383"/>
      <c r="Y103" s="1383"/>
      <c r="Z103" s="1383"/>
      <c r="AA103" s="1384"/>
      <c r="AB103" s="1129" t="s">
        <v>719</v>
      </c>
      <c r="AC103" s="554"/>
      <c r="AD103" s="554"/>
      <c r="AE103" s="554"/>
      <c r="AF103" s="554"/>
      <c r="AG103" s="554"/>
      <c r="AH103" s="554"/>
      <c r="AI103" s="554"/>
      <c r="AJ103" s="554"/>
      <c r="AK103" s="554"/>
      <c r="AL103" s="554"/>
      <c r="AM103" s="554"/>
      <c r="AN103" s="554"/>
    </row>
    <row r="104" spans="1:40" s="493" customFormat="1" ht="22.5">
      <c r="A104" s="1283"/>
      <c r="B104" s="1283">
        <v>1</v>
      </c>
      <c r="C104" s="1026"/>
      <c r="D104" s="1026"/>
      <c r="E104" s="1028"/>
      <c r="F104" s="1028"/>
      <c r="G104" s="1026"/>
      <c r="H104" s="1026"/>
      <c r="I104" s="1014"/>
      <c r="J104" s="1009"/>
      <c r="K104" s="1008"/>
      <c r="L104" s="562" t="str">
        <f>mergeValue(A104) &amp;"."&amp; mergeValue(B104)</f>
        <v>1.1</v>
      </c>
      <c r="M104" s="516" t="s">
        <v>15</v>
      </c>
      <c r="N104" s="549"/>
      <c r="O104" s="1382"/>
      <c r="P104" s="1383"/>
      <c r="Q104" s="1383"/>
      <c r="R104" s="1383"/>
      <c r="S104" s="1383"/>
      <c r="T104" s="1383"/>
      <c r="U104" s="1383"/>
      <c r="V104" s="1383"/>
      <c r="W104" s="1383"/>
      <c r="X104" s="1383"/>
      <c r="Y104" s="1383"/>
      <c r="Z104" s="1383"/>
      <c r="AA104" s="1384"/>
      <c r="AB104" s="1129" t="s">
        <v>460</v>
      </c>
      <c r="AC104" s="554"/>
      <c r="AD104" s="554"/>
      <c r="AE104" s="554"/>
      <c r="AF104" s="554"/>
      <c r="AG104" s="554"/>
      <c r="AH104" s="554"/>
      <c r="AI104" s="554"/>
      <c r="AJ104" s="554"/>
      <c r="AK104" s="554"/>
      <c r="AL104" s="554"/>
      <c r="AM104" s="554"/>
      <c r="AN104" s="554"/>
    </row>
    <row r="105" spans="1:40" s="493" customFormat="1" ht="22.5">
      <c r="A105" s="1283"/>
      <c r="B105" s="1283"/>
      <c r="C105" s="1283">
        <v>1</v>
      </c>
      <c r="D105" s="1026"/>
      <c r="E105" s="1028"/>
      <c r="F105" s="1028"/>
      <c r="G105" s="1026"/>
      <c r="H105" s="1026"/>
      <c r="I105" s="1014"/>
      <c r="J105" s="1009"/>
      <c r="K105" s="1008"/>
      <c r="L105" s="562" t="str">
        <f>mergeValue(A105) &amp;"."&amp; mergeValue(B105)&amp;"."&amp; mergeValue(C105)</f>
        <v>1.1.1</v>
      </c>
      <c r="M105" s="517" t="s">
        <v>7</v>
      </c>
      <c r="N105" s="549"/>
      <c r="O105" s="1382"/>
      <c r="P105" s="1383"/>
      <c r="Q105" s="1383"/>
      <c r="R105" s="1383"/>
      <c r="S105" s="1383"/>
      <c r="T105" s="1383"/>
      <c r="U105" s="1383"/>
      <c r="V105" s="1383"/>
      <c r="W105" s="1383"/>
      <c r="X105" s="1383"/>
      <c r="Y105" s="1383"/>
      <c r="Z105" s="1383"/>
      <c r="AA105" s="1384"/>
      <c r="AB105" s="1129" t="s">
        <v>601</v>
      </c>
      <c r="AC105" s="554"/>
      <c r="AD105" s="554"/>
      <c r="AE105" s="554"/>
      <c r="AF105" s="554"/>
      <c r="AG105" s="554"/>
      <c r="AH105" s="554"/>
      <c r="AI105" s="554"/>
      <c r="AJ105" s="554"/>
      <c r="AK105" s="554"/>
      <c r="AL105" s="554"/>
      <c r="AM105" s="554"/>
      <c r="AN105" s="554"/>
    </row>
    <row r="106" spans="1:40" s="493" customFormat="1" ht="22.5">
      <c r="A106" s="1283"/>
      <c r="B106" s="1283"/>
      <c r="C106" s="1283"/>
      <c r="D106" s="1283">
        <v>1</v>
      </c>
      <c r="E106" s="1028"/>
      <c r="F106" s="1028"/>
      <c r="G106" s="1026"/>
      <c r="H106" s="1026"/>
      <c r="I106" s="1014"/>
      <c r="J106" s="1009"/>
      <c r="K106" s="1008"/>
      <c r="L106" s="562" t="str">
        <f>mergeValue(A106) &amp;"."&amp; mergeValue(B106)&amp;"."&amp; mergeValue(C106)&amp;"."&amp; mergeValue(D106)</f>
        <v>1.1.1.1</v>
      </c>
      <c r="M106" s="518" t="s">
        <v>21</v>
      </c>
      <c r="N106" s="549"/>
      <c r="O106" s="1382"/>
      <c r="P106" s="1383"/>
      <c r="Q106" s="1383"/>
      <c r="R106" s="1383"/>
      <c r="S106" s="1383"/>
      <c r="T106" s="1383"/>
      <c r="U106" s="1383"/>
      <c r="V106" s="1383"/>
      <c r="W106" s="1383"/>
      <c r="X106" s="1383"/>
      <c r="Y106" s="1383"/>
      <c r="Z106" s="1383"/>
      <c r="AA106" s="1384"/>
      <c r="AB106" s="1129" t="s">
        <v>602</v>
      </c>
      <c r="AC106" s="554"/>
      <c r="AD106" s="554"/>
      <c r="AE106" s="554"/>
      <c r="AF106" s="554"/>
      <c r="AG106" s="554"/>
      <c r="AH106" s="554"/>
      <c r="AI106" s="554"/>
      <c r="AJ106" s="554"/>
      <c r="AK106" s="554"/>
      <c r="AL106" s="554"/>
      <c r="AM106" s="554"/>
      <c r="AN106" s="554"/>
    </row>
    <row r="107" spans="1:40" s="493" customFormat="1" ht="14.25" hidden="1">
      <c r="A107" s="1283"/>
      <c r="B107" s="1283"/>
      <c r="C107" s="1283"/>
      <c r="D107" s="1283"/>
      <c r="E107" s="1283">
        <v>1</v>
      </c>
      <c r="F107" s="1028"/>
      <c r="G107" s="1026"/>
      <c r="H107" s="1026"/>
      <c r="I107" s="1013"/>
      <c r="J107" s="1009"/>
      <c r="K107" s="1008"/>
      <c r="L107" s="562"/>
      <c r="M107" s="524"/>
      <c r="N107" s="550"/>
      <c r="O107" s="1385"/>
      <c r="P107" s="1386"/>
      <c r="Q107" s="1386"/>
      <c r="R107" s="1386"/>
      <c r="S107" s="1386"/>
      <c r="T107" s="1386"/>
      <c r="U107" s="1386"/>
      <c r="V107" s="1386"/>
      <c r="W107" s="1386"/>
      <c r="X107" s="1386"/>
      <c r="Y107" s="1386"/>
      <c r="Z107" s="1386"/>
      <c r="AA107" s="1387"/>
      <c r="AB107" s="1129"/>
      <c r="AC107" s="554"/>
      <c r="AD107" s="554"/>
      <c r="AE107" s="554"/>
      <c r="AF107" s="554"/>
      <c r="AG107" s="554"/>
      <c r="AH107" s="554"/>
      <c r="AI107" s="554"/>
      <c r="AJ107" s="554"/>
      <c r="AK107" s="554"/>
      <c r="AL107" s="554"/>
      <c r="AM107" s="554"/>
      <c r="AN107" s="554"/>
    </row>
    <row r="108" spans="1:40" s="493" customFormat="1" ht="33.75">
      <c r="A108" s="1283"/>
      <c r="B108" s="1283"/>
      <c r="C108" s="1283"/>
      <c r="D108" s="1283"/>
      <c r="E108" s="1283"/>
      <c r="F108" s="1283">
        <v>1</v>
      </c>
      <c r="G108" s="1026"/>
      <c r="H108" s="1026"/>
      <c r="I108" s="1333"/>
      <c r="J108" s="1009"/>
      <c r="K108" s="1008"/>
      <c r="L108" s="562" t="str">
        <f>mergeValue(A108) &amp;"."&amp; mergeValue(B108)&amp;"."&amp; mergeValue(C108)&amp;"."&amp; mergeValue(D108)&amp;"."&amp; mergeValue(F108)</f>
        <v>1.1.1.1.1</v>
      </c>
      <c r="M108" s="525" t="s">
        <v>9</v>
      </c>
      <c r="N108" s="550"/>
      <c r="O108" s="1286"/>
      <c r="P108" s="1287"/>
      <c r="Q108" s="1287"/>
      <c r="R108" s="1287"/>
      <c r="S108" s="1287"/>
      <c r="T108" s="1287"/>
      <c r="U108" s="1287"/>
      <c r="V108" s="1287"/>
      <c r="W108" s="1287"/>
      <c r="X108" s="1287"/>
      <c r="Y108" s="1287"/>
      <c r="Z108" s="1287"/>
      <c r="AA108" s="1288"/>
      <c r="AB108" s="1129" t="s">
        <v>721</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283"/>
      <c r="B109" s="1283"/>
      <c r="C109" s="1283"/>
      <c r="D109" s="1283"/>
      <c r="E109" s="1283"/>
      <c r="F109" s="1283"/>
      <c r="G109" s="1283">
        <v>1</v>
      </c>
      <c r="H109" s="1026"/>
      <c r="I109" s="1333"/>
      <c r="J109" s="1334"/>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289"/>
      <c r="X109" s="1291" t="s">
        <v>83</v>
      </c>
      <c r="Y109" s="1289"/>
      <c r="Z109" s="1291" t="s">
        <v>83</v>
      </c>
      <c r="AA109" s="507"/>
      <c r="AB109" s="1129" t="s">
        <v>739</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283"/>
      <c r="B110" s="1283"/>
      <c r="C110" s="1283"/>
      <c r="D110" s="1283"/>
      <c r="E110" s="1283"/>
      <c r="F110" s="1283"/>
      <c r="G110" s="1283"/>
      <c r="H110" s="1026">
        <v>1</v>
      </c>
      <c r="I110" s="1333"/>
      <c r="J110" s="1334"/>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289"/>
      <c r="X110" s="1291"/>
      <c r="Y110" s="1289"/>
      <c r="Z110" s="1291"/>
      <c r="AA110" s="637"/>
      <c r="AB110" s="1301" t="s">
        <v>740</v>
      </c>
      <c r="AC110" s="554" t="str">
        <f>strCheckDate(O110:AA110)</f>
        <v/>
      </c>
      <c r="AD110" s="554"/>
      <c r="AE110" s="554"/>
      <c r="AF110" s="558"/>
      <c r="AG110" s="554"/>
      <c r="AH110" s="554"/>
      <c r="AI110" s="554"/>
      <c r="AJ110" s="554"/>
      <c r="AK110" s="554"/>
      <c r="AL110" s="554"/>
      <c r="AM110" s="554"/>
      <c r="AN110" s="554"/>
    </row>
    <row r="111" spans="1:40" s="493" customFormat="1" ht="14.25" hidden="1">
      <c r="A111" s="1283"/>
      <c r="B111" s="1283"/>
      <c r="C111" s="1283"/>
      <c r="D111" s="1283"/>
      <c r="E111" s="1283"/>
      <c r="F111" s="1283"/>
      <c r="G111" s="1283"/>
      <c r="H111" s="1026"/>
      <c r="I111" s="1333"/>
      <c r="J111" s="1334"/>
      <c r="K111" s="1015"/>
      <c r="L111" s="569"/>
      <c r="M111" s="615"/>
      <c r="N111" s="615"/>
      <c r="O111" s="532"/>
      <c r="P111" s="463"/>
      <c r="Q111" s="463"/>
      <c r="R111" s="463"/>
      <c r="S111" s="463"/>
      <c r="T111" s="463"/>
      <c r="U111" s="529"/>
      <c r="V111" s="553"/>
      <c r="W111" s="1290"/>
      <c r="X111" s="1291"/>
      <c r="Y111" s="1290"/>
      <c r="Z111" s="1291"/>
      <c r="AA111" s="507"/>
      <c r="AB111" s="1302"/>
      <c r="AC111" s="554"/>
      <c r="AD111" s="554"/>
      <c r="AE111" s="554"/>
      <c r="AF111" s="558">
        <f ca="1">OFFSET(AF111,-1,0)</f>
        <v>0</v>
      </c>
      <c r="AG111" s="554"/>
      <c r="AH111" s="554"/>
      <c r="AI111" s="554"/>
      <c r="AJ111" s="554"/>
      <c r="AK111" s="554"/>
      <c r="AL111" s="554"/>
      <c r="AM111" s="554"/>
      <c r="AN111" s="554"/>
    </row>
    <row r="112" spans="1:40" s="492" customFormat="1" ht="15" customHeight="1">
      <c r="A112" s="1283"/>
      <c r="B112" s="1283"/>
      <c r="C112" s="1283"/>
      <c r="D112" s="1283"/>
      <c r="E112" s="1283"/>
      <c r="F112" s="1283"/>
      <c r="G112" s="1283"/>
      <c r="H112" s="1026"/>
      <c r="I112" s="1333"/>
      <c r="J112" s="1334"/>
      <c r="K112" s="1017"/>
      <c r="L112" s="508"/>
      <c r="M112" s="527" t="s">
        <v>40</v>
      </c>
      <c r="N112" s="521"/>
      <c r="O112" s="515"/>
      <c r="P112" s="515"/>
      <c r="Q112" s="515"/>
      <c r="R112" s="515"/>
      <c r="S112" s="515"/>
      <c r="T112" s="515"/>
      <c r="U112" s="515"/>
      <c r="V112" s="515"/>
      <c r="W112" s="533"/>
      <c r="X112" s="534"/>
      <c r="Y112" s="533"/>
      <c r="Z112" s="521"/>
      <c r="AA112" s="530"/>
      <c r="AB112" s="1303"/>
      <c r="AC112" s="556"/>
      <c r="AD112" s="556"/>
      <c r="AE112" s="556"/>
      <c r="AF112" s="556"/>
      <c r="AG112" s="556"/>
      <c r="AH112" s="556"/>
      <c r="AI112" s="556"/>
      <c r="AJ112" s="556"/>
      <c r="AK112" s="556"/>
      <c r="AL112" s="556"/>
      <c r="AM112" s="556"/>
      <c r="AN112" s="556"/>
    </row>
    <row r="113" spans="1:40" s="492" customFormat="1" ht="15" customHeight="1">
      <c r="A113" s="1283"/>
      <c r="B113" s="1283"/>
      <c r="C113" s="1283"/>
      <c r="D113" s="1283"/>
      <c r="E113" s="1283"/>
      <c r="F113" s="1283"/>
      <c r="G113" s="1026"/>
      <c r="H113" s="1026"/>
      <c r="I113" s="1333"/>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283"/>
      <c r="B114" s="1283"/>
      <c r="C114" s="1283"/>
      <c r="D114" s="1283"/>
      <c r="E114" s="1283"/>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283"/>
      <c r="B115" s="1283"/>
      <c r="C115" s="1283"/>
      <c r="D115" s="1283"/>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283"/>
      <c r="B116" s="1283"/>
      <c r="C116" s="1283"/>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283"/>
      <c r="B117" s="1283"/>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283"/>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283">
        <v>1</v>
      </c>
      <c r="B125" s="888"/>
      <c r="C125" s="888"/>
      <c r="D125" s="888"/>
      <c r="E125" s="889"/>
      <c r="F125" s="890"/>
      <c r="G125" s="890"/>
      <c r="H125" s="890"/>
      <c r="I125" s="891"/>
      <c r="J125" s="886"/>
      <c r="K125" s="893"/>
      <c r="L125" s="562">
        <f>mergeValue(A125)</f>
        <v>1</v>
      </c>
      <c r="M125" s="610" t="s">
        <v>19</v>
      </c>
      <c r="N125" s="549"/>
      <c r="O125" s="1327"/>
      <c r="P125" s="1327"/>
      <c r="Q125" s="1327"/>
      <c r="R125" s="1327"/>
      <c r="S125" s="1327"/>
      <c r="T125" s="1327"/>
      <c r="U125" s="1327"/>
      <c r="V125" s="1327"/>
      <c r="W125" s="1129" t="s">
        <v>719</v>
      </c>
      <c r="X125" s="554"/>
      <c r="Y125" s="554"/>
      <c r="Z125" s="554"/>
      <c r="AA125" s="554"/>
      <c r="AB125" s="554"/>
      <c r="AC125" s="554"/>
      <c r="AD125" s="554"/>
      <c r="AE125" s="554"/>
      <c r="AF125" s="554"/>
      <c r="AG125" s="554"/>
      <c r="AH125" s="554"/>
    </row>
    <row r="126" spans="1:40" s="493" customFormat="1" ht="22.5">
      <c r="A126" s="1283"/>
      <c r="B126" s="1283">
        <v>1</v>
      </c>
      <c r="C126" s="888"/>
      <c r="D126" s="888"/>
      <c r="E126" s="890"/>
      <c r="F126" s="890"/>
      <c r="G126" s="890"/>
      <c r="H126" s="890"/>
      <c r="I126" s="885"/>
      <c r="J126" s="884"/>
      <c r="K126" s="887"/>
      <c r="L126" s="562" t="str">
        <f>mergeValue(A126) &amp;"."&amp; mergeValue(B126)</f>
        <v>1.1</v>
      </c>
      <c r="M126" s="516" t="s">
        <v>15</v>
      </c>
      <c r="N126" s="549"/>
      <c r="O126" s="1327"/>
      <c r="P126" s="1327"/>
      <c r="Q126" s="1327"/>
      <c r="R126" s="1327"/>
      <c r="S126" s="1327"/>
      <c r="T126" s="1327"/>
      <c r="U126" s="1327"/>
      <c r="V126" s="1327"/>
      <c r="W126" s="1129" t="s">
        <v>460</v>
      </c>
      <c r="X126" s="554"/>
      <c r="Y126" s="554"/>
      <c r="Z126" s="554"/>
      <c r="AA126" s="554"/>
      <c r="AB126" s="554"/>
      <c r="AC126" s="554"/>
      <c r="AD126" s="554"/>
      <c r="AE126" s="554"/>
      <c r="AF126" s="554"/>
      <c r="AG126" s="554"/>
      <c r="AH126" s="554"/>
    </row>
    <row r="127" spans="1:40" s="493" customFormat="1" ht="22.5">
      <c r="A127" s="1283"/>
      <c r="B127" s="1283"/>
      <c r="C127" s="1283">
        <v>1</v>
      </c>
      <c r="D127" s="888"/>
      <c r="E127" s="890"/>
      <c r="F127" s="890"/>
      <c r="G127" s="890"/>
      <c r="H127" s="890"/>
      <c r="I127" s="892"/>
      <c r="J127" s="884"/>
      <c r="K127" s="887"/>
      <c r="L127" s="562" t="str">
        <f>mergeValue(A127) &amp;"."&amp; mergeValue(B127)&amp;"."&amp; mergeValue(C127)</f>
        <v>1.1.1</v>
      </c>
      <c r="M127" s="517" t="s">
        <v>7</v>
      </c>
      <c r="N127" s="549"/>
      <c r="O127" s="1327"/>
      <c r="P127" s="1327"/>
      <c r="Q127" s="1327"/>
      <c r="R127" s="1327"/>
      <c r="S127" s="1327"/>
      <c r="T127" s="1327"/>
      <c r="U127" s="1327"/>
      <c r="V127" s="1327"/>
      <c r="W127" s="1129" t="s">
        <v>601</v>
      </c>
      <c r="X127" s="554"/>
      <c r="Y127" s="554"/>
      <c r="Z127" s="554"/>
      <c r="AA127" s="554"/>
      <c r="AB127" s="554"/>
      <c r="AC127" s="554"/>
      <c r="AD127" s="554"/>
      <c r="AE127" s="554"/>
      <c r="AF127" s="554"/>
      <c r="AG127" s="554"/>
      <c r="AH127" s="554"/>
    </row>
    <row r="128" spans="1:40" s="493" customFormat="1" ht="22.5">
      <c r="A128" s="1283"/>
      <c r="B128" s="1283"/>
      <c r="C128" s="1283"/>
      <c r="D128" s="1283">
        <v>1</v>
      </c>
      <c r="E128" s="890"/>
      <c r="F128" s="890"/>
      <c r="G128" s="890"/>
      <c r="H128" s="890"/>
      <c r="I128" s="892"/>
      <c r="J128" s="884"/>
      <c r="K128" s="887"/>
      <c r="L128" s="562" t="str">
        <f>mergeValue(A128) &amp;"."&amp; mergeValue(B128)&amp;"."&amp; mergeValue(C128)&amp;"."&amp; mergeValue(D128)</f>
        <v>1.1.1.1</v>
      </c>
      <c r="M128" s="518" t="s">
        <v>21</v>
      </c>
      <c r="N128" s="549"/>
      <c r="O128" s="1327"/>
      <c r="P128" s="1327"/>
      <c r="Q128" s="1327"/>
      <c r="R128" s="1327"/>
      <c r="S128" s="1327"/>
      <c r="T128" s="1327"/>
      <c r="U128" s="1327"/>
      <c r="V128" s="1327"/>
      <c r="W128" s="1129" t="s">
        <v>602</v>
      </c>
      <c r="X128" s="554"/>
      <c r="Y128" s="554"/>
      <c r="Z128" s="554"/>
      <c r="AA128" s="554"/>
      <c r="AB128" s="554"/>
      <c r="AC128" s="554"/>
      <c r="AD128" s="554"/>
      <c r="AE128" s="554"/>
      <c r="AF128" s="554"/>
      <c r="AG128" s="554"/>
      <c r="AH128" s="554"/>
    </row>
    <row r="129" spans="1:34" s="493" customFormat="1" ht="11.25" hidden="1" customHeight="1">
      <c r="A129" s="1283"/>
      <c r="B129" s="1283"/>
      <c r="C129" s="1283"/>
      <c r="D129" s="1283"/>
      <c r="E129" s="1283">
        <v>1</v>
      </c>
      <c r="F129" s="890"/>
      <c r="G129" s="890"/>
      <c r="H129" s="888">
        <v>1</v>
      </c>
      <c r="I129" s="1283">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33.75">
      <c r="A130" s="1283"/>
      <c r="B130" s="1283"/>
      <c r="C130" s="1283"/>
      <c r="D130" s="1283"/>
      <c r="E130" s="1283"/>
      <c r="F130" s="1283">
        <v>1</v>
      </c>
      <c r="G130" s="888"/>
      <c r="H130" s="888"/>
      <c r="I130" s="1283"/>
      <c r="J130" s="1283">
        <v>1</v>
      </c>
      <c r="K130" s="896"/>
      <c r="L130" s="562" t="str">
        <f>mergeValue(A130) &amp;"."&amp; mergeValue(B130)&amp;"."&amp; mergeValue(C130)&amp;"."&amp; mergeValue(D130)&amp;"."&amp;  mergeValue(F130)</f>
        <v>1.1.1.1.1</v>
      </c>
      <c r="M130" s="525" t="s">
        <v>9</v>
      </c>
      <c r="N130" s="550"/>
      <c r="O130" s="1285"/>
      <c r="P130" s="1285"/>
      <c r="Q130" s="1285"/>
      <c r="R130" s="1285"/>
      <c r="S130" s="1285"/>
      <c r="T130" s="1285"/>
      <c r="U130" s="1285"/>
      <c r="V130" s="1285"/>
      <c r="W130" s="1129" t="s">
        <v>721</v>
      </c>
      <c r="X130" s="554"/>
      <c r="Y130" s="558" t="str">
        <f>strCheckUnique(Z130:Z133)</f>
        <v/>
      </c>
      <c r="Z130" s="554"/>
      <c r="AA130" s="558"/>
      <c r="AB130" s="554"/>
      <c r="AC130" s="554"/>
      <c r="AD130" s="554"/>
      <c r="AE130" s="554"/>
      <c r="AF130" s="554"/>
      <c r="AG130" s="554"/>
      <c r="AH130" s="554"/>
    </row>
    <row r="131" spans="1:34" s="493" customFormat="1" ht="99" customHeight="1">
      <c r="A131" s="1283"/>
      <c r="B131" s="1283"/>
      <c r="C131" s="1283"/>
      <c r="D131" s="1283"/>
      <c r="E131" s="1283"/>
      <c r="F131" s="1283"/>
      <c r="G131" s="888">
        <v>1</v>
      </c>
      <c r="H131" s="888"/>
      <c r="I131" s="1283"/>
      <c r="J131" s="1283"/>
      <c r="K131" s="896">
        <v>1</v>
      </c>
      <c r="L131" s="562" t="str">
        <f>mergeValue(A131) &amp;"."&amp; mergeValue(B131)&amp;"."&amp; mergeValue(C131)&amp;"."&amp; mergeValue(D131)&amp;"."&amp; mergeValue(F131)&amp;"."&amp; mergeValue(G131)</f>
        <v>1.1.1.1.1.1</v>
      </c>
      <c r="M131" s="1016"/>
      <c r="N131" s="555"/>
      <c r="O131" s="532"/>
      <c r="P131" s="532"/>
      <c r="Q131" s="1040"/>
      <c r="R131" s="1289"/>
      <c r="S131" s="1291" t="s">
        <v>83</v>
      </c>
      <c r="T131" s="1289"/>
      <c r="U131" s="1291" t="s">
        <v>84</v>
      </c>
      <c r="V131" s="547"/>
      <c r="W131" s="1301" t="s">
        <v>734</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283"/>
      <c r="B132" s="1283"/>
      <c r="C132" s="1283"/>
      <c r="D132" s="1283"/>
      <c r="E132" s="1283"/>
      <c r="F132" s="1283"/>
      <c r="G132" s="888"/>
      <c r="H132" s="888"/>
      <c r="I132" s="1283"/>
      <c r="J132" s="1283"/>
      <c r="K132" s="896"/>
      <c r="L132" s="569"/>
      <c r="M132" s="615"/>
      <c r="N132" s="555"/>
      <c r="O132" s="532"/>
      <c r="P132" s="532"/>
      <c r="Q132" s="553" t="str">
        <f>R131 &amp; "-" &amp; T131</f>
        <v>-</v>
      </c>
      <c r="R132" s="1290"/>
      <c r="S132" s="1291"/>
      <c r="T132" s="1290"/>
      <c r="U132" s="1291"/>
      <c r="V132" s="547"/>
      <c r="W132" s="1302"/>
      <c r="X132" s="554"/>
      <c r="Y132" s="554"/>
      <c r="Z132" s="554"/>
      <c r="AA132" s="554"/>
      <c r="AB132" s="554"/>
      <c r="AC132" s="554"/>
      <c r="AD132" s="554"/>
      <c r="AE132" s="554"/>
      <c r="AF132" s="554"/>
      <c r="AG132" s="554"/>
      <c r="AH132" s="554"/>
    </row>
    <row r="133" spans="1:34" s="492" customFormat="1" ht="15" customHeight="1">
      <c r="A133" s="1283"/>
      <c r="B133" s="1283"/>
      <c r="C133" s="1283"/>
      <c r="D133" s="1283"/>
      <c r="E133" s="1283"/>
      <c r="F133" s="1283"/>
      <c r="G133" s="890"/>
      <c r="H133" s="888"/>
      <c r="I133" s="1283"/>
      <c r="J133" s="1283"/>
      <c r="K133" s="895"/>
      <c r="L133" s="508"/>
      <c r="M133" s="526" t="s">
        <v>24</v>
      </c>
      <c r="N133" s="521"/>
      <c r="O133" s="515"/>
      <c r="P133" s="515"/>
      <c r="Q133" s="515"/>
      <c r="R133" s="542"/>
      <c r="S133" s="534"/>
      <c r="T133" s="533"/>
      <c r="U133" s="521"/>
      <c r="V133" s="530"/>
      <c r="W133" s="1303"/>
      <c r="X133" s="556"/>
      <c r="Y133" s="556"/>
      <c r="Z133" s="556"/>
      <c r="AA133" s="556"/>
      <c r="AB133" s="556"/>
      <c r="AC133" s="556"/>
      <c r="AD133" s="556"/>
      <c r="AE133" s="556"/>
      <c r="AF133" s="556"/>
      <c r="AG133" s="556"/>
      <c r="AH133" s="556"/>
    </row>
    <row r="134" spans="1:34" s="492" customFormat="1" ht="15" customHeight="1">
      <c r="A134" s="1283"/>
      <c r="B134" s="1283"/>
      <c r="C134" s="1283"/>
      <c r="D134" s="1283"/>
      <c r="E134" s="1283"/>
      <c r="F134" s="890"/>
      <c r="G134" s="890"/>
      <c r="H134" s="888"/>
      <c r="I134" s="1283"/>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283"/>
      <c r="B135" s="1283"/>
      <c r="C135" s="1283"/>
      <c r="D135" s="1283"/>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283"/>
      <c r="B136" s="1283"/>
      <c r="C136" s="1283"/>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283"/>
      <c r="B137" s="1283"/>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283"/>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283">
        <v>1</v>
      </c>
      <c r="B143" s="906"/>
      <c r="C143" s="906"/>
      <c r="D143" s="906"/>
      <c r="E143" s="907"/>
      <c r="F143" s="908"/>
      <c r="G143" s="908"/>
      <c r="H143" s="908"/>
      <c r="I143" s="909"/>
      <c r="J143" s="904"/>
      <c r="K143" s="911"/>
      <c r="L143" s="562">
        <f>mergeValue(A143)</f>
        <v>1</v>
      </c>
      <c r="M143" s="610" t="s">
        <v>19</v>
      </c>
      <c r="N143" s="549"/>
      <c r="O143" s="1327"/>
      <c r="P143" s="1327"/>
      <c r="Q143" s="1327"/>
      <c r="R143" s="1327"/>
      <c r="S143" s="1327"/>
      <c r="T143" s="1327"/>
      <c r="U143" s="1327"/>
      <c r="V143" s="1327"/>
      <c r="W143" s="1129" t="s">
        <v>719</v>
      </c>
      <c r="X143" s="554"/>
      <c r="Y143" s="554"/>
      <c r="Z143" s="554"/>
      <c r="AA143" s="554"/>
      <c r="AB143" s="554"/>
      <c r="AC143" s="554"/>
      <c r="AD143" s="554"/>
      <c r="AE143" s="554"/>
      <c r="AF143" s="554"/>
      <c r="AG143" s="554"/>
      <c r="AH143" s="554"/>
    </row>
    <row r="144" spans="1:34" s="493" customFormat="1" ht="22.5">
      <c r="A144" s="1283"/>
      <c r="B144" s="1283">
        <v>1</v>
      </c>
      <c r="C144" s="906"/>
      <c r="D144" s="906"/>
      <c r="E144" s="908"/>
      <c r="F144" s="908"/>
      <c r="G144" s="908"/>
      <c r="H144" s="908"/>
      <c r="I144" s="903"/>
      <c r="J144" s="902"/>
      <c r="K144" s="905"/>
      <c r="L144" s="562" t="str">
        <f>mergeValue(A144) &amp;"."&amp; mergeValue(B144)</f>
        <v>1.1</v>
      </c>
      <c r="M144" s="516" t="s">
        <v>15</v>
      </c>
      <c r="N144" s="549"/>
      <c r="O144" s="1327"/>
      <c r="P144" s="1327"/>
      <c r="Q144" s="1327"/>
      <c r="R144" s="1327"/>
      <c r="S144" s="1327"/>
      <c r="T144" s="1327"/>
      <c r="U144" s="1327"/>
      <c r="V144" s="1327"/>
      <c r="W144" s="1129" t="s">
        <v>460</v>
      </c>
      <c r="X144" s="554"/>
      <c r="Y144" s="554"/>
      <c r="Z144" s="554"/>
      <c r="AA144" s="554"/>
      <c r="AB144" s="554"/>
      <c r="AC144" s="554"/>
      <c r="AD144" s="554"/>
      <c r="AE144" s="554"/>
      <c r="AF144" s="554"/>
      <c r="AG144" s="554"/>
      <c r="AH144" s="554"/>
    </row>
    <row r="145" spans="1:35" s="493" customFormat="1" ht="22.5">
      <c r="A145" s="1283"/>
      <c r="B145" s="1283"/>
      <c r="C145" s="1283">
        <v>1</v>
      </c>
      <c r="D145" s="906"/>
      <c r="E145" s="908"/>
      <c r="F145" s="908"/>
      <c r="G145" s="908"/>
      <c r="H145" s="908"/>
      <c r="I145" s="910"/>
      <c r="J145" s="902"/>
      <c r="K145" s="905"/>
      <c r="L145" s="562" t="str">
        <f>mergeValue(A145) &amp;"."&amp; mergeValue(B145)&amp;"."&amp; mergeValue(C145)</f>
        <v>1.1.1</v>
      </c>
      <c r="M145" s="517" t="s">
        <v>7</v>
      </c>
      <c r="N145" s="549"/>
      <c r="O145" s="1327"/>
      <c r="P145" s="1327"/>
      <c r="Q145" s="1327"/>
      <c r="R145" s="1327"/>
      <c r="S145" s="1327"/>
      <c r="T145" s="1327"/>
      <c r="U145" s="1327"/>
      <c r="V145" s="1327"/>
      <c r="W145" s="1129" t="s">
        <v>601</v>
      </c>
      <c r="X145" s="554"/>
      <c r="Y145" s="554"/>
      <c r="Z145" s="554"/>
      <c r="AA145" s="554"/>
      <c r="AB145" s="554"/>
      <c r="AC145" s="554"/>
      <c r="AD145" s="554"/>
      <c r="AE145" s="554"/>
      <c r="AF145" s="554"/>
      <c r="AG145" s="554"/>
      <c r="AH145" s="554"/>
    </row>
    <row r="146" spans="1:35" s="493" customFormat="1" ht="22.5">
      <c r="A146" s="1283"/>
      <c r="B146" s="1283"/>
      <c r="C146" s="1283"/>
      <c r="D146" s="1283">
        <v>1</v>
      </c>
      <c r="E146" s="908"/>
      <c r="F146" s="908"/>
      <c r="G146" s="908"/>
      <c r="H146" s="908"/>
      <c r="I146" s="910"/>
      <c r="J146" s="902"/>
      <c r="K146" s="905"/>
      <c r="L146" s="562" t="str">
        <f>mergeValue(A146) &amp;"."&amp; mergeValue(B146)&amp;"."&amp; mergeValue(C146)&amp;"."&amp; mergeValue(D146)</f>
        <v>1.1.1.1</v>
      </c>
      <c r="M146" s="518" t="s">
        <v>21</v>
      </c>
      <c r="N146" s="549"/>
      <c r="O146" s="1327"/>
      <c r="P146" s="1327"/>
      <c r="Q146" s="1327"/>
      <c r="R146" s="1327"/>
      <c r="S146" s="1327"/>
      <c r="T146" s="1327"/>
      <c r="U146" s="1327"/>
      <c r="V146" s="1327"/>
      <c r="W146" s="1129" t="s">
        <v>602</v>
      </c>
      <c r="X146" s="554"/>
      <c r="Y146" s="554"/>
      <c r="Z146" s="554"/>
      <c r="AA146" s="554"/>
      <c r="AB146" s="554"/>
      <c r="AC146" s="554"/>
      <c r="AD146" s="554"/>
      <c r="AE146" s="554"/>
      <c r="AF146" s="554"/>
      <c r="AG146" s="554"/>
      <c r="AH146" s="554"/>
    </row>
    <row r="147" spans="1:35" s="493" customFormat="1" ht="11.25" hidden="1" customHeight="1">
      <c r="A147" s="1283"/>
      <c r="B147" s="1283"/>
      <c r="C147" s="1283"/>
      <c r="D147" s="1283"/>
      <c r="E147" s="1283">
        <v>1</v>
      </c>
      <c r="F147" s="908"/>
      <c r="G147" s="908"/>
      <c r="H147" s="906">
        <v>1</v>
      </c>
      <c r="I147" s="1283">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33.75">
      <c r="A148" s="1283"/>
      <c r="B148" s="1283"/>
      <c r="C148" s="1283"/>
      <c r="D148" s="1283"/>
      <c r="E148" s="1283"/>
      <c r="F148" s="1283">
        <v>1</v>
      </c>
      <c r="G148" s="906"/>
      <c r="H148" s="906"/>
      <c r="I148" s="1283"/>
      <c r="J148" s="1283">
        <v>1</v>
      </c>
      <c r="K148" s="914"/>
      <c r="L148" s="562" t="str">
        <f>mergeValue(A148) &amp;"."&amp; mergeValue(B148)&amp;"."&amp; mergeValue(C148)&amp;"."&amp; mergeValue(D148)&amp;"."&amp;  mergeValue(F148)</f>
        <v>1.1.1.1.1</v>
      </c>
      <c r="M148" s="525" t="s">
        <v>9</v>
      </c>
      <c r="N148" s="550"/>
      <c r="O148" s="1285"/>
      <c r="P148" s="1285"/>
      <c r="Q148" s="1285"/>
      <c r="R148" s="1285"/>
      <c r="S148" s="1285"/>
      <c r="T148" s="1285"/>
      <c r="U148" s="1285"/>
      <c r="V148" s="1285"/>
      <c r="W148" s="1129" t="s">
        <v>721</v>
      </c>
      <c r="X148" s="554"/>
      <c r="Y148" s="558" t="str">
        <f>strCheckUnique(Z148:Z151)</f>
        <v/>
      </c>
      <c r="Z148" s="554"/>
      <c r="AA148" s="558"/>
      <c r="AB148" s="554"/>
      <c r="AC148" s="554"/>
      <c r="AD148" s="554"/>
      <c r="AE148" s="554"/>
      <c r="AF148" s="554"/>
      <c r="AG148" s="554"/>
      <c r="AH148" s="554"/>
    </row>
    <row r="149" spans="1:35" s="493" customFormat="1" ht="99" customHeight="1">
      <c r="A149" s="1283"/>
      <c r="B149" s="1283"/>
      <c r="C149" s="1283"/>
      <c r="D149" s="1283"/>
      <c r="E149" s="1283"/>
      <c r="F149" s="1283"/>
      <c r="G149" s="906">
        <v>1</v>
      </c>
      <c r="H149" s="906"/>
      <c r="I149" s="1283"/>
      <c r="J149" s="1283"/>
      <c r="K149" s="914">
        <v>1</v>
      </c>
      <c r="L149" s="562" t="str">
        <f>mergeValue(A149) &amp;"."&amp; mergeValue(B149)&amp;"."&amp; mergeValue(C149)&amp;"."&amp; mergeValue(D149)&amp;"."&amp; mergeValue(F149)&amp;"."&amp; mergeValue(G149)</f>
        <v>1.1.1.1.1.1</v>
      </c>
      <c r="M149" s="1016"/>
      <c r="N149" s="555"/>
      <c r="O149" s="532"/>
      <c r="P149" s="532"/>
      <c r="Q149" s="1040"/>
      <c r="R149" s="1289"/>
      <c r="S149" s="1291" t="s">
        <v>83</v>
      </c>
      <c r="T149" s="1289"/>
      <c r="U149" s="1291" t="s">
        <v>84</v>
      </c>
      <c r="V149" s="547"/>
      <c r="W149" s="1301" t="s">
        <v>734</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283"/>
      <c r="B150" s="1283"/>
      <c r="C150" s="1283"/>
      <c r="D150" s="1283"/>
      <c r="E150" s="1283"/>
      <c r="F150" s="1283"/>
      <c r="G150" s="906"/>
      <c r="H150" s="906"/>
      <c r="I150" s="1283"/>
      <c r="J150" s="1283"/>
      <c r="K150" s="914"/>
      <c r="L150" s="569"/>
      <c r="M150" s="615"/>
      <c r="N150" s="555"/>
      <c r="O150" s="532"/>
      <c r="P150" s="532"/>
      <c r="Q150" s="553" t="str">
        <f>R149 &amp; "-" &amp; T149</f>
        <v>-</v>
      </c>
      <c r="R150" s="1290"/>
      <c r="S150" s="1291"/>
      <c r="T150" s="1290"/>
      <c r="U150" s="1291"/>
      <c r="V150" s="547"/>
      <c r="W150" s="1302"/>
      <c r="X150" s="554"/>
      <c r="Y150" s="554"/>
      <c r="Z150" s="554"/>
      <c r="AA150" s="554"/>
      <c r="AB150" s="554"/>
      <c r="AC150" s="554"/>
      <c r="AD150" s="554"/>
      <c r="AE150" s="554"/>
      <c r="AF150" s="554"/>
      <c r="AG150" s="554"/>
      <c r="AH150" s="554"/>
    </row>
    <row r="151" spans="1:35" s="492" customFormat="1" ht="15" customHeight="1">
      <c r="A151" s="1283"/>
      <c r="B151" s="1283"/>
      <c r="C151" s="1283"/>
      <c r="D151" s="1283"/>
      <c r="E151" s="1283"/>
      <c r="F151" s="1283"/>
      <c r="G151" s="908"/>
      <c r="H151" s="906"/>
      <c r="I151" s="1283"/>
      <c r="J151" s="1283"/>
      <c r="K151" s="913"/>
      <c r="L151" s="508"/>
      <c r="M151" s="526" t="s">
        <v>24</v>
      </c>
      <c r="N151" s="521"/>
      <c r="O151" s="515"/>
      <c r="P151" s="515"/>
      <c r="Q151" s="515"/>
      <c r="R151" s="542"/>
      <c r="S151" s="534"/>
      <c r="T151" s="533"/>
      <c r="U151" s="521"/>
      <c r="V151" s="530"/>
      <c r="W151" s="1303"/>
      <c r="X151" s="556"/>
      <c r="Y151" s="556"/>
      <c r="Z151" s="556"/>
      <c r="AA151" s="556"/>
      <c r="AB151" s="556"/>
      <c r="AC151" s="556"/>
      <c r="AD151" s="556"/>
      <c r="AE151" s="556"/>
      <c r="AF151" s="556"/>
      <c r="AG151" s="556"/>
      <c r="AH151" s="556"/>
    </row>
    <row r="152" spans="1:35" s="492" customFormat="1" ht="15" customHeight="1">
      <c r="A152" s="1283"/>
      <c r="B152" s="1283"/>
      <c r="C152" s="1283"/>
      <c r="D152" s="1283"/>
      <c r="E152" s="1283"/>
      <c r="F152" s="908"/>
      <c r="G152" s="908"/>
      <c r="H152" s="906"/>
      <c r="I152" s="1283"/>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283"/>
      <c r="B153" s="1283"/>
      <c r="C153" s="1283"/>
      <c r="D153" s="1283"/>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283"/>
      <c r="B154" s="1283"/>
      <c r="C154" s="1283"/>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283"/>
      <c r="B155" s="1283"/>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283"/>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283">
        <v>1</v>
      </c>
      <c r="B161" s="849"/>
      <c r="C161" s="849"/>
      <c r="D161" s="849"/>
      <c r="E161" s="850"/>
      <c r="F161" s="851"/>
      <c r="G161" s="851"/>
      <c r="H161" s="851"/>
      <c r="I161" s="852"/>
      <c r="J161" s="847"/>
      <c r="K161" s="854"/>
      <c r="L161" s="562">
        <f>mergeValue(A161)</f>
        <v>1</v>
      </c>
      <c r="M161" s="610" t="s">
        <v>19</v>
      </c>
      <c r="N161" s="549"/>
      <c r="O161" s="1382"/>
      <c r="P161" s="1383"/>
      <c r="Q161" s="1383"/>
      <c r="R161" s="1383"/>
      <c r="S161" s="1383"/>
      <c r="T161" s="1383"/>
      <c r="U161" s="1383"/>
      <c r="V161" s="1384"/>
      <c r="W161" s="1129" t="s">
        <v>719</v>
      </c>
      <c r="X161" s="554"/>
      <c r="Y161" s="554"/>
      <c r="Z161" s="554"/>
      <c r="AA161" s="554"/>
      <c r="AB161" s="554"/>
      <c r="AC161" s="554"/>
      <c r="AD161" s="554"/>
      <c r="AE161" s="554"/>
      <c r="AF161" s="554"/>
      <c r="AG161" s="554"/>
    </row>
    <row r="162" spans="1:33" s="493" customFormat="1" ht="22.5">
      <c r="A162" s="1283"/>
      <c r="B162" s="1283">
        <v>1</v>
      </c>
      <c r="C162" s="849"/>
      <c r="D162" s="849"/>
      <c r="E162" s="851"/>
      <c r="F162" s="851"/>
      <c r="G162" s="851"/>
      <c r="H162" s="851"/>
      <c r="I162" s="846"/>
      <c r="J162" s="845"/>
      <c r="K162" s="848"/>
      <c r="L162" s="562" t="str">
        <f>mergeValue(A162) &amp;"."&amp; mergeValue(B162)</f>
        <v>1.1</v>
      </c>
      <c r="M162" s="516" t="s">
        <v>15</v>
      </c>
      <c r="N162" s="549"/>
      <c r="O162" s="1382"/>
      <c r="P162" s="1383"/>
      <c r="Q162" s="1383"/>
      <c r="R162" s="1383"/>
      <c r="S162" s="1383"/>
      <c r="T162" s="1383"/>
      <c r="U162" s="1383"/>
      <c r="V162" s="1384"/>
      <c r="W162" s="1129" t="s">
        <v>460</v>
      </c>
      <c r="X162" s="554"/>
      <c r="Y162" s="554"/>
      <c r="Z162" s="554"/>
      <c r="AA162" s="554"/>
      <c r="AB162" s="554"/>
      <c r="AC162" s="554"/>
      <c r="AD162" s="554"/>
      <c r="AE162" s="554"/>
      <c r="AF162" s="554"/>
      <c r="AG162" s="554"/>
    </row>
    <row r="163" spans="1:33" s="493" customFormat="1" ht="22.5">
      <c r="A163" s="1283"/>
      <c r="B163" s="1283"/>
      <c r="C163" s="1283">
        <v>1</v>
      </c>
      <c r="D163" s="849"/>
      <c r="E163" s="851"/>
      <c r="F163" s="851"/>
      <c r="G163" s="851"/>
      <c r="H163" s="851"/>
      <c r="I163" s="853"/>
      <c r="J163" s="845"/>
      <c r="K163" s="848"/>
      <c r="L163" s="562" t="str">
        <f>mergeValue(A163) &amp;"."&amp; mergeValue(B163)&amp;"."&amp; mergeValue(C163)</f>
        <v>1.1.1</v>
      </c>
      <c r="M163" s="517" t="s">
        <v>7</v>
      </c>
      <c r="N163" s="549"/>
      <c r="O163" s="1382"/>
      <c r="P163" s="1383"/>
      <c r="Q163" s="1383"/>
      <c r="R163" s="1383"/>
      <c r="S163" s="1383"/>
      <c r="T163" s="1383"/>
      <c r="U163" s="1383"/>
      <c r="V163" s="1384"/>
      <c r="W163" s="1129" t="s">
        <v>601</v>
      </c>
      <c r="X163" s="554"/>
      <c r="Y163" s="554"/>
      <c r="Z163" s="554"/>
      <c r="AA163" s="554"/>
      <c r="AB163" s="554"/>
      <c r="AC163" s="554"/>
      <c r="AD163" s="554"/>
      <c r="AE163" s="554"/>
      <c r="AF163" s="554"/>
      <c r="AG163" s="554"/>
    </row>
    <row r="164" spans="1:33" s="493" customFormat="1" ht="22.5">
      <c r="A164" s="1283"/>
      <c r="B164" s="1283"/>
      <c r="C164" s="1283"/>
      <c r="D164" s="1283">
        <v>1</v>
      </c>
      <c r="E164" s="851"/>
      <c r="F164" s="851"/>
      <c r="G164" s="851"/>
      <c r="H164" s="851"/>
      <c r="I164" s="853"/>
      <c r="J164" s="845"/>
      <c r="K164" s="848"/>
      <c r="L164" s="562" t="str">
        <f>mergeValue(A164) &amp;"."&amp; mergeValue(B164)&amp;"."&amp; mergeValue(C164)&amp;"."&amp; mergeValue(D164)</f>
        <v>1.1.1.1</v>
      </c>
      <c r="M164" s="518" t="s">
        <v>21</v>
      </c>
      <c r="N164" s="549"/>
      <c r="O164" s="1382"/>
      <c r="P164" s="1383"/>
      <c r="Q164" s="1383"/>
      <c r="R164" s="1383"/>
      <c r="S164" s="1383"/>
      <c r="T164" s="1383"/>
      <c r="U164" s="1383"/>
      <c r="V164" s="1384"/>
      <c r="W164" s="1129" t="s">
        <v>602</v>
      </c>
      <c r="X164" s="554"/>
      <c r="Y164" s="554"/>
      <c r="Z164" s="554"/>
      <c r="AA164" s="554"/>
      <c r="AB164" s="554"/>
      <c r="AC164" s="554"/>
      <c r="AD164" s="554"/>
      <c r="AE164" s="554"/>
      <c r="AF164" s="554"/>
      <c r="AG164" s="554"/>
    </row>
    <row r="165" spans="1:33" s="493" customFormat="1" ht="78.75">
      <c r="A165" s="1283"/>
      <c r="B165" s="1283"/>
      <c r="C165" s="1283"/>
      <c r="D165" s="1283"/>
      <c r="E165" s="1283">
        <v>1</v>
      </c>
      <c r="F165" s="851"/>
      <c r="G165" s="851"/>
      <c r="H165" s="849">
        <v>1</v>
      </c>
      <c r="I165" s="1283">
        <v>1</v>
      </c>
      <c r="J165" s="851"/>
      <c r="K165" s="856"/>
      <c r="L165" s="562" t="str">
        <f>mergeValue(A165) &amp;"."&amp; mergeValue(B165)&amp;"."&amp; mergeValue(C165)&amp;"."&amp; mergeValue(D165)&amp;"."&amp; mergeValue(E165)</f>
        <v>1.1.1.1.1</v>
      </c>
      <c r="M165" s="524" t="s">
        <v>8</v>
      </c>
      <c r="N165" s="550"/>
      <c r="O165" s="1286"/>
      <c r="P165" s="1287"/>
      <c r="Q165" s="1287"/>
      <c r="R165" s="1287"/>
      <c r="S165" s="1287"/>
      <c r="T165" s="1287"/>
      <c r="U165" s="1287"/>
      <c r="V165" s="1288"/>
      <c r="W165" s="1129" t="s">
        <v>720</v>
      </c>
      <c r="X165" s="554"/>
      <c r="Y165" s="554"/>
      <c r="Z165" s="554"/>
      <c r="AA165" s="554"/>
      <c r="AB165" s="554"/>
      <c r="AC165" s="554"/>
      <c r="AD165" s="554"/>
      <c r="AE165" s="554"/>
      <c r="AF165" s="554"/>
      <c r="AG165" s="554"/>
    </row>
    <row r="166" spans="1:33" s="493" customFormat="1" ht="33.75">
      <c r="A166" s="1283"/>
      <c r="B166" s="1283"/>
      <c r="C166" s="1283"/>
      <c r="D166" s="1283"/>
      <c r="E166" s="1283"/>
      <c r="F166" s="1283">
        <v>1</v>
      </c>
      <c r="G166" s="849"/>
      <c r="H166" s="849"/>
      <c r="I166" s="1283"/>
      <c r="J166" s="1283">
        <v>1</v>
      </c>
      <c r="K166" s="857"/>
      <c r="L166" s="562" t="str">
        <f>mergeValue(A166) &amp;"."&amp; mergeValue(B166)&amp;"."&amp; mergeValue(C166)&amp;"."&amp; mergeValue(D166)&amp;"."&amp; mergeValue(E166)&amp;"."&amp; mergeValue(F166)</f>
        <v>1.1.1.1.1.1</v>
      </c>
      <c r="M166" s="525" t="s">
        <v>9</v>
      </c>
      <c r="N166" s="550"/>
      <c r="O166" s="1286"/>
      <c r="P166" s="1287"/>
      <c r="Q166" s="1287"/>
      <c r="R166" s="1287"/>
      <c r="S166" s="1287"/>
      <c r="T166" s="1287"/>
      <c r="U166" s="1287"/>
      <c r="V166" s="1288"/>
      <c r="W166" s="1129" t="s">
        <v>721</v>
      </c>
      <c r="X166" s="554"/>
      <c r="Y166" s="558" t="str">
        <f>strCheckUnique(Z166:Z169)</f>
        <v/>
      </c>
      <c r="Z166" s="554"/>
      <c r="AA166" s="558" t="str">
        <f>IF(O166="","",O166 &amp; ":_")</f>
        <v/>
      </c>
      <c r="AB166" s="554"/>
      <c r="AC166" s="554"/>
      <c r="AD166" s="554"/>
      <c r="AE166" s="554"/>
      <c r="AF166" s="554"/>
      <c r="AG166" s="554"/>
    </row>
    <row r="167" spans="1:33" s="493" customFormat="1" ht="122.1" customHeight="1">
      <c r="A167" s="1283"/>
      <c r="B167" s="1283"/>
      <c r="C167" s="1283"/>
      <c r="D167" s="1283"/>
      <c r="E167" s="1283"/>
      <c r="F167" s="1283"/>
      <c r="G167" s="849">
        <v>1</v>
      </c>
      <c r="H167" s="849"/>
      <c r="I167" s="1283"/>
      <c r="J167" s="1283"/>
      <c r="K167" s="857">
        <v>1</v>
      </c>
      <c r="L167" s="562" t="str">
        <f>mergeValue(A167) &amp;"."&amp; mergeValue(B167)&amp;"."&amp; mergeValue(C167)&amp;"."&amp; mergeValue(D167)&amp;"."&amp; mergeValue(E167)&amp;"."&amp; mergeValue(F167)&amp;"."&amp; mergeValue(G167)</f>
        <v>1.1.1.1.1.1.1</v>
      </c>
      <c r="M167" s="1016"/>
      <c r="N167" s="555"/>
      <c r="O167" s="1025"/>
      <c r="P167" s="532"/>
      <c r="Q167" s="532"/>
      <c r="R167" s="1289"/>
      <c r="S167" s="1291" t="s">
        <v>83</v>
      </c>
      <c r="T167" s="1289"/>
      <c r="U167" s="1291" t="s">
        <v>83</v>
      </c>
      <c r="V167" s="547"/>
      <c r="W167" s="1301" t="s">
        <v>722</v>
      </c>
      <c r="X167" s="554" t="str">
        <f>strCheckDate(O168:V168)</f>
        <v/>
      </c>
      <c r="Y167" s="558"/>
      <c r="Z167" s="558" t="str">
        <f>IF(M167="","",M167 )</f>
        <v/>
      </c>
      <c r="AA167" s="558"/>
      <c r="AB167" s="558"/>
      <c r="AC167" s="558"/>
      <c r="AD167" s="554"/>
      <c r="AE167" s="554"/>
      <c r="AF167" s="554"/>
      <c r="AG167" s="554"/>
    </row>
    <row r="168" spans="1:33" s="493" customFormat="1" ht="11.25" hidden="1" customHeight="1">
      <c r="A168" s="1283"/>
      <c r="B168" s="1283"/>
      <c r="C168" s="1283"/>
      <c r="D168" s="1283"/>
      <c r="E168" s="1283"/>
      <c r="F168" s="1283"/>
      <c r="G168" s="849"/>
      <c r="H168" s="849"/>
      <c r="I168" s="1283"/>
      <c r="J168" s="1283"/>
      <c r="K168" s="857"/>
      <c r="L168" s="569"/>
      <c r="M168" s="615"/>
      <c r="N168" s="555"/>
      <c r="O168" s="553"/>
      <c r="P168" s="532"/>
      <c r="Q168" s="553" t="str">
        <f>R167 &amp; "-" &amp; T167</f>
        <v>-</v>
      </c>
      <c r="R168" s="1290"/>
      <c r="S168" s="1291"/>
      <c r="T168" s="1290"/>
      <c r="U168" s="1291"/>
      <c r="V168" s="547"/>
      <c r="W168" s="1302"/>
      <c r="X168" s="554"/>
      <c r="Y168" s="554"/>
      <c r="Z168" s="554"/>
      <c r="AA168" s="554"/>
      <c r="AB168" s="554"/>
      <c r="AC168" s="554"/>
      <c r="AD168" s="554"/>
      <c r="AE168" s="554"/>
      <c r="AF168" s="554"/>
      <c r="AG168" s="554"/>
    </row>
    <row r="169" spans="1:33" s="492" customFormat="1" ht="15" customHeight="1">
      <c r="A169" s="1283"/>
      <c r="B169" s="1283"/>
      <c r="C169" s="1283"/>
      <c r="D169" s="1283"/>
      <c r="E169" s="1283"/>
      <c r="F169" s="1283"/>
      <c r="G169" s="851"/>
      <c r="H169" s="849"/>
      <c r="I169" s="1283"/>
      <c r="J169" s="1283"/>
      <c r="K169" s="856"/>
      <c r="L169" s="508"/>
      <c r="M169" s="527" t="s">
        <v>24</v>
      </c>
      <c r="N169" s="521"/>
      <c r="O169" s="515"/>
      <c r="P169" s="515"/>
      <c r="Q169" s="515"/>
      <c r="R169" s="542"/>
      <c r="S169" s="534"/>
      <c r="T169" s="533"/>
      <c r="U169" s="521"/>
      <c r="V169" s="530"/>
      <c r="W169" s="1303"/>
      <c r="X169" s="556"/>
      <c r="Y169" s="556"/>
      <c r="Z169" s="556"/>
      <c r="AA169" s="556"/>
      <c r="AB169" s="556"/>
      <c r="AC169" s="556"/>
      <c r="AD169" s="556"/>
      <c r="AE169" s="556"/>
      <c r="AF169" s="556"/>
      <c r="AG169" s="556"/>
    </row>
    <row r="170" spans="1:33" s="492" customFormat="1" ht="15" customHeight="1">
      <c r="A170" s="1283"/>
      <c r="B170" s="1283"/>
      <c r="C170" s="1283"/>
      <c r="D170" s="1283"/>
      <c r="E170" s="1283"/>
      <c r="F170" s="851"/>
      <c r="G170" s="851"/>
      <c r="H170" s="849"/>
      <c r="I170" s="1283"/>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283"/>
      <c r="B171" s="1283"/>
      <c r="C171" s="1283"/>
      <c r="D171" s="1283"/>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283"/>
      <c r="B172" s="1283"/>
      <c r="C172" s="1283"/>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283"/>
      <c r="B173" s="1283"/>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283"/>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283">
        <v>1</v>
      </c>
      <c r="B179" s="928"/>
      <c r="C179" s="928"/>
      <c r="D179" s="928"/>
      <c r="E179" s="928"/>
      <c r="F179" s="928"/>
      <c r="G179" s="929"/>
      <c r="H179" s="929"/>
      <c r="I179" s="931"/>
      <c r="J179" s="923"/>
      <c r="K179" s="923"/>
      <c r="L179" s="688">
        <f>mergeValue(A179)</f>
        <v>1</v>
      </c>
      <c r="M179" s="610" t="s">
        <v>19</v>
      </c>
      <c r="N179" s="681"/>
      <c r="O179" s="1382"/>
      <c r="P179" s="1383"/>
      <c r="Q179" s="1383"/>
      <c r="R179" s="1383"/>
      <c r="S179" s="1383"/>
      <c r="T179" s="1383"/>
      <c r="U179" s="1383"/>
      <c r="V179" s="1383"/>
      <c r="W179" s="1384"/>
      <c r="X179" s="1097" t="s">
        <v>719</v>
      </c>
      <c r="Y179" s="683"/>
      <c r="Z179" s="683"/>
      <c r="AA179" s="683"/>
      <c r="AB179" s="683"/>
      <c r="AC179" s="683"/>
      <c r="AD179" s="683"/>
      <c r="AE179" s="683"/>
      <c r="AF179" s="683"/>
      <c r="AG179" s="683"/>
    </row>
    <row r="180" spans="1:47" s="651" customFormat="1" ht="22.5">
      <c r="A180" s="1283"/>
      <c r="B180" s="1283">
        <v>1</v>
      </c>
      <c r="C180" s="928"/>
      <c r="D180" s="928"/>
      <c r="E180" s="928"/>
      <c r="F180" s="928"/>
      <c r="G180" s="933"/>
      <c r="H180" s="930"/>
      <c r="I180" s="935"/>
      <c r="J180" s="920"/>
      <c r="K180" s="919"/>
      <c r="L180" s="688" t="str">
        <f>mergeValue(A180) &amp;"."&amp; mergeValue(B180)</f>
        <v>1.1</v>
      </c>
      <c r="M180" s="658" t="s">
        <v>15</v>
      </c>
      <c r="N180" s="681"/>
      <c r="O180" s="1382"/>
      <c r="P180" s="1383"/>
      <c r="Q180" s="1383"/>
      <c r="R180" s="1383"/>
      <c r="S180" s="1383"/>
      <c r="T180" s="1383"/>
      <c r="U180" s="1383"/>
      <c r="V180" s="1383"/>
      <c r="W180" s="1384"/>
      <c r="X180" s="1097" t="s">
        <v>460</v>
      </c>
      <c r="Y180" s="683"/>
      <c r="Z180" s="683"/>
      <c r="AA180" s="683"/>
      <c r="AB180" s="683"/>
      <c r="AC180" s="683"/>
      <c r="AD180" s="683"/>
      <c r="AE180" s="683"/>
      <c r="AF180" s="683"/>
      <c r="AG180" s="683"/>
    </row>
    <row r="181" spans="1:47" s="651" customFormat="1" ht="22.5">
      <c r="A181" s="1283"/>
      <c r="B181" s="1283"/>
      <c r="C181" s="1283">
        <v>1</v>
      </c>
      <c r="D181" s="928"/>
      <c r="E181" s="928"/>
      <c r="F181" s="928"/>
      <c r="G181" s="933"/>
      <c r="H181" s="930"/>
      <c r="I181" s="936"/>
      <c r="J181" s="920"/>
      <c r="K181" s="919"/>
      <c r="L181" s="688" t="str">
        <f>mergeValue(A181) &amp;"."&amp; mergeValue(B181)&amp;"."&amp; mergeValue(C181)</f>
        <v>1.1.1</v>
      </c>
      <c r="M181" s="659" t="s">
        <v>7</v>
      </c>
      <c r="N181" s="681"/>
      <c r="O181" s="1382"/>
      <c r="P181" s="1383"/>
      <c r="Q181" s="1383"/>
      <c r="R181" s="1383"/>
      <c r="S181" s="1383"/>
      <c r="T181" s="1383"/>
      <c r="U181" s="1383"/>
      <c r="V181" s="1383"/>
      <c r="W181" s="1384"/>
      <c r="X181" s="1097" t="s">
        <v>601</v>
      </c>
      <c r="Y181" s="683"/>
      <c r="Z181" s="683"/>
      <c r="AA181" s="683"/>
      <c r="AB181" s="683"/>
      <c r="AC181" s="683"/>
      <c r="AD181" s="683"/>
      <c r="AE181" s="683"/>
      <c r="AF181" s="683"/>
      <c r="AG181" s="683"/>
    </row>
    <row r="182" spans="1:47" s="651" customFormat="1" ht="22.5">
      <c r="A182" s="1283"/>
      <c r="B182" s="1283"/>
      <c r="C182" s="1283"/>
      <c r="D182" s="1283">
        <v>1</v>
      </c>
      <c r="E182" s="928"/>
      <c r="F182" s="928"/>
      <c r="G182" s="933"/>
      <c r="H182" s="930"/>
      <c r="I182" s="936"/>
      <c r="J182" s="934"/>
      <c r="K182" s="919"/>
      <c r="L182" s="688" t="str">
        <f>mergeValue(A182) &amp;"."&amp; mergeValue(B182)&amp;"."&amp; mergeValue(C182)&amp;"."&amp; mergeValue(D182)</f>
        <v>1.1.1.1</v>
      </c>
      <c r="M182" s="660" t="s">
        <v>21</v>
      </c>
      <c r="N182" s="681"/>
      <c r="O182" s="1382"/>
      <c r="P182" s="1383"/>
      <c r="Q182" s="1383"/>
      <c r="R182" s="1383"/>
      <c r="S182" s="1383"/>
      <c r="T182" s="1383"/>
      <c r="U182" s="1383"/>
      <c r="V182" s="1383"/>
      <c r="W182" s="1384"/>
      <c r="X182" s="968" t="s">
        <v>624</v>
      </c>
      <c r="Y182" s="683"/>
      <c r="Z182" s="683"/>
      <c r="AA182" s="683"/>
      <c r="AB182" s="683"/>
      <c r="AC182" s="683"/>
      <c r="AD182" s="683"/>
      <c r="AE182" s="683"/>
      <c r="AF182" s="683"/>
      <c r="AG182" s="683"/>
    </row>
    <row r="183" spans="1:47" s="651" customFormat="1" ht="56.25" customHeight="1">
      <c r="A183" s="1283"/>
      <c r="B183" s="1283"/>
      <c r="C183" s="1283"/>
      <c r="D183" s="1283"/>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301" t="s">
        <v>749</v>
      </c>
      <c r="Y183" s="683" t="str">
        <f>strCheckDateTwo(N183:W183)</f>
        <v/>
      </c>
      <c r="Z183" s="683"/>
      <c r="AA183" s="683"/>
      <c r="AB183" s="683"/>
      <c r="AC183" s="683"/>
      <c r="AD183" s="683"/>
      <c r="AE183" s="683"/>
      <c r="AF183" s="683"/>
      <c r="AG183" s="683"/>
    </row>
    <row r="184" spans="1:47" s="651" customFormat="1" ht="14.25" hidden="1" customHeight="1">
      <c r="A184" s="1283"/>
      <c r="B184" s="1283"/>
      <c r="C184" s="1283"/>
      <c r="D184" s="1283"/>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302"/>
      <c r="Y184" s="683"/>
      <c r="Z184" s="683"/>
      <c r="AA184" s="683"/>
      <c r="AB184" s="683"/>
      <c r="AC184" s="683"/>
      <c r="AD184" s="683"/>
      <c r="AE184" s="683"/>
      <c r="AF184" s="683"/>
      <c r="AG184" s="683"/>
    </row>
    <row r="185" spans="1:47" s="651" customFormat="1" ht="15" customHeight="1">
      <c r="A185" s="1283"/>
      <c r="B185" s="1283"/>
      <c r="C185" s="1283"/>
      <c r="D185" s="1283"/>
      <c r="E185" s="928"/>
      <c r="F185" s="928"/>
      <c r="G185" s="933"/>
      <c r="H185" s="930"/>
      <c r="I185" s="936"/>
      <c r="J185" s="934"/>
      <c r="K185" s="924"/>
      <c r="L185" s="654"/>
      <c r="M185" s="663" t="s">
        <v>5</v>
      </c>
      <c r="N185" s="661"/>
      <c r="O185" s="657"/>
      <c r="P185" s="657"/>
      <c r="Q185" s="657"/>
      <c r="R185" s="657"/>
      <c r="S185" s="673"/>
      <c r="T185" s="669"/>
      <c r="U185" s="668"/>
      <c r="V185" s="661"/>
      <c r="W185" s="661"/>
      <c r="X185" s="1303"/>
      <c r="Y185" s="683"/>
      <c r="Z185" s="683"/>
      <c r="AA185" s="683"/>
      <c r="AB185" s="683"/>
      <c r="AC185" s="683"/>
      <c r="AD185" s="683"/>
      <c r="AE185" s="683"/>
      <c r="AF185" s="683"/>
      <c r="AG185" s="683"/>
    </row>
    <row r="186" spans="1:47" s="650" customFormat="1" ht="15" customHeight="1">
      <c r="A186" s="1283"/>
      <c r="B186" s="1283"/>
      <c r="C186" s="1283"/>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283"/>
      <c r="B187" s="1283"/>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283"/>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283">
        <v>1</v>
      </c>
      <c r="B193" s="963"/>
      <c r="C193" s="963"/>
      <c r="D193" s="963"/>
      <c r="E193" s="963"/>
      <c r="F193" s="956"/>
      <c r="G193" s="962"/>
      <c r="H193" s="962"/>
      <c r="I193" s="944"/>
      <c r="J193" s="943"/>
      <c r="K193" s="943"/>
      <c r="L193" s="688">
        <f>mergeValue(A193)</f>
        <v>1</v>
      </c>
      <c r="M193" s="610" t="s">
        <v>19</v>
      </c>
      <c r="N193" s="1393"/>
      <c r="O193" s="1394"/>
      <c r="P193" s="1394"/>
      <c r="Q193" s="1394"/>
      <c r="R193" s="1394"/>
      <c r="S193" s="1394"/>
      <c r="T193" s="1394"/>
      <c r="U193" s="1394"/>
      <c r="V193" s="1394"/>
      <c r="W193" s="1394"/>
      <c r="X193" s="1394"/>
      <c r="Y193" s="1394"/>
      <c r="Z193" s="1394"/>
      <c r="AA193" s="1394"/>
      <c r="AB193" s="1394"/>
      <c r="AC193" s="1394"/>
      <c r="AD193" s="1394"/>
      <c r="AE193" s="1394"/>
      <c r="AF193" s="1395"/>
      <c r="AG193" s="1097" t="s">
        <v>719</v>
      </c>
      <c r="AH193" s="683"/>
      <c r="AI193" s="683"/>
      <c r="AJ193" s="683"/>
      <c r="AK193" s="683"/>
      <c r="AL193" s="683"/>
      <c r="AM193" s="683"/>
      <c r="AN193" s="683"/>
      <c r="AO193" s="683"/>
      <c r="AP193" s="683"/>
      <c r="AQ193" s="683"/>
      <c r="AR193" s="683"/>
    </row>
    <row r="194" spans="1:46" s="651" customFormat="1" ht="22.5">
      <c r="A194" s="1283"/>
      <c r="B194" s="1283">
        <v>1</v>
      </c>
      <c r="C194" s="963"/>
      <c r="D194" s="963"/>
      <c r="E194" s="963"/>
      <c r="F194" s="956"/>
      <c r="G194" s="965"/>
      <c r="H194" s="966"/>
      <c r="I194" s="945"/>
      <c r="J194" s="940"/>
      <c r="K194" s="938"/>
      <c r="L194" s="688" t="str">
        <f>mergeValue(A194) &amp;"."&amp; mergeValue(B194)</f>
        <v>1.1</v>
      </c>
      <c r="M194" s="658" t="s">
        <v>15</v>
      </c>
      <c r="N194" s="1396"/>
      <c r="O194" s="1397"/>
      <c r="P194" s="1397"/>
      <c r="Q194" s="1397"/>
      <c r="R194" s="1397"/>
      <c r="S194" s="1397"/>
      <c r="T194" s="1397"/>
      <c r="U194" s="1397"/>
      <c r="V194" s="1397"/>
      <c r="W194" s="1397"/>
      <c r="X194" s="1397"/>
      <c r="Y194" s="1397"/>
      <c r="Z194" s="1397"/>
      <c r="AA194" s="1397"/>
      <c r="AB194" s="1397"/>
      <c r="AC194" s="1397"/>
      <c r="AD194" s="1397"/>
      <c r="AE194" s="1397"/>
      <c r="AF194" s="1398"/>
      <c r="AG194" s="1097" t="s">
        <v>460</v>
      </c>
      <c r="AH194" s="683"/>
      <c r="AI194" s="683"/>
      <c r="AJ194" s="683"/>
      <c r="AK194" s="683"/>
      <c r="AL194" s="683"/>
      <c r="AM194" s="683"/>
      <c r="AN194" s="683"/>
      <c r="AO194" s="683"/>
      <c r="AP194" s="683"/>
      <c r="AQ194" s="683"/>
      <c r="AR194" s="683"/>
    </row>
    <row r="195" spans="1:46" s="651" customFormat="1" ht="22.5">
      <c r="A195" s="1283"/>
      <c r="B195" s="1283"/>
      <c r="C195" s="1283">
        <v>1</v>
      </c>
      <c r="D195" s="963"/>
      <c r="E195" s="963"/>
      <c r="F195" s="956"/>
      <c r="G195" s="965"/>
      <c r="H195" s="966"/>
      <c r="I195" s="945"/>
      <c r="J195" s="940"/>
      <c r="K195" s="938"/>
      <c r="L195" s="688" t="str">
        <f>mergeValue(A195) &amp;"."&amp; mergeValue(B195)&amp;"."&amp; mergeValue(C195)</f>
        <v>1.1.1</v>
      </c>
      <c r="M195" s="659" t="s">
        <v>7</v>
      </c>
      <c r="N195" s="1396"/>
      <c r="O195" s="1397"/>
      <c r="P195" s="1397"/>
      <c r="Q195" s="1397"/>
      <c r="R195" s="1397"/>
      <c r="S195" s="1397"/>
      <c r="T195" s="1397"/>
      <c r="U195" s="1397"/>
      <c r="V195" s="1397"/>
      <c r="W195" s="1397"/>
      <c r="X195" s="1397"/>
      <c r="Y195" s="1397"/>
      <c r="Z195" s="1397"/>
      <c r="AA195" s="1397"/>
      <c r="AB195" s="1397"/>
      <c r="AC195" s="1397"/>
      <c r="AD195" s="1397"/>
      <c r="AE195" s="1397"/>
      <c r="AF195" s="1398"/>
      <c r="AG195" s="1097" t="s">
        <v>601</v>
      </c>
      <c r="AH195" s="683"/>
      <c r="AI195" s="683"/>
      <c r="AJ195" s="683"/>
      <c r="AK195" s="683"/>
      <c r="AL195" s="683"/>
      <c r="AM195" s="683"/>
      <c r="AN195" s="683"/>
      <c r="AO195" s="683"/>
      <c r="AP195" s="683"/>
      <c r="AQ195" s="683"/>
      <c r="AR195" s="683"/>
    </row>
    <row r="196" spans="1:46" s="651" customFormat="1" ht="15" customHeight="1">
      <c r="A196" s="1283"/>
      <c r="B196" s="1283"/>
      <c r="C196" s="1283"/>
      <c r="D196" s="1283">
        <v>1</v>
      </c>
      <c r="E196" s="963"/>
      <c r="F196" s="956"/>
      <c r="G196" s="965"/>
      <c r="H196" s="966"/>
      <c r="I196" s="945"/>
      <c r="J196" s="940"/>
      <c r="K196" s="938"/>
      <c r="L196" s="688" t="str">
        <f>mergeValue(A196) &amp;"."&amp; mergeValue(B196)&amp;"."&amp; mergeValue(C196)&amp;"."&amp; mergeValue(D196)</f>
        <v>1.1.1.1</v>
      </c>
      <c r="M196" s="660" t="s">
        <v>21</v>
      </c>
      <c r="N196" s="1396"/>
      <c r="O196" s="1397"/>
      <c r="P196" s="1397"/>
      <c r="Q196" s="1397"/>
      <c r="R196" s="1397"/>
      <c r="S196" s="1397"/>
      <c r="T196" s="1397"/>
      <c r="U196" s="1397"/>
      <c r="V196" s="1397"/>
      <c r="W196" s="1397"/>
      <c r="X196" s="1397"/>
      <c r="Y196" s="1397"/>
      <c r="Z196" s="1397"/>
      <c r="AA196" s="1397"/>
      <c r="AB196" s="1397"/>
      <c r="AC196" s="1397"/>
      <c r="AD196" s="1397"/>
      <c r="AE196" s="1397"/>
      <c r="AF196" s="1398"/>
      <c r="AG196" s="1097" t="s">
        <v>624</v>
      </c>
      <c r="AH196" s="683"/>
      <c r="AI196" s="683"/>
      <c r="AJ196" s="683"/>
      <c r="AK196" s="683"/>
      <c r="AL196" s="683"/>
      <c r="AM196" s="683"/>
      <c r="AN196" s="683"/>
      <c r="AO196" s="683"/>
      <c r="AP196" s="683"/>
      <c r="AQ196" s="683"/>
      <c r="AR196" s="683"/>
    </row>
    <row r="197" spans="1:46" s="651" customFormat="1" ht="17.100000000000001" customHeight="1">
      <c r="A197" s="1283"/>
      <c r="B197" s="1283"/>
      <c r="C197" s="1283"/>
      <c r="D197" s="1283"/>
      <c r="E197" s="1283">
        <v>1</v>
      </c>
      <c r="F197" s="956"/>
      <c r="G197" s="965"/>
      <c r="H197" s="966"/>
      <c r="I197" s="967"/>
      <c r="J197" s="957"/>
      <c r="K197" s="1230"/>
      <c r="L197" s="1343" t="str">
        <f>mergeValue(A197) &amp;"."&amp; mergeValue(B197)&amp;"."&amp; mergeValue(C197)&amp;"."&amp; mergeValue(D197)&amp;"."&amp; mergeValue(E197)</f>
        <v>1.1.1.1.1</v>
      </c>
      <c r="M197" s="1344"/>
      <c r="N197" s="1291" t="s">
        <v>83</v>
      </c>
      <c r="O197" s="1350"/>
      <c r="P197" s="1348">
        <v>1</v>
      </c>
      <c r="Q197" s="1415"/>
      <c r="R197" s="1291" t="s">
        <v>83</v>
      </c>
      <c r="S197" s="1350"/>
      <c r="T197" s="1348">
        <v>1</v>
      </c>
      <c r="U197" s="1415"/>
      <c r="V197" s="1291" t="s">
        <v>83</v>
      </c>
      <c r="W197" s="666"/>
      <c r="X197" s="655">
        <v>1</v>
      </c>
      <c r="Y197" s="1042"/>
      <c r="Z197" s="638"/>
      <c r="AA197" s="638"/>
      <c r="AB197" s="1289"/>
      <c r="AC197" s="1291" t="s">
        <v>83</v>
      </c>
      <c r="AD197" s="1289"/>
      <c r="AE197" s="1291" t="s">
        <v>83</v>
      </c>
      <c r="AF197" s="680"/>
      <c r="AG197" s="1345" t="s">
        <v>623</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283"/>
      <c r="B198" s="1283"/>
      <c r="C198" s="1283"/>
      <c r="D198" s="1283"/>
      <c r="E198" s="1283"/>
      <c r="F198" s="956"/>
      <c r="G198" s="965"/>
      <c r="H198" s="966"/>
      <c r="I198" s="967"/>
      <c r="J198" s="957"/>
      <c r="K198" s="1230"/>
      <c r="L198" s="1343"/>
      <c r="M198" s="1344"/>
      <c r="N198" s="1291"/>
      <c r="O198" s="1350"/>
      <c r="P198" s="1348"/>
      <c r="Q198" s="1415"/>
      <c r="R198" s="1291"/>
      <c r="S198" s="1350"/>
      <c r="T198" s="1348"/>
      <c r="U198" s="1415"/>
      <c r="V198" s="1291"/>
      <c r="W198" s="689"/>
      <c r="X198" s="670"/>
      <c r="Y198" s="670"/>
      <c r="Z198" s="672"/>
      <c r="AA198" s="572" t="str">
        <f>AB197 &amp; "-" &amp; AD197</f>
        <v>-</v>
      </c>
      <c r="AB198" s="1290"/>
      <c r="AC198" s="1291"/>
      <c r="AD198" s="1290"/>
      <c r="AE198" s="1291"/>
      <c r="AF198" s="639"/>
      <c r="AG198" s="1346"/>
      <c r="AH198" s="683"/>
      <c r="AI198" s="686"/>
      <c r="AJ198" s="686"/>
      <c r="AK198" s="686"/>
      <c r="AL198" s="686"/>
      <c r="AM198" s="686"/>
      <c r="AN198" s="686"/>
      <c r="AO198" s="683"/>
      <c r="AP198" s="683"/>
      <c r="AQ198" s="683"/>
      <c r="AR198" s="683"/>
    </row>
    <row r="199" spans="1:46" s="651" customFormat="1" ht="17.100000000000001" customHeight="1">
      <c r="A199" s="1283"/>
      <c r="B199" s="1283"/>
      <c r="C199" s="1283"/>
      <c r="D199" s="1283"/>
      <c r="E199" s="1283"/>
      <c r="F199" s="956"/>
      <c r="G199" s="965"/>
      <c r="H199" s="966"/>
      <c r="I199" s="967"/>
      <c r="J199" s="957"/>
      <c r="K199" s="1230"/>
      <c r="L199" s="1343"/>
      <c r="M199" s="1344"/>
      <c r="N199" s="1291"/>
      <c r="O199" s="1350"/>
      <c r="P199" s="1348"/>
      <c r="Q199" s="1415"/>
      <c r="R199" s="1291"/>
      <c r="S199" s="571"/>
      <c r="T199" s="664"/>
      <c r="U199" s="670"/>
      <c r="V199" s="671"/>
      <c r="W199" s="671"/>
      <c r="X199" s="671"/>
      <c r="Y199" s="671"/>
      <c r="Z199" s="672"/>
      <c r="AA199" s="672"/>
      <c r="AB199" s="673"/>
      <c r="AC199" s="669"/>
      <c r="AD199" s="669"/>
      <c r="AE199" s="673"/>
      <c r="AF199" s="669"/>
      <c r="AG199" s="1346"/>
      <c r="AH199" s="683"/>
      <c r="AI199" s="686"/>
      <c r="AJ199" s="686"/>
      <c r="AK199" s="686"/>
      <c r="AL199" s="686"/>
      <c r="AM199" s="686"/>
      <c r="AN199" s="686"/>
      <c r="AO199" s="683"/>
      <c r="AP199" s="683"/>
      <c r="AQ199" s="683"/>
      <c r="AR199" s="683"/>
    </row>
    <row r="200" spans="1:46" s="651" customFormat="1" ht="17.100000000000001" customHeight="1">
      <c r="A200" s="1283"/>
      <c r="B200" s="1283"/>
      <c r="C200" s="1283"/>
      <c r="D200" s="1283"/>
      <c r="E200" s="1283"/>
      <c r="F200" s="956"/>
      <c r="G200" s="965"/>
      <c r="H200" s="966"/>
      <c r="I200" s="967"/>
      <c r="J200" s="957"/>
      <c r="K200" s="1230"/>
      <c r="L200" s="1343"/>
      <c r="M200" s="1344"/>
      <c r="N200" s="1291"/>
      <c r="O200" s="674"/>
      <c r="P200" s="676"/>
      <c r="Q200" s="675"/>
      <c r="R200" s="671"/>
      <c r="S200" s="671"/>
      <c r="T200" s="671"/>
      <c r="U200" s="671"/>
      <c r="V200" s="671"/>
      <c r="W200" s="671"/>
      <c r="X200" s="671"/>
      <c r="Y200" s="671"/>
      <c r="Z200" s="672"/>
      <c r="AA200" s="672"/>
      <c r="AB200" s="673"/>
      <c r="AC200" s="669"/>
      <c r="AD200" s="669"/>
      <c r="AE200" s="673"/>
      <c r="AF200" s="669"/>
      <c r="AG200" s="1346"/>
      <c r="AH200" s="683"/>
      <c r="AI200" s="686"/>
      <c r="AJ200" s="686"/>
      <c r="AK200" s="686"/>
      <c r="AL200" s="686"/>
      <c r="AM200" s="686"/>
      <c r="AN200" s="686"/>
      <c r="AO200" s="683"/>
      <c r="AP200" s="683"/>
      <c r="AQ200" s="683"/>
      <c r="AR200" s="683"/>
    </row>
    <row r="201" spans="1:46" s="650" customFormat="1" ht="15" customHeight="1">
      <c r="A201" s="1283"/>
      <c r="B201" s="1283"/>
      <c r="C201" s="1283"/>
      <c r="D201" s="1283"/>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47"/>
      <c r="AH201" s="685"/>
      <c r="AI201" s="685"/>
      <c r="AJ201" s="687"/>
      <c r="AK201" s="687"/>
      <c r="AL201" s="687"/>
      <c r="AM201" s="687"/>
      <c r="AN201" s="687"/>
      <c r="AO201" s="685"/>
      <c r="AP201" s="685"/>
      <c r="AQ201" s="685"/>
      <c r="AR201" s="685"/>
    </row>
    <row r="202" spans="1:46" s="650" customFormat="1" ht="15" customHeight="1">
      <c r="A202" s="1283"/>
      <c r="B202" s="1283"/>
      <c r="C202" s="1283"/>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283"/>
      <c r="B203" s="1283"/>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283"/>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285"/>
      <c r="R207" s="150"/>
      <c r="S207" s="150"/>
      <c r="T207" s="150"/>
      <c r="U207" s="1285"/>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285"/>
      <c r="R208" s="150"/>
      <c r="S208" s="150"/>
      <c r="T208" s="150"/>
      <c r="U208" s="1285"/>
      <c r="V208" s="150"/>
      <c r="W208" s="150"/>
      <c r="X208" s="150"/>
      <c r="Y208" s="150"/>
      <c r="Z208" s="150"/>
      <c r="AA208" s="150"/>
      <c r="AB208" s="150"/>
      <c r="AC208" s="150"/>
    </row>
    <row r="209" spans="1:83" ht="15" customHeight="1">
      <c r="G209" s="149"/>
      <c r="H209" s="150"/>
      <c r="I209" s="150"/>
      <c r="J209" s="80"/>
      <c r="K209" s="150"/>
      <c r="L209" s="150"/>
      <c r="M209" s="150"/>
      <c r="N209" s="150"/>
      <c r="O209" s="150"/>
      <c r="Q209" s="1285"/>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418" t="s">
        <v>84</v>
      </c>
      <c r="O211" s="1350"/>
      <c r="P211" s="1348">
        <v>1</v>
      </c>
      <c r="Q211" s="1385"/>
      <c r="R211" s="1291" t="s">
        <v>83</v>
      </c>
      <c r="S211" s="1391"/>
      <c r="T211" s="1416">
        <v>1</v>
      </c>
      <c r="U211" s="1286"/>
      <c r="V211" s="1291"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418"/>
      <c r="O212" s="1350"/>
      <c r="P212" s="1348"/>
      <c r="Q212" s="1385"/>
      <c r="R212" s="1291"/>
      <c r="S212" s="1392"/>
      <c r="T212" s="1417"/>
      <c r="U212" s="1286"/>
      <c r="V212" s="1291"/>
      <c r="W212" s="699"/>
      <c r="X212" s="699"/>
      <c r="Y212" s="699" t="s">
        <v>628</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418"/>
      <c r="O213" s="1350"/>
      <c r="P213" s="1348"/>
      <c r="Q213" s="1385"/>
      <c r="R213" s="1291"/>
      <c r="S213" s="696"/>
      <c r="T213" s="696"/>
      <c r="U213" s="699" t="s">
        <v>629</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291"/>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653</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283">
        <v>1</v>
      </c>
      <c r="B220" s="831"/>
      <c r="C220" s="831"/>
      <c r="D220" s="831"/>
      <c r="E220" s="832"/>
      <c r="F220" s="833"/>
      <c r="G220" s="833"/>
      <c r="H220" s="833"/>
      <c r="I220" s="834"/>
      <c r="J220" s="829"/>
      <c r="K220" s="836"/>
      <c r="L220" s="744">
        <f>mergeValue(A220)</f>
        <v>1</v>
      </c>
      <c r="M220" s="610" t="s">
        <v>19</v>
      </c>
      <c r="N220" s="615"/>
      <c r="O220" s="1379"/>
      <c r="P220" s="1380"/>
      <c r="Q220" s="1380"/>
      <c r="R220" s="1380"/>
      <c r="S220" s="1380"/>
      <c r="T220" s="1380"/>
      <c r="U220" s="1380"/>
      <c r="V220" s="1381"/>
      <c r="W220" s="1129" t="s">
        <v>719</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283"/>
      <c r="B221" s="1283">
        <v>1</v>
      </c>
      <c r="C221" s="831"/>
      <c r="D221" s="831"/>
      <c r="E221" s="833"/>
      <c r="F221" s="833"/>
      <c r="G221" s="833"/>
      <c r="H221" s="833"/>
      <c r="I221" s="828"/>
      <c r="J221" s="827"/>
      <c r="K221" s="830"/>
      <c r="L221" s="744" t="str">
        <f>mergeValue(A221) &amp;"."&amp; mergeValue(B221)</f>
        <v>1.1</v>
      </c>
      <c r="M221" s="658" t="s">
        <v>15</v>
      </c>
      <c r="N221" s="615"/>
      <c r="O221" s="1379"/>
      <c r="P221" s="1380"/>
      <c r="Q221" s="1380"/>
      <c r="R221" s="1380"/>
      <c r="S221" s="1380"/>
      <c r="T221" s="1380"/>
      <c r="U221" s="1380"/>
      <c r="V221" s="1381"/>
      <c r="W221" s="1129" t="s">
        <v>460</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283"/>
      <c r="B222" s="1283"/>
      <c r="C222" s="1283">
        <v>1</v>
      </c>
      <c r="D222" s="831"/>
      <c r="E222" s="833"/>
      <c r="F222" s="833"/>
      <c r="G222" s="833"/>
      <c r="H222" s="833"/>
      <c r="I222" s="835"/>
      <c r="J222" s="827"/>
      <c r="K222" s="830"/>
      <c r="L222" s="744" t="str">
        <f>mergeValue(A222) &amp;"."&amp; mergeValue(B222)&amp;"."&amp; mergeValue(C222)</f>
        <v>1.1.1</v>
      </c>
      <c r="M222" s="659" t="s">
        <v>7</v>
      </c>
      <c r="N222" s="615"/>
      <c r="O222" s="1379"/>
      <c r="P222" s="1380"/>
      <c r="Q222" s="1380"/>
      <c r="R222" s="1380"/>
      <c r="S222" s="1380"/>
      <c r="T222" s="1380"/>
      <c r="U222" s="1380"/>
      <c r="V222" s="1381"/>
      <c r="W222" s="1129" t="s">
        <v>601</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283"/>
      <c r="B223" s="1283"/>
      <c r="C223" s="1283"/>
      <c r="D223" s="1283">
        <v>1</v>
      </c>
      <c r="E223" s="833"/>
      <c r="F223" s="833"/>
      <c r="G223" s="833"/>
      <c r="H223" s="833"/>
      <c r="I223" s="835"/>
      <c r="J223" s="827"/>
      <c r="K223" s="830"/>
      <c r="L223" s="744" t="str">
        <f>mergeValue(A223) &amp;"."&amp; mergeValue(B223)&amp;"."&amp; mergeValue(C223)&amp;"."&amp; mergeValue(D223)</f>
        <v>1.1.1.1</v>
      </c>
      <c r="M223" s="660" t="s">
        <v>21</v>
      </c>
      <c r="N223" s="615"/>
      <c r="O223" s="1379"/>
      <c r="P223" s="1380"/>
      <c r="Q223" s="1380"/>
      <c r="R223" s="1380"/>
      <c r="S223" s="1380"/>
      <c r="T223" s="1380"/>
      <c r="U223" s="1380"/>
      <c r="V223" s="1381"/>
      <c r="W223" s="1129" t="s">
        <v>602</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283"/>
      <c r="B224" s="1283"/>
      <c r="C224" s="1283"/>
      <c r="D224" s="1283"/>
      <c r="E224" s="1283">
        <v>1</v>
      </c>
      <c r="F224" s="833"/>
      <c r="G224" s="833"/>
      <c r="H224" s="831">
        <v>1</v>
      </c>
      <c r="I224" s="1283">
        <v>1</v>
      </c>
      <c r="J224" s="833"/>
      <c r="K224" s="838"/>
      <c r="L224" s="744" t="str">
        <f>mergeValue(A224) &amp;"."&amp; mergeValue(B224)&amp;"."&amp; mergeValue(C224)&amp;"."&amp; mergeValue(D224)&amp;"."&amp; mergeValue(E224)</f>
        <v>1.1.1.1.1</v>
      </c>
      <c r="M224" s="524" t="s">
        <v>8</v>
      </c>
      <c r="N224" s="615"/>
      <c r="O224" s="1286"/>
      <c r="P224" s="1287"/>
      <c r="Q224" s="1287"/>
      <c r="R224" s="1287"/>
      <c r="S224" s="1287"/>
      <c r="T224" s="1287"/>
      <c r="U224" s="1287"/>
      <c r="V224" s="1288"/>
      <c r="W224" s="1129" t="s">
        <v>720</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57" s="751" customFormat="1" ht="33.75">
      <c r="A225" s="1283"/>
      <c r="B225" s="1283"/>
      <c r="C225" s="1283"/>
      <c r="D225" s="1283"/>
      <c r="E225" s="1283"/>
      <c r="F225" s="1283">
        <v>1</v>
      </c>
      <c r="G225" s="831"/>
      <c r="H225" s="831"/>
      <c r="I225" s="1283"/>
      <c r="J225" s="1283">
        <v>1</v>
      </c>
      <c r="K225" s="839"/>
      <c r="L225" s="744" t="str">
        <f>mergeValue(A225) &amp;"."&amp; mergeValue(B225)&amp;"."&amp; mergeValue(C225)&amp;"."&amp; mergeValue(D225)&amp;"."&amp; mergeValue(E225)&amp;"."&amp; mergeValue(F225)</f>
        <v>1.1.1.1.1.1</v>
      </c>
      <c r="M225" s="525" t="s">
        <v>9</v>
      </c>
      <c r="N225" s="615"/>
      <c r="O225" s="1286"/>
      <c r="P225" s="1287"/>
      <c r="Q225" s="1287"/>
      <c r="R225" s="1287"/>
      <c r="S225" s="1287"/>
      <c r="T225" s="1287"/>
      <c r="U225" s="1287"/>
      <c r="V225" s="1288"/>
      <c r="W225" s="1129" t="s">
        <v>721</v>
      </c>
      <c r="X225" s="759"/>
      <c r="Y225" s="777"/>
      <c r="Z225" s="777" t="str">
        <f t="shared" si="3"/>
        <v>Группа потребителей</v>
      </c>
      <c r="AA225" s="777"/>
      <c r="AB225" s="777"/>
      <c r="AC225" s="777"/>
      <c r="AD225" s="759"/>
      <c r="AE225" s="759"/>
      <c r="AF225" s="759"/>
      <c r="AG225" s="759"/>
      <c r="AH225" s="759"/>
      <c r="AI225" s="759"/>
      <c r="AJ225" s="759"/>
    </row>
    <row r="226" spans="1:57" s="751" customFormat="1" ht="122.1" customHeight="1">
      <c r="A226" s="1283"/>
      <c r="B226" s="1283"/>
      <c r="C226" s="1283"/>
      <c r="D226" s="1283"/>
      <c r="E226" s="1283"/>
      <c r="F226" s="1283"/>
      <c r="G226" s="831">
        <v>1</v>
      </c>
      <c r="H226" s="831"/>
      <c r="I226" s="1283"/>
      <c r="J226" s="1283"/>
      <c r="K226" s="839">
        <v>1</v>
      </c>
      <c r="L226" s="744" t="str">
        <f>mergeValue(A226) &amp;"."&amp; mergeValue(B226)&amp;"."&amp; mergeValue(C226)&amp;"."&amp; mergeValue(D226)&amp;"."&amp; mergeValue(E226)&amp;"."&amp; mergeValue(F226)&amp;"."&amp; mergeValue(G226)</f>
        <v>1.1.1.1.1.1.1</v>
      </c>
      <c r="M226" s="1016"/>
      <c r="N226" s="615"/>
      <c r="O226" s="726"/>
      <c r="P226" s="726"/>
      <c r="Q226" s="726"/>
      <c r="R226" s="1290"/>
      <c r="S226" s="1291" t="s">
        <v>83</v>
      </c>
      <c r="T226" s="1290"/>
      <c r="U226" s="1291" t="s">
        <v>83</v>
      </c>
      <c r="V226" s="726"/>
      <c r="W226" s="1301" t="s">
        <v>722</v>
      </c>
      <c r="X226" s="759" t="str">
        <f>strCheckDate(O227:V227)</f>
        <v/>
      </c>
      <c r="Y226" s="777"/>
      <c r="Z226" s="777" t="str">
        <f t="shared" si="3"/>
        <v/>
      </c>
      <c r="AA226" s="777"/>
      <c r="AB226" s="777"/>
      <c r="AC226" s="777"/>
      <c r="AD226" s="759"/>
      <c r="AE226" s="759"/>
      <c r="AF226" s="759"/>
      <c r="AG226" s="759"/>
      <c r="AH226" s="759"/>
      <c r="AI226" s="759"/>
      <c r="AJ226" s="759"/>
    </row>
    <row r="227" spans="1:57" s="751" customFormat="1" ht="14.25" hidden="1" customHeight="1">
      <c r="A227" s="1283"/>
      <c r="B227" s="1283"/>
      <c r="C227" s="1283"/>
      <c r="D227" s="1283"/>
      <c r="E227" s="1283"/>
      <c r="F227" s="1283"/>
      <c r="G227" s="831"/>
      <c r="H227" s="831"/>
      <c r="I227" s="1283"/>
      <c r="J227" s="1283"/>
      <c r="K227" s="839"/>
      <c r="L227" s="752"/>
      <c r="M227" s="615"/>
      <c r="N227" s="615"/>
      <c r="O227" s="726"/>
      <c r="P227" s="726"/>
      <c r="Q227" s="732" t="str">
        <f>R226 &amp; "-" &amp; T226</f>
        <v>-</v>
      </c>
      <c r="R227" s="1290"/>
      <c r="S227" s="1291"/>
      <c r="T227" s="1290"/>
      <c r="U227" s="1291"/>
      <c r="V227" s="726"/>
      <c r="W227" s="1302"/>
      <c r="X227" s="759"/>
      <c r="Y227" s="777"/>
      <c r="Z227" s="777" t="str">
        <f t="shared" si="3"/>
        <v/>
      </c>
      <c r="AA227" s="777"/>
      <c r="AB227" s="777"/>
      <c r="AC227" s="777"/>
      <c r="AD227" s="759"/>
      <c r="AE227" s="759"/>
      <c r="AF227" s="759"/>
      <c r="AG227" s="759"/>
      <c r="AH227" s="759"/>
      <c r="AI227" s="759"/>
      <c r="AJ227" s="759"/>
    </row>
    <row r="228" spans="1:57" s="751" customFormat="1" ht="15" customHeight="1">
      <c r="A228" s="1283"/>
      <c r="B228" s="1283"/>
      <c r="C228" s="1283"/>
      <c r="D228" s="1283"/>
      <c r="E228" s="1283"/>
      <c r="F228" s="1283"/>
      <c r="G228" s="833"/>
      <c r="H228" s="831"/>
      <c r="I228" s="1283"/>
      <c r="J228" s="1283"/>
      <c r="K228" s="838"/>
      <c r="L228" s="654"/>
      <c r="M228" s="527" t="s">
        <v>24</v>
      </c>
      <c r="N228" s="728"/>
      <c r="O228" s="728"/>
      <c r="P228" s="728"/>
      <c r="Q228" s="728"/>
      <c r="R228" s="728"/>
      <c r="S228" s="728"/>
      <c r="T228" s="728"/>
      <c r="U228" s="728"/>
      <c r="V228" s="725"/>
      <c r="W228" s="1303"/>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57" s="751" customFormat="1" ht="15" customHeight="1">
      <c r="A229" s="1283"/>
      <c r="B229" s="1283"/>
      <c r="C229" s="1283"/>
      <c r="D229" s="1283"/>
      <c r="E229" s="1283"/>
      <c r="F229" s="833"/>
      <c r="G229" s="833"/>
      <c r="H229" s="831"/>
      <c r="I229" s="1283"/>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57" s="751" customFormat="1" ht="15" customHeight="1">
      <c r="A230" s="1283"/>
      <c r="B230" s="1283"/>
      <c r="C230" s="1283"/>
      <c r="D230" s="1283"/>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57" s="751" customFormat="1" ht="15" customHeight="1">
      <c r="A231" s="1283"/>
      <c r="B231" s="1283"/>
      <c r="C231" s="1283"/>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57" s="751" customFormat="1" ht="15" customHeight="1">
      <c r="A232" s="1283"/>
      <c r="B232" s="1283"/>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57" s="751" customFormat="1" ht="15" customHeight="1">
      <c r="A233" s="1283"/>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57"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57" s="937" customFormat="1" ht="18.75" customHeight="1">
      <c r="X235" s="958"/>
      <c r="Y235" s="958"/>
      <c r="Z235" s="958"/>
      <c r="AA235" s="958"/>
      <c r="AB235" s="958"/>
      <c r="AC235" s="958"/>
      <c r="AD235" s="958"/>
      <c r="AE235" s="958"/>
      <c r="AF235" s="958"/>
      <c r="AG235" s="958"/>
      <c r="AH235" s="958"/>
      <c r="AI235" s="958"/>
      <c r="AJ235" s="958"/>
    </row>
    <row r="236" spans="1:57"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57"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57" s="938" customFormat="1" ht="22.5">
      <c r="A238" s="1283">
        <v>1</v>
      </c>
      <c r="B238" s="963"/>
      <c r="C238" s="963"/>
      <c r="D238" s="963"/>
      <c r="E238" s="929"/>
      <c r="F238" s="974"/>
      <c r="G238" s="974"/>
      <c r="H238" s="974"/>
      <c r="I238" s="931"/>
      <c r="J238" s="927"/>
      <c r="K238" s="911"/>
      <c r="L238" s="978">
        <f>mergeValue(A238)</f>
        <v>1</v>
      </c>
      <c r="M238" s="610" t="s">
        <v>19</v>
      </c>
      <c r="N238" s="615"/>
      <c r="O238" s="1379"/>
      <c r="P238" s="1380"/>
      <c r="Q238" s="1380"/>
      <c r="R238" s="1380"/>
      <c r="S238" s="1380"/>
      <c r="T238" s="1380"/>
      <c r="U238" s="1380"/>
      <c r="V238" s="1380"/>
      <c r="W238" s="1380"/>
      <c r="X238" s="1380"/>
      <c r="Y238" s="1380"/>
      <c r="Z238" s="1380"/>
      <c r="AA238" s="1380"/>
      <c r="AB238" s="1380"/>
      <c r="AC238" s="1380"/>
      <c r="AD238" s="1380"/>
      <c r="AE238" s="1380"/>
      <c r="AF238" s="1380"/>
      <c r="AG238" s="1380"/>
      <c r="AH238" s="1380"/>
      <c r="AI238" s="1380"/>
      <c r="AJ238" s="1380"/>
      <c r="AK238" s="1380"/>
      <c r="AL238" s="1380"/>
      <c r="AM238" s="1380"/>
      <c r="AN238" s="1380"/>
      <c r="AO238" s="1380"/>
      <c r="AP238" s="1380"/>
      <c r="AQ238" s="1381"/>
      <c r="AR238" s="1129" t="s">
        <v>719</v>
      </c>
      <c r="AS238" s="956"/>
      <c r="AT238" s="777"/>
      <c r="AU238" s="777" t="str">
        <f t="shared" ref="AU238:AU251" si="4">IF(M238="","",M238 )</f>
        <v>Наименование тарифа</v>
      </c>
      <c r="AV238" s="777"/>
      <c r="AW238" s="777"/>
      <c r="AX238" s="777"/>
      <c r="AY238" s="956"/>
      <c r="AZ238" s="956"/>
      <c r="BA238" s="956"/>
      <c r="BB238" s="956"/>
      <c r="BC238" s="956"/>
      <c r="BD238" s="956"/>
      <c r="BE238" s="956"/>
    </row>
    <row r="239" spans="1:57" s="938" customFormat="1" ht="22.5">
      <c r="A239" s="1283"/>
      <c r="B239" s="1283">
        <v>1</v>
      </c>
      <c r="C239" s="963"/>
      <c r="D239" s="963"/>
      <c r="E239" s="974"/>
      <c r="F239" s="974"/>
      <c r="G239" s="974"/>
      <c r="H239" s="974"/>
      <c r="I239" s="969"/>
      <c r="J239" s="902"/>
      <c r="K239" s="905"/>
      <c r="L239" s="978" t="str">
        <f>mergeValue(A239) &amp;"."&amp; mergeValue(B239)</f>
        <v>1.1</v>
      </c>
      <c r="M239" s="658" t="s">
        <v>15</v>
      </c>
      <c r="N239" s="615"/>
      <c r="O239" s="1379"/>
      <c r="P239" s="1380"/>
      <c r="Q239" s="1380"/>
      <c r="R239" s="1380"/>
      <c r="S239" s="1380"/>
      <c r="T239" s="1380"/>
      <c r="U239" s="1380"/>
      <c r="V239" s="1380"/>
      <c r="W239" s="1380"/>
      <c r="X239" s="1380"/>
      <c r="Y239" s="1380"/>
      <c r="Z239" s="1380"/>
      <c r="AA239" s="1380"/>
      <c r="AB239" s="1380"/>
      <c r="AC239" s="1380"/>
      <c r="AD239" s="1380"/>
      <c r="AE239" s="1380"/>
      <c r="AF239" s="1380"/>
      <c r="AG239" s="1380"/>
      <c r="AH239" s="1380"/>
      <c r="AI239" s="1380"/>
      <c r="AJ239" s="1380"/>
      <c r="AK239" s="1380"/>
      <c r="AL239" s="1380"/>
      <c r="AM239" s="1380"/>
      <c r="AN239" s="1380"/>
      <c r="AO239" s="1380"/>
      <c r="AP239" s="1380"/>
      <c r="AQ239" s="1381"/>
      <c r="AR239" s="1129" t="s">
        <v>460</v>
      </c>
      <c r="AS239" s="956"/>
      <c r="AT239" s="777"/>
      <c r="AU239" s="777" t="str">
        <f t="shared" si="4"/>
        <v>Территория действия тарифа</v>
      </c>
      <c r="AV239" s="777"/>
      <c r="AW239" s="777"/>
      <c r="AX239" s="777"/>
      <c r="AY239" s="956"/>
      <c r="AZ239" s="956"/>
      <c r="BA239" s="956"/>
      <c r="BB239" s="956"/>
      <c r="BC239" s="956"/>
      <c r="BD239" s="956"/>
      <c r="BE239" s="956"/>
    </row>
    <row r="240" spans="1:57" s="938" customFormat="1" ht="22.5">
      <c r="A240" s="1283"/>
      <c r="B240" s="1283"/>
      <c r="C240" s="1283">
        <v>1</v>
      </c>
      <c r="D240" s="963"/>
      <c r="E240" s="974"/>
      <c r="F240" s="974"/>
      <c r="G240" s="974"/>
      <c r="H240" s="974"/>
      <c r="I240" s="910"/>
      <c r="J240" s="902"/>
      <c r="K240" s="905"/>
      <c r="L240" s="978" t="str">
        <f>mergeValue(A240) &amp;"."&amp; mergeValue(B240)&amp;"."&amp; mergeValue(C240)</f>
        <v>1.1.1</v>
      </c>
      <c r="M240" s="659" t="s">
        <v>7</v>
      </c>
      <c r="N240" s="615"/>
      <c r="O240" s="1379"/>
      <c r="P240" s="1380"/>
      <c r="Q240" s="1380"/>
      <c r="R240" s="1380"/>
      <c r="S240" s="1380"/>
      <c r="T240" s="1380"/>
      <c r="U240" s="1380"/>
      <c r="V240" s="1380"/>
      <c r="W240" s="1380"/>
      <c r="X240" s="1380"/>
      <c r="Y240" s="1380"/>
      <c r="Z240" s="1380"/>
      <c r="AA240" s="1380"/>
      <c r="AB240" s="1380"/>
      <c r="AC240" s="1380"/>
      <c r="AD240" s="1380"/>
      <c r="AE240" s="1380"/>
      <c r="AF240" s="1380"/>
      <c r="AG240" s="1380"/>
      <c r="AH240" s="1380"/>
      <c r="AI240" s="1380"/>
      <c r="AJ240" s="1380"/>
      <c r="AK240" s="1380"/>
      <c r="AL240" s="1380"/>
      <c r="AM240" s="1380"/>
      <c r="AN240" s="1380"/>
      <c r="AO240" s="1380"/>
      <c r="AP240" s="1380"/>
      <c r="AQ240" s="1381"/>
      <c r="AR240" s="1129" t="s">
        <v>601</v>
      </c>
      <c r="AS240" s="956"/>
      <c r="AT240" s="777"/>
      <c r="AU240" s="777" t="str">
        <f t="shared" si="4"/>
        <v xml:space="preserve">Наименование системы теплоснабжения </v>
      </c>
      <c r="AV240" s="777"/>
      <c r="AW240" s="777"/>
      <c r="AX240" s="777"/>
      <c r="AY240" s="956"/>
      <c r="AZ240" s="956"/>
      <c r="BA240" s="956"/>
      <c r="BB240" s="956"/>
      <c r="BC240" s="956"/>
      <c r="BD240" s="956"/>
      <c r="BE240" s="956"/>
    </row>
    <row r="241" spans="1:57" s="938" customFormat="1" ht="22.5">
      <c r="A241" s="1283"/>
      <c r="B241" s="1283"/>
      <c r="C241" s="1283"/>
      <c r="D241" s="1283">
        <v>1</v>
      </c>
      <c r="E241" s="974"/>
      <c r="F241" s="974"/>
      <c r="G241" s="974"/>
      <c r="H241" s="974"/>
      <c r="I241" s="910"/>
      <c r="J241" s="902"/>
      <c r="K241" s="905"/>
      <c r="L241" s="978" t="str">
        <f>mergeValue(A241) &amp;"."&amp; mergeValue(B241)&amp;"."&amp; mergeValue(C241)&amp;"."&amp; mergeValue(D241)</f>
        <v>1.1.1.1</v>
      </c>
      <c r="M241" s="660" t="s">
        <v>21</v>
      </c>
      <c r="N241" s="615"/>
      <c r="O241" s="1379"/>
      <c r="P241" s="1380"/>
      <c r="Q241" s="1380"/>
      <c r="R241" s="1380"/>
      <c r="S241" s="1380"/>
      <c r="T241" s="1380"/>
      <c r="U241" s="1380"/>
      <c r="V241" s="1380"/>
      <c r="W241" s="1380"/>
      <c r="X241" s="1380"/>
      <c r="Y241" s="1380"/>
      <c r="Z241" s="1380"/>
      <c r="AA241" s="1380"/>
      <c r="AB241" s="1380"/>
      <c r="AC241" s="1380"/>
      <c r="AD241" s="1380"/>
      <c r="AE241" s="1380"/>
      <c r="AF241" s="1380"/>
      <c r="AG241" s="1380"/>
      <c r="AH241" s="1380"/>
      <c r="AI241" s="1380"/>
      <c r="AJ241" s="1380"/>
      <c r="AK241" s="1380"/>
      <c r="AL241" s="1380"/>
      <c r="AM241" s="1380"/>
      <c r="AN241" s="1380"/>
      <c r="AO241" s="1380"/>
      <c r="AP241" s="1380"/>
      <c r="AQ241" s="1381"/>
      <c r="AR241" s="1129" t="s">
        <v>602</v>
      </c>
      <c r="AS241" s="956"/>
      <c r="AT241" s="777"/>
      <c r="AU241" s="777" t="str">
        <f t="shared" si="4"/>
        <v xml:space="preserve">Источник тепловой энергии  </v>
      </c>
      <c r="AV241" s="777"/>
      <c r="AW241" s="777"/>
      <c r="AX241" s="777"/>
      <c r="AY241" s="956"/>
      <c r="AZ241" s="956"/>
      <c r="BA241" s="956"/>
      <c r="BB241" s="956"/>
      <c r="BC241" s="956"/>
      <c r="BD241" s="956"/>
      <c r="BE241" s="956"/>
    </row>
    <row r="242" spans="1:57" s="938" customFormat="1" ht="78.75">
      <c r="A242" s="1283"/>
      <c r="B242" s="1283"/>
      <c r="C242" s="1283"/>
      <c r="D242" s="1283"/>
      <c r="E242" s="1283">
        <v>1</v>
      </c>
      <c r="F242" s="974"/>
      <c r="G242" s="974"/>
      <c r="H242" s="963">
        <v>1</v>
      </c>
      <c r="I242" s="1283">
        <v>1</v>
      </c>
      <c r="J242" s="974"/>
      <c r="K242" s="913"/>
      <c r="L242" s="978" t="str">
        <f>mergeValue(A242) &amp;"."&amp; mergeValue(B242)&amp;"."&amp; mergeValue(C242)&amp;"."&amp; mergeValue(D242)&amp;"."&amp; mergeValue(E242)</f>
        <v>1.1.1.1.1</v>
      </c>
      <c r="M242" s="524" t="s">
        <v>8</v>
      </c>
      <c r="N242" s="615"/>
      <c r="O242" s="1286"/>
      <c r="P242" s="1287"/>
      <c r="Q242" s="1287"/>
      <c r="R242" s="1287"/>
      <c r="S242" s="1287"/>
      <c r="T242" s="1287"/>
      <c r="U242" s="1287"/>
      <c r="V242" s="1287"/>
      <c r="W242" s="1287"/>
      <c r="X242" s="1287"/>
      <c r="Y242" s="1287"/>
      <c r="Z242" s="1287"/>
      <c r="AA242" s="1287"/>
      <c r="AB242" s="1287"/>
      <c r="AC242" s="1287"/>
      <c r="AD242" s="1287"/>
      <c r="AE242" s="1287"/>
      <c r="AF242" s="1287"/>
      <c r="AG242" s="1287"/>
      <c r="AH242" s="1287"/>
      <c r="AI242" s="1287"/>
      <c r="AJ242" s="1287"/>
      <c r="AK242" s="1287"/>
      <c r="AL242" s="1287"/>
      <c r="AM242" s="1287"/>
      <c r="AN242" s="1287"/>
      <c r="AO242" s="1287"/>
      <c r="AP242" s="1287"/>
      <c r="AQ242" s="1288"/>
      <c r="AR242" s="1129" t="s">
        <v>720</v>
      </c>
      <c r="AS242" s="956"/>
      <c r="AT242" s="777"/>
      <c r="AU242" s="777" t="str">
        <f t="shared" si="4"/>
        <v>Схема подключения теплопотребляющей установки к коллектору источника тепловой энергии</v>
      </c>
      <c r="AV242" s="777"/>
      <c r="AW242" s="777"/>
      <c r="AX242" s="777"/>
      <c r="AY242" s="956"/>
      <c r="AZ242" s="956"/>
      <c r="BA242" s="956"/>
      <c r="BB242" s="956"/>
      <c r="BC242" s="956"/>
      <c r="BD242" s="956"/>
      <c r="BE242" s="956"/>
    </row>
    <row r="243" spans="1:57" s="938" customFormat="1" ht="33.75">
      <c r="A243" s="1283"/>
      <c r="B243" s="1283"/>
      <c r="C243" s="1283"/>
      <c r="D243" s="1283"/>
      <c r="E243" s="1283"/>
      <c r="F243" s="1283">
        <v>1</v>
      </c>
      <c r="G243" s="963"/>
      <c r="H243" s="963"/>
      <c r="I243" s="1283"/>
      <c r="J243" s="1283">
        <v>1</v>
      </c>
      <c r="K243" s="914"/>
      <c r="L243" s="978" t="str">
        <f>mergeValue(A243) &amp;"."&amp; mergeValue(B243)&amp;"."&amp; mergeValue(C243)&amp;"."&amp; mergeValue(D243)&amp;"."&amp; mergeValue(E243)&amp;"."&amp; mergeValue(F243)</f>
        <v>1.1.1.1.1.1</v>
      </c>
      <c r="M243" s="525" t="s">
        <v>9</v>
      </c>
      <c r="N243" s="615"/>
      <c r="O243" s="1286"/>
      <c r="P243" s="1287"/>
      <c r="Q243" s="1287"/>
      <c r="R243" s="1287"/>
      <c r="S243" s="1287"/>
      <c r="T243" s="1287"/>
      <c r="U243" s="1287"/>
      <c r="V243" s="1287"/>
      <c r="W243" s="1287"/>
      <c r="X243" s="1287"/>
      <c r="Y243" s="1287"/>
      <c r="Z243" s="1287"/>
      <c r="AA243" s="1287"/>
      <c r="AB243" s="1287"/>
      <c r="AC243" s="1287"/>
      <c r="AD243" s="1287"/>
      <c r="AE243" s="1287"/>
      <c r="AF243" s="1287"/>
      <c r="AG243" s="1287"/>
      <c r="AH243" s="1287"/>
      <c r="AI243" s="1287"/>
      <c r="AJ243" s="1287"/>
      <c r="AK243" s="1287"/>
      <c r="AL243" s="1287"/>
      <c r="AM243" s="1287"/>
      <c r="AN243" s="1287"/>
      <c r="AO243" s="1287"/>
      <c r="AP243" s="1287"/>
      <c r="AQ243" s="1288"/>
      <c r="AR243" s="1129" t="s">
        <v>721</v>
      </c>
      <c r="AS243" s="956"/>
      <c r="AT243" s="777"/>
      <c r="AU243" s="777" t="str">
        <f t="shared" si="4"/>
        <v>Группа потребителей</v>
      </c>
      <c r="AV243" s="777"/>
      <c r="AW243" s="777"/>
      <c r="AX243" s="777"/>
      <c r="AY243" s="956"/>
      <c r="AZ243" s="956"/>
      <c r="BA243" s="956"/>
      <c r="BB243" s="956"/>
      <c r="BC243" s="956"/>
      <c r="BD243" s="956"/>
      <c r="BE243" s="956"/>
    </row>
    <row r="244" spans="1:57" s="938" customFormat="1" ht="122.1" customHeight="1">
      <c r="A244" s="1283"/>
      <c r="B244" s="1283"/>
      <c r="C244" s="1283"/>
      <c r="D244" s="1283"/>
      <c r="E244" s="1283"/>
      <c r="F244" s="1283"/>
      <c r="G244" s="963">
        <v>1</v>
      </c>
      <c r="H244" s="963"/>
      <c r="I244" s="1283"/>
      <c r="J244" s="1283"/>
      <c r="K244" s="914">
        <v>1</v>
      </c>
      <c r="L244" s="978" t="str">
        <f>mergeValue(A244) &amp;"."&amp; mergeValue(B244)&amp;"."&amp; mergeValue(C244)&amp;"."&amp; mergeValue(D244)&amp;"."&amp; mergeValue(E244)&amp;"."&amp; mergeValue(F244)&amp;"."&amp; mergeValue(G244)</f>
        <v>1.1.1.1.1.1.1</v>
      </c>
      <c r="M244" s="1016"/>
      <c r="N244" s="615"/>
      <c r="O244" s="649"/>
      <c r="P244" s="726"/>
      <c r="Q244" s="1040"/>
      <c r="R244" s="1290"/>
      <c r="S244" s="1291" t="s">
        <v>83</v>
      </c>
      <c r="T244" s="1290"/>
      <c r="U244" s="1291" t="s">
        <v>83</v>
      </c>
      <c r="V244" s="649"/>
      <c r="W244" s="726"/>
      <c r="X244" s="1040"/>
      <c r="Y244" s="1290"/>
      <c r="Z244" s="1291" t="s">
        <v>83</v>
      </c>
      <c r="AA244" s="1290"/>
      <c r="AB244" s="1291" t="s">
        <v>83</v>
      </c>
      <c r="AC244" s="649"/>
      <c r="AD244" s="726"/>
      <c r="AE244" s="1040"/>
      <c r="AF244" s="1290"/>
      <c r="AG244" s="1291" t="s">
        <v>83</v>
      </c>
      <c r="AH244" s="1290"/>
      <c r="AI244" s="1291" t="s">
        <v>83</v>
      </c>
      <c r="AJ244" s="649"/>
      <c r="AK244" s="726"/>
      <c r="AL244" s="1040"/>
      <c r="AM244" s="1290"/>
      <c r="AN244" s="1291" t="s">
        <v>83</v>
      </c>
      <c r="AO244" s="1290"/>
      <c r="AP244" s="1291" t="s">
        <v>84</v>
      </c>
      <c r="AQ244" s="726"/>
      <c r="AR244" s="1301" t="s">
        <v>722</v>
      </c>
      <c r="AS244" s="956" t="str">
        <f>strCheckDate(O245:AQ245)</f>
        <v/>
      </c>
      <c r="AT244" s="777"/>
      <c r="AU244" s="777" t="str">
        <f t="shared" si="4"/>
        <v/>
      </c>
      <c r="AV244" s="777"/>
      <c r="AW244" s="777"/>
      <c r="AX244" s="777"/>
      <c r="AY244" s="956"/>
      <c r="AZ244" s="956"/>
      <c r="BA244" s="956"/>
      <c r="BB244" s="956"/>
      <c r="BC244" s="956"/>
      <c r="BD244" s="956"/>
      <c r="BE244" s="956"/>
    </row>
    <row r="245" spans="1:57" s="938" customFormat="1" ht="11.25" hidden="1" customHeight="1">
      <c r="A245" s="1283"/>
      <c r="B245" s="1283"/>
      <c r="C245" s="1283"/>
      <c r="D245" s="1283"/>
      <c r="E245" s="1283"/>
      <c r="F245" s="1283"/>
      <c r="G245" s="963"/>
      <c r="H245" s="963"/>
      <c r="I245" s="1283"/>
      <c r="J245" s="1283"/>
      <c r="K245" s="914"/>
      <c r="L245" s="752"/>
      <c r="M245" s="615"/>
      <c r="N245" s="615"/>
      <c r="O245" s="726"/>
      <c r="P245" s="726"/>
      <c r="Q245" s="732" t="str">
        <f>R244 &amp; "-" &amp; T244</f>
        <v>-</v>
      </c>
      <c r="R245" s="1290"/>
      <c r="S245" s="1291"/>
      <c r="T245" s="1290"/>
      <c r="U245" s="1291"/>
      <c r="V245" s="726"/>
      <c r="W245" s="726"/>
      <c r="X245" s="732" t="str">
        <f>Y244 &amp; "-" &amp; AA244</f>
        <v>-</v>
      </c>
      <c r="Y245" s="1290"/>
      <c r="Z245" s="1291"/>
      <c r="AA245" s="1290"/>
      <c r="AB245" s="1291"/>
      <c r="AC245" s="726"/>
      <c r="AD245" s="726"/>
      <c r="AE245" s="732" t="str">
        <f>AF244 &amp; "-" &amp; AH244</f>
        <v>-</v>
      </c>
      <c r="AF245" s="1290"/>
      <c r="AG245" s="1291"/>
      <c r="AH245" s="1290"/>
      <c r="AI245" s="1291"/>
      <c r="AJ245" s="726"/>
      <c r="AK245" s="726"/>
      <c r="AL245" s="732" t="str">
        <f>AM244 &amp; "-" &amp; AO244</f>
        <v>-</v>
      </c>
      <c r="AM245" s="1290"/>
      <c r="AN245" s="1291"/>
      <c r="AO245" s="1290"/>
      <c r="AP245" s="1291"/>
      <c r="AQ245" s="726"/>
      <c r="AR245" s="1302"/>
      <c r="AS245" s="956"/>
      <c r="AT245" s="777"/>
      <c r="AU245" s="777" t="str">
        <f t="shared" si="4"/>
        <v/>
      </c>
      <c r="AV245" s="777"/>
      <c r="AW245" s="777"/>
      <c r="AX245" s="777"/>
      <c r="AY245" s="956"/>
      <c r="AZ245" s="956"/>
      <c r="BA245" s="956"/>
      <c r="BB245" s="956"/>
      <c r="BC245" s="956"/>
      <c r="BD245" s="956"/>
      <c r="BE245" s="956"/>
    </row>
    <row r="246" spans="1:57" s="938" customFormat="1" ht="15" customHeight="1">
      <c r="A246" s="1283"/>
      <c r="B246" s="1283"/>
      <c r="C246" s="1283"/>
      <c r="D246" s="1283"/>
      <c r="E246" s="1283"/>
      <c r="F246" s="1283"/>
      <c r="G246" s="974"/>
      <c r="H246" s="963"/>
      <c r="I246" s="1283"/>
      <c r="J246" s="1283"/>
      <c r="K246" s="913"/>
      <c r="L246" s="654"/>
      <c r="M246" s="527" t="s">
        <v>24</v>
      </c>
      <c r="N246" s="954"/>
      <c r="O246" s="954"/>
      <c r="P246" s="954"/>
      <c r="Q246" s="954"/>
      <c r="R246" s="954"/>
      <c r="S246" s="954"/>
      <c r="T246" s="954"/>
      <c r="U246" s="954"/>
      <c r="V246" s="954"/>
      <c r="W246" s="954"/>
      <c r="X246" s="954"/>
      <c r="Y246" s="954"/>
      <c r="Z246" s="954"/>
      <c r="AA246" s="954"/>
      <c r="AB246" s="954"/>
      <c r="AC246" s="954"/>
      <c r="AD246" s="954"/>
      <c r="AE246" s="954"/>
      <c r="AF246" s="954"/>
      <c r="AG246" s="954"/>
      <c r="AH246" s="954"/>
      <c r="AI246" s="954"/>
      <c r="AJ246" s="954"/>
      <c r="AK246" s="954"/>
      <c r="AL246" s="954"/>
      <c r="AM246" s="954"/>
      <c r="AN246" s="954"/>
      <c r="AO246" s="954"/>
      <c r="AP246" s="954"/>
      <c r="AQ246" s="725"/>
      <c r="AR246" s="1303"/>
      <c r="AS246" s="956"/>
      <c r="AT246" s="777"/>
      <c r="AU246" s="777" t="str">
        <f t="shared" si="4"/>
        <v>Добавить вид теплоносителя (параметры теплоносителя)</v>
      </c>
      <c r="AV246" s="777"/>
      <c r="AW246" s="777"/>
      <c r="AX246" s="777"/>
      <c r="AY246" s="956"/>
      <c r="AZ246" s="956"/>
      <c r="BA246" s="956"/>
      <c r="BB246" s="956"/>
      <c r="BC246" s="956"/>
      <c r="BD246" s="956"/>
      <c r="BE246" s="956"/>
    </row>
    <row r="247" spans="1:57" s="938" customFormat="1" ht="15" customHeight="1">
      <c r="A247" s="1283"/>
      <c r="B247" s="1283"/>
      <c r="C247" s="1283"/>
      <c r="D247" s="1283"/>
      <c r="E247" s="1283"/>
      <c r="F247" s="974"/>
      <c r="G247" s="974"/>
      <c r="H247" s="963"/>
      <c r="I247" s="1283"/>
      <c r="J247" s="974"/>
      <c r="K247" s="913"/>
      <c r="L247" s="654"/>
      <c r="M247" s="526" t="s">
        <v>10</v>
      </c>
      <c r="N247" s="954"/>
      <c r="O247" s="954"/>
      <c r="P247" s="954"/>
      <c r="Q247" s="954"/>
      <c r="R247" s="954"/>
      <c r="S247" s="954"/>
      <c r="T247" s="954"/>
      <c r="U247" s="953"/>
      <c r="V247" s="954"/>
      <c r="W247" s="954"/>
      <c r="X247" s="954"/>
      <c r="Y247" s="954"/>
      <c r="Z247" s="954"/>
      <c r="AA247" s="954"/>
      <c r="AB247" s="953"/>
      <c r="AC247" s="954"/>
      <c r="AD247" s="954"/>
      <c r="AE247" s="954"/>
      <c r="AF247" s="954"/>
      <c r="AG247" s="954"/>
      <c r="AH247" s="954"/>
      <c r="AI247" s="953"/>
      <c r="AJ247" s="954"/>
      <c r="AK247" s="954"/>
      <c r="AL247" s="954"/>
      <c r="AM247" s="954"/>
      <c r="AN247" s="954"/>
      <c r="AO247" s="954"/>
      <c r="AP247" s="953"/>
      <c r="AQ247" s="954"/>
      <c r="AR247" s="634"/>
      <c r="AS247" s="956"/>
      <c r="AT247" s="777"/>
      <c r="AU247" s="777" t="str">
        <f t="shared" si="4"/>
        <v>Добавить группу потребителей</v>
      </c>
      <c r="AV247" s="777"/>
      <c r="AW247" s="777"/>
      <c r="AX247" s="777"/>
      <c r="AY247" s="956"/>
      <c r="AZ247" s="956"/>
      <c r="BA247" s="956"/>
      <c r="BB247" s="956"/>
      <c r="BC247" s="956"/>
      <c r="BD247" s="956"/>
      <c r="BE247" s="956"/>
    </row>
    <row r="248" spans="1:57" s="938" customFormat="1" ht="15" customHeight="1">
      <c r="A248" s="1283"/>
      <c r="B248" s="1283"/>
      <c r="C248" s="1283"/>
      <c r="D248" s="1283"/>
      <c r="E248" s="912"/>
      <c r="F248" s="974"/>
      <c r="G248" s="974"/>
      <c r="H248" s="974"/>
      <c r="I248" s="927"/>
      <c r="J248" s="942"/>
      <c r="K248" s="911"/>
      <c r="L248" s="654"/>
      <c r="M248" s="949" t="s">
        <v>11</v>
      </c>
      <c r="N248" s="954"/>
      <c r="O248" s="954"/>
      <c r="P248" s="954"/>
      <c r="Q248" s="954"/>
      <c r="R248" s="954"/>
      <c r="S248" s="954"/>
      <c r="T248" s="954"/>
      <c r="U248" s="953"/>
      <c r="V248" s="954"/>
      <c r="W248" s="954"/>
      <c r="X248" s="954"/>
      <c r="Y248" s="954"/>
      <c r="Z248" s="954"/>
      <c r="AA248" s="954"/>
      <c r="AB248" s="953"/>
      <c r="AC248" s="954"/>
      <c r="AD248" s="954"/>
      <c r="AE248" s="954"/>
      <c r="AF248" s="954"/>
      <c r="AG248" s="954"/>
      <c r="AH248" s="954"/>
      <c r="AI248" s="953"/>
      <c r="AJ248" s="954"/>
      <c r="AK248" s="954"/>
      <c r="AL248" s="954"/>
      <c r="AM248" s="954"/>
      <c r="AN248" s="954"/>
      <c r="AO248" s="954"/>
      <c r="AP248" s="953"/>
      <c r="AQ248" s="954"/>
      <c r="AR248" s="634"/>
      <c r="AS248" s="956"/>
      <c r="AT248" s="777"/>
      <c r="AU248" s="777" t="str">
        <f t="shared" si="4"/>
        <v>Добавить схему подключения</v>
      </c>
      <c r="AV248" s="777"/>
      <c r="AW248" s="777"/>
      <c r="AX248" s="777"/>
      <c r="AY248" s="956"/>
      <c r="AZ248" s="956"/>
      <c r="BA248" s="956"/>
      <c r="BB248" s="956"/>
      <c r="BC248" s="956"/>
      <c r="BD248" s="956"/>
      <c r="BE248" s="956"/>
    </row>
    <row r="249" spans="1:57" s="938" customFormat="1" ht="15" customHeight="1">
      <c r="A249" s="1283"/>
      <c r="B249" s="1283"/>
      <c r="C249" s="1283"/>
      <c r="D249" s="912"/>
      <c r="E249" s="912"/>
      <c r="F249" s="974"/>
      <c r="G249" s="974"/>
      <c r="H249" s="974"/>
      <c r="I249" s="927"/>
      <c r="J249" s="942"/>
      <c r="K249" s="911"/>
      <c r="L249" s="654"/>
      <c r="M249" s="948" t="s">
        <v>16</v>
      </c>
      <c r="N249" s="954"/>
      <c r="O249" s="954"/>
      <c r="P249" s="954"/>
      <c r="Q249" s="954"/>
      <c r="R249" s="954"/>
      <c r="S249" s="954"/>
      <c r="T249" s="954"/>
      <c r="U249" s="953"/>
      <c r="V249" s="954"/>
      <c r="W249" s="954"/>
      <c r="X249" s="954"/>
      <c r="Y249" s="954"/>
      <c r="Z249" s="954"/>
      <c r="AA249" s="954"/>
      <c r="AB249" s="953"/>
      <c r="AC249" s="954"/>
      <c r="AD249" s="954"/>
      <c r="AE249" s="954"/>
      <c r="AF249" s="954"/>
      <c r="AG249" s="954"/>
      <c r="AH249" s="954"/>
      <c r="AI249" s="953"/>
      <c r="AJ249" s="954"/>
      <c r="AK249" s="954"/>
      <c r="AL249" s="954"/>
      <c r="AM249" s="954"/>
      <c r="AN249" s="954"/>
      <c r="AO249" s="954"/>
      <c r="AP249" s="953"/>
      <c r="AQ249" s="954"/>
      <c r="AR249" s="634"/>
      <c r="AS249" s="956"/>
      <c r="AT249" s="777"/>
      <c r="AU249" s="777" t="str">
        <f t="shared" si="4"/>
        <v>Добавить источник тепловой энергии</v>
      </c>
      <c r="AV249" s="777"/>
      <c r="AW249" s="777"/>
      <c r="AX249" s="777"/>
      <c r="AY249" s="956"/>
      <c r="AZ249" s="956"/>
      <c r="BA249" s="956"/>
      <c r="BB249" s="956"/>
      <c r="BC249" s="956"/>
      <c r="BD249" s="956"/>
      <c r="BE249" s="956"/>
    </row>
    <row r="250" spans="1:57" s="938" customFormat="1" ht="15" customHeight="1">
      <c r="A250" s="1283"/>
      <c r="B250" s="1283"/>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954"/>
      <c r="X250" s="954"/>
      <c r="Y250" s="954"/>
      <c r="Z250" s="954"/>
      <c r="AA250" s="954"/>
      <c r="AB250" s="953"/>
      <c r="AC250" s="954"/>
      <c r="AD250" s="954"/>
      <c r="AE250" s="954"/>
      <c r="AF250" s="954"/>
      <c r="AG250" s="954"/>
      <c r="AH250" s="954"/>
      <c r="AI250" s="953"/>
      <c r="AJ250" s="954"/>
      <c r="AK250" s="954"/>
      <c r="AL250" s="954"/>
      <c r="AM250" s="954"/>
      <c r="AN250" s="954"/>
      <c r="AO250" s="954"/>
      <c r="AP250" s="953"/>
      <c r="AQ250" s="954"/>
      <c r="AR250" s="634"/>
      <c r="AS250" s="956"/>
      <c r="AT250" s="777"/>
      <c r="AU250" s="777" t="str">
        <f t="shared" si="4"/>
        <v>Добавить наименование системы теплоснабжения</v>
      </c>
      <c r="AV250" s="777"/>
      <c r="AW250" s="777"/>
      <c r="AX250" s="777"/>
      <c r="AY250" s="956"/>
      <c r="AZ250" s="956"/>
      <c r="BA250" s="956"/>
      <c r="BB250" s="956"/>
      <c r="BC250" s="956"/>
      <c r="BD250" s="956"/>
      <c r="BE250" s="956"/>
    </row>
    <row r="251" spans="1:57" s="938" customFormat="1" ht="15" customHeight="1">
      <c r="A251" s="1283"/>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954"/>
      <c r="X251" s="954"/>
      <c r="Y251" s="954"/>
      <c r="Z251" s="954"/>
      <c r="AA251" s="954"/>
      <c r="AB251" s="953"/>
      <c r="AC251" s="954"/>
      <c r="AD251" s="954"/>
      <c r="AE251" s="954"/>
      <c r="AF251" s="954"/>
      <c r="AG251" s="954"/>
      <c r="AH251" s="954"/>
      <c r="AI251" s="953"/>
      <c r="AJ251" s="954"/>
      <c r="AK251" s="954"/>
      <c r="AL251" s="954"/>
      <c r="AM251" s="954"/>
      <c r="AN251" s="954"/>
      <c r="AO251" s="954"/>
      <c r="AP251" s="953"/>
      <c r="AQ251" s="954"/>
      <c r="AR251" s="634"/>
      <c r="AS251" s="956"/>
      <c r="AT251" s="777"/>
      <c r="AU251" s="777" t="str">
        <f t="shared" si="4"/>
        <v>Добавить территорию действия тарифа</v>
      </c>
      <c r="AV251" s="777"/>
      <c r="AW251" s="777"/>
      <c r="AX251" s="777"/>
      <c r="AY251" s="956"/>
      <c r="AZ251" s="956"/>
      <c r="BA251" s="956"/>
      <c r="BB251" s="956"/>
      <c r="BC251" s="956"/>
      <c r="BD251" s="956"/>
      <c r="BE251" s="956"/>
    </row>
    <row r="252" spans="1:57"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57"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57" s="34" customFormat="1" ht="11.25">
      <c r="A254" s="34" t="s">
        <v>276</v>
      </c>
    </row>
    <row r="255" spans="1:57" ht="11.25"/>
    <row r="256" spans="1:57"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388"/>
      <c r="D297" s="1231">
        <v>1</v>
      </c>
      <c r="E297" s="1285"/>
      <c r="F297" s="329"/>
      <c r="G297" s="181">
        <v>0</v>
      </c>
      <c r="H297" s="334"/>
      <c r="I297" s="242"/>
      <c r="J297" s="371" t="s">
        <v>497</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388"/>
      <c r="D298" s="1231"/>
      <c r="E298" s="1285"/>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389"/>
      <c r="D302" s="241"/>
      <c r="E302" s="424"/>
      <c r="F302" s="1390"/>
      <c r="G302" s="1231">
        <v>0</v>
      </c>
      <c r="H302" s="1229"/>
      <c r="I302" s="242"/>
      <c r="J302" s="371" t="s">
        <v>497</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389"/>
      <c r="D303" s="241"/>
      <c r="E303" s="424"/>
      <c r="F303" s="1390"/>
      <c r="G303" s="1231"/>
      <c r="H303" s="1229"/>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485</v>
      </c>
    </row>
    <row r="337" spans="1:83" s="182" customFormat="1" ht="409.5">
      <c r="A337" s="1281">
        <v>1</v>
      </c>
      <c r="B337" s="206"/>
      <c r="C337" s="206"/>
      <c r="D337" s="206"/>
      <c r="F337" s="313" t="str">
        <f>"2." &amp;mergeValue(A337)</f>
        <v>2.1</v>
      </c>
      <c r="G337" s="389" t="s">
        <v>474</v>
      </c>
      <c r="H337" s="297"/>
      <c r="I337" s="188" t="s">
        <v>569</v>
      </c>
      <c r="J337" s="312"/>
      <c r="K337" s="206"/>
      <c r="L337" s="206"/>
      <c r="M337" s="206"/>
      <c r="N337" s="206"/>
      <c r="O337" s="206"/>
      <c r="P337" s="206"/>
      <c r="Q337" s="206"/>
      <c r="R337" s="206"/>
      <c r="S337" s="206"/>
      <c r="T337" s="206"/>
    </row>
    <row r="338" spans="1:83" s="182" customFormat="1" ht="90">
      <c r="A338" s="1281"/>
      <c r="B338" s="206"/>
      <c r="C338" s="206"/>
      <c r="D338" s="206"/>
      <c r="F338" s="313" t="str">
        <f>"3." &amp;mergeValue(A338)</f>
        <v>3.1</v>
      </c>
      <c r="G338" s="389" t="s">
        <v>475</v>
      </c>
      <c r="H338" s="297"/>
      <c r="I338" s="188" t="s">
        <v>567</v>
      </c>
      <c r="J338" s="312"/>
      <c r="K338" s="206"/>
      <c r="L338" s="206"/>
      <c r="M338" s="206"/>
      <c r="N338" s="206"/>
      <c r="O338" s="206"/>
      <c r="P338" s="206"/>
      <c r="Q338" s="206"/>
      <c r="R338" s="206"/>
      <c r="S338" s="206"/>
      <c r="T338" s="206"/>
    </row>
    <row r="339" spans="1:83" s="182" customFormat="1" ht="45">
      <c r="A339" s="1281"/>
      <c r="B339" s="206"/>
      <c r="C339" s="206"/>
      <c r="D339" s="206"/>
      <c r="F339" s="313" t="str">
        <f>"4."&amp;mergeValue(A339)</f>
        <v>4.1</v>
      </c>
      <c r="G339" s="389" t="s">
        <v>476</v>
      </c>
      <c r="H339" s="298" t="s">
        <v>449</v>
      </c>
      <c r="I339" s="188"/>
      <c r="J339" s="312"/>
      <c r="K339" s="206"/>
      <c r="L339" s="206"/>
      <c r="M339" s="206"/>
      <c r="N339" s="206"/>
      <c r="O339" s="206"/>
      <c r="P339" s="206"/>
      <c r="Q339" s="206"/>
      <c r="R339" s="206"/>
      <c r="S339" s="206"/>
      <c r="T339" s="206"/>
    </row>
    <row r="340" spans="1:83" s="182" customFormat="1" ht="101.25">
      <c r="A340" s="1281"/>
      <c r="B340" s="1281">
        <v>1</v>
      </c>
      <c r="C340" s="319"/>
      <c r="D340" s="319"/>
      <c r="F340" s="313" t="str">
        <f>"4."&amp;mergeValue(A340) &amp;"."&amp;mergeValue(B340)</f>
        <v>4.1.1</v>
      </c>
      <c r="G340" s="304" t="s">
        <v>571</v>
      </c>
      <c r="H340" s="297" t="str">
        <f>IF(region_name="","",region_name)</f>
        <v>Нижегородская область</v>
      </c>
      <c r="I340" s="188" t="s">
        <v>479</v>
      </c>
      <c r="J340" s="312"/>
      <c r="K340" s="206"/>
      <c r="L340" s="206"/>
      <c r="M340" s="206"/>
      <c r="N340" s="206"/>
      <c r="O340" s="206"/>
      <c r="P340" s="206"/>
      <c r="Q340" s="206"/>
      <c r="R340" s="206"/>
      <c r="S340" s="206"/>
      <c r="T340" s="206"/>
    </row>
    <row r="341" spans="1:83" s="182" customFormat="1" ht="191.25">
      <c r="A341" s="1281"/>
      <c r="B341" s="1281"/>
      <c r="C341" s="1281">
        <v>1</v>
      </c>
      <c r="D341" s="319"/>
      <c r="F341" s="313" t="str">
        <f>"4."&amp;mergeValue(A341) &amp;"."&amp;mergeValue(B341)&amp;"."&amp;mergeValue(C341)</f>
        <v>4.1.1.1</v>
      </c>
      <c r="G341" s="318" t="s">
        <v>477</v>
      </c>
      <c r="H341" s="297"/>
      <c r="I341" s="188" t="s">
        <v>480</v>
      </c>
      <c r="J341" s="312"/>
      <c r="K341" s="206"/>
      <c r="L341" s="206"/>
      <c r="M341" s="206"/>
      <c r="N341" s="206"/>
      <c r="O341" s="206"/>
      <c r="P341" s="206"/>
      <c r="Q341" s="206"/>
      <c r="R341" s="206"/>
      <c r="S341" s="206"/>
      <c r="T341" s="206"/>
    </row>
    <row r="342" spans="1:83" s="182" customFormat="1" ht="33.75" customHeight="1">
      <c r="A342" s="1281"/>
      <c r="B342" s="1281"/>
      <c r="C342" s="1281"/>
      <c r="D342" s="319">
        <v>1</v>
      </c>
      <c r="F342" s="313" t="str">
        <f>"4."&amp;mergeValue(A342) &amp;"."&amp;mergeValue(B342)&amp;"."&amp;mergeValue(C342)&amp;"."&amp;mergeValue(D342)</f>
        <v>4.1.1.1.1</v>
      </c>
      <c r="G342" s="392" t="s">
        <v>478</v>
      </c>
      <c r="H342" s="297"/>
      <c r="I342" s="1282" t="s">
        <v>570</v>
      </c>
      <c r="J342" s="312"/>
      <c r="K342" s="206"/>
      <c r="L342" s="206"/>
      <c r="M342" s="206"/>
      <c r="N342" s="206"/>
      <c r="O342" s="206"/>
      <c r="P342" s="206"/>
      <c r="Q342" s="206"/>
      <c r="R342" s="206"/>
      <c r="S342" s="206"/>
      <c r="T342" s="206"/>
    </row>
    <row r="343" spans="1:83" s="182" customFormat="1" ht="18.75">
      <c r="A343" s="1281"/>
      <c r="B343" s="1281"/>
      <c r="C343" s="1281"/>
      <c r="D343" s="319"/>
      <c r="F343" s="396"/>
      <c r="G343" s="397" t="s">
        <v>4</v>
      </c>
      <c r="H343" s="398"/>
      <c r="I343" s="1282"/>
      <c r="J343" s="312"/>
      <c r="K343" s="206"/>
      <c r="L343" s="206"/>
      <c r="M343" s="206"/>
      <c r="N343" s="206"/>
      <c r="O343" s="206"/>
      <c r="P343" s="206"/>
      <c r="Q343" s="206"/>
      <c r="R343" s="206"/>
      <c r="S343" s="206"/>
      <c r="T343" s="206"/>
    </row>
    <row r="344" spans="1:83" s="182" customFormat="1" ht="18.75">
      <c r="A344" s="1281"/>
      <c r="B344" s="1281"/>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81"/>
      <c r="B345" s="206"/>
      <c r="C345" s="206"/>
      <c r="D345" s="206"/>
      <c r="F345" s="315"/>
      <c r="G345" s="148" t="s">
        <v>484</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483</v>
      </c>
      <c r="H346" s="316"/>
      <c r="I346" s="317"/>
      <c r="J346" s="312"/>
      <c r="K346" s="206"/>
      <c r="L346" s="206"/>
      <c r="M346" s="206"/>
      <c r="N346" s="206"/>
      <c r="O346" s="206"/>
      <c r="P346" s="206"/>
      <c r="Q346" s="206"/>
      <c r="R346" s="206"/>
      <c r="S346" s="206"/>
      <c r="T346" s="206"/>
    </row>
    <row r="349" spans="1:83" s="1071" customFormat="1" ht="17.100000000000001" customHeight="1">
      <c r="A349" s="1073" t="s">
        <v>702</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703</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68"/>
      <c r="E356" s="1369"/>
      <c r="F356" s="1370"/>
      <c r="G356" s="1108"/>
      <c r="H356" s="1166"/>
      <c r="I356" s="1165"/>
      <c r="J356" s="1130"/>
      <c r="K356" s="1108" t="s">
        <v>449</v>
      </c>
      <c r="L356" s="1282" t="s">
        <v>704</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68"/>
      <c r="E357" s="1369"/>
      <c r="F357" s="1370"/>
      <c r="G357" s="1086"/>
      <c r="H357" s="1152" t="s">
        <v>274</v>
      </c>
      <c r="I357" s="1147"/>
      <c r="J357" s="1147"/>
      <c r="K357" s="1145"/>
      <c r="L357" s="1282"/>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705</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68"/>
      <c r="E362" s="1369"/>
      <c r="F362" s="1370"/>
      <c r="G362" s="1108"/>
      <c r="H362" s="1166"/>
      <c r="I362" s="1165"/>
      <c r="J362" s="1169"/>
      <c r="K362" s="1108" t="s">
        <v>449</v>
      </c>
      <c r="L362" s="1282" t="s">
        <v>704</v>
      </c>
      <c r="M362" s="1155"/>
      <c r="N362" s="1100"/>
      <c r="O362" s="1100"/>
    </row>
    <row r="363" spans="1:83" s="1071" customFormat="1" ht="17.100000000000001" customHeight="1">
      <c r="A363" s="1105"/>
      <c r="B363" s="1094"/>
      <c r="C363" s="1080"/>
      <c r="D363" s="1368"/>
      <c r="E363" s="1369"/>
      <c r="F363" s="1370"/>
      <c r="G363" s="1086"/>
      <c r="H363" s="1152" t="s">
        <v>274</v>
      </c>
      <c r="I363" s="1147"/>
      <c r="J363" s="1147"/>
      <c r="K363" s="1145"/>
      <c r="L363" s="1282"/>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706</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6"/>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707</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6"/>
      <c r="I373" s="1165"/>
      <c r="J373" s="1169"/>
      <c r="K373" s="1108" t="s">
        <v>449</v>
      </c>
      <c r="L373" s="1131"/>
      <c r="M373" s="1155"/>
      <c r="N373" s="1100"/>
      <c r="O373" s="1100"/>
    </row>
  </sheetData>
  <sheetProtection formatColumns="0" formatRows="0"/>
  <dataConsolidate/>
  <mergeCells count="306">
    <mergeCell ref="AR244:AR246"/>
    <mergeCell ref="R244:R245"/>
    <mergeCell ref="S244:S245"/>
    <mergeCell ref="T244:T245"/>
    <mergeCell ref="U244:U245"/>
    <mergeCell ref="Y244:Y245"/>
    <mergeCell ref="Z244:Z245"/>
    <mergeCell ref="AA244:AA245"/>
    <mergeCell ref="AB244:AB245"/>
    <mergeCell ref="AF244:AF245"/>
    <mergeCell ref="AG244:AG245"/>
    <mergeCell ref="AH244:AH245"/>
    <mergeCell ref="AI244:AI245"/>
    <mergeCell ref="AM244:AM245"/>
    <mergeCell ref="AN244:AN245"/>
    <mergeCell ref="AO244:AO245"/>
    <mergeCell ref="U207:U208"/>
    <mergeCell ref="R211:R213"/>
    <mergeCell ref="N211:N214"/>
    <mergeCell ref="Q211:Q213"/>
    <mergeCell ref="O211:O213"/>
    <mergeCell ref="P211:P213"/>
    <mergeCell ref="U211:U212"/>
    <mergeCell ref="W226:W228"/>
    <mergeCell ref="O220:V220"/>
    <mergeCell ref="N195:AF195"/>
    <mergeCell ref="N196:AF196"/>
    <mergeCell ref="O163:V163"/>
    <mergeCell ref="O164:V164"/>
    <mergeCell ref="O165:V165"/>
    <mergeCell ref="O166:V166"/>
    <mergeCell ref="S149:S150"/>
    <mergeCell ref="O161:V161"/>
    <mergeCell ref="O162:V162"/>
    <mergeCell ref="D362:D363"/>
    <mergeCell ref="E362:E363"/>
    <mergeCell ref="F362:F363"/>
    <mergeCell ref="L362:L363"/>
    <mergeCell ref="U226:U227"/>
    <mergeCell ref="J243:J246"/>
    <mergeCell ref="J225:J228"/>
    <mergeCell ref="I224:I229"/>
    <mergeCell ref="T226:T227"/>
    <mergeCell ref="O224:V224"/>
    <mergeCell ref="O225:V225"/>
    <mergeCell ref="A193:A204"/>
    <mergeCell ref="A220:A233"/>
    <mergeCell ref="I129:I134"/>
    <mergeCell ref="D106:D115"/>
    <mergeCell ref="F166:F169"/>
    <mergeCell ref="W149:W151"/>
    <mergeCell ref="D356:D357"/>
    <mergeCell ref="E356:E357"/>
    <mergeCell ref="F356:F357"/>
    <mergeCell ref="L356:L357"/>
    <mergeCell ref="O221:V221"/>
    <mergeCell ref="O222:V222"/>
    <mergeCell ref="O223:V223"/>
    <mergeCell ref="U149:U150"/>
    <mergeCell ref="W167:W169"/>
    <mergeCell ref="V211:V212"/>
    <mergeCell ref="S167:S168"/>
    <mergeCell ref="O148:V148"/>
    <mergeCell ref="T149:T150"/>
    <mergeCell ref="R149:R150"/>
    <mergeCell ref="T211:T212"/>
    <mergeCell ref="R167:R168"/>
    <mergeCell ref="T167:T168"/>
    <mergeCell ref="U167:U16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146:V146"/>
    <mergeCell ref="X109:X111"/>
    <mergeCell ref="T55:T56"/>
    <mergeCell ref="U55:U56"/>
    <mergeCell ref="R55:R56"/>
    <mergeCell ref="S55:S56"/>
    <mergeCell ref="O144:V144"/>
    <mergeCell ref="R91:R92"/>
    <mergeCell ref="S91:S92"/>
    <mergeCell ref="T91:T92"/>
    <mergeCell ref="U91:U92"/>
    <mergeCell ref="O126:V126"/>
    <mergeCell ref="W91:W93"/>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O127:V127"/>
    <mergeCell ref="O145:V145"/>
    <mergeCell ref="O143:V143"/>
    <mergeCell ref="W109:W111"/>
    <mergeCell ref="A143:A156"/>
    <mergeCell ref="A179:A188"/>
    <mergeCell ref="B180:B187"/>
    <mergeCell ref="C181:C186"/>
    <mergeCell ref="D182:D185"/>
    <mergeCell ref="A337:A345"/>
    <mergeCell ref="C341:C343"/>
    <mergeCell ref="I342:I343"/>
    <mergeCell ref="H302:H303"/>
    <mergeCell ref="B340:B344"/>
    <mergeCell ref="C297:C298"/>
    <mergeCell ref="C302:C303"/>
    <mergeCell ref="F302:F303"/>
    <mergeCell ref="G302:G303"/>
    <mergeCell ref="O103:AA103"/>
    <mergeCell ref="O104:AA104"/>
    <mergeCell ref="O105:AA105"/>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Y109:Y111"/>
    <mergeCell ref="AB110:AB112"/>
    <mergeCell ref="O71:V71"/>
    <mergeCell ref="O72:V72"/>
    <mergeCell ref="R131:R132"/>
    <mergeCell ref="R73:R74"/>
    <mergeCell ref="S73:S74"/>
    <mergeCell ref="O88:V88"/>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AP244:AP245"/>
    <mergeCell ref="O238:AQ238"/>
    <mergeCell ref="O239:AQ239"/>
    <mergeCell ref="O240:AQ240"/>
    <mergeCell ref="O241:AQ241"/>
    <mergeCell ref="O242:AQ242"/>
    <mergeCell ref="O243:AQ243"/>
    <mergeCell ref="X183:X185"/>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0:V70"/>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Z238:WWZ245 WND238:WND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KN238:KN245 UJ238:UJ245 AEF238:AEF245 AOB238:AOB245 AXX238:AXX245 BHT238:BHT245 BRP238:BRP245 CBL238:CBL245 CLH238:CLH245 CVD238:CVD245 DEZ238:DEZ245 DOV238:DOV245 DYR238:DYR245 EIN238:EIN245 ESJ238:ESJ245 FCF238:FCF245 FMB238:FMB245 FVX238:FVX245 GFT238:GFT245 GPP238:GPP245 GZL238:GZL245 HJH238:HJH245 HTD238:HTD245 ICZ238:ICZ245 IMV238:IMV245 IWR238:IWR245 JGN238:JGN245 JQJ238:JQJ245 KAF238:KAF245 KKB238:KKB245 KTX238:KTX245 LDT238:LDT245 LNP238:LNP245 LXL238:LXL245 MHH238:MHH245 MRD238:MRD245 NAZ238:NAZ245 NKV238:NKV245 NUR238:NUR245 OEN238:OEN245 OOJ238:OOJ245 OYF238:OYF245 PIB238:PIB245 PRX238:PRX245 QBT238:QBT245 QLP238:QLP245 QVL238:QVL245 RFH238:RFH245 RPD238:RPD245 RYZ238:RYZ245 SIV238:SIV245 SSR238:SSR245 TCN238:TCN245 TMJ238:TMJ245 TWF238:TWF245 UGB238:UGB245 UPX238:UPX245 UZT238:UZT245 VJP238:VJP245 VTL238:VTL245 WDH238:WDH245 R15:R16 R9:R10 V15:W15 V9:W9" xr:uid="{00000000-0002-0000-26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AJ244" xr:uid="{00000000-0002-0000-26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KJ244 S244 WWX244 WNB244 WDF244 VTJ244 VJN244 UZR244 UPV244 UFZ244 TWD244 TMH244 TCL244 SSP244 SIT244 RYX244 RPB244 RFF244 QVJ244 QLN244 QBR244 PRV244 PHZ244 OYD244 OOH244 OEL244 NUP244 NKT244 NAX244 MRB244 MHF244 LXJ244 LNN244 LDR244 KTV244 KJZ244 KAD244 JQH244 JGL244 IWP244 IMT244 ICX244 HTB244 HJF244 GZJ244 GPN244 GFR244 FVV244 FLZ244 FCD244 ESH244 EIL244 DYP244 DOT244 DEX244 CVB244 CLF244 CBJ244 BRN244 BHR244 AXV244 ANZ244 AED244 UH244 UF244 KL244 WWV244 WMZ244 WDD244 VTH244 VJL244 UZP244 UPT244 UFX244 TWB244 TMF244 TCJ244 SSN244 SIR244 RYV244 ROZ244 RFD244 QVH244 QLL244 QBP244 PRT244 PHX244 OYB244 OOF244 OEJ244 NUN244 NKR244 NAV244 MQZ244 MHD244 LXH244 LNL244 LDP244 KTT244 KJX244 KAB244 JQF244 JGJ244 IWN244 IMR244 ICV244 HSZ244 HJD244 GZH244 GPL244 GFP244 FVT244 FLX244 FCB244 ESF244 EIJ244 DYN244 DOR244 DEV244 CUZ244 CLD244 CBH244 BRL244 BHP244 AXT244 ANX244 AEB244 S9:S10 S15:S16 U55 Z120 Z109:Z110 U167 U91:U92 V183 AE197 U244 Z244 AB244 AG244 AI244 AN244 AP244" xr:uid="{00000000-0002-0000-26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W244 WNA244 WDE244 VTI244 VJM244 UZQ244 UPU244 UFY244 TWC244 TMG244 TCK244 SSO244 SIS244 RYW244 RPA244 RFE244 QVI244 QLM244 QBQ244 PRU244 PHY244 OYC244 OOG244 OEK244 NUO244 NKS244 NAW244 MRA244 MHE244 LXI244 LNM244 LDQ244 KTU244 KJY244 KAC244 JQG244 JGK244 IWO244 IMS244 ICW244 HTA244 HJE244 GZI244 GPM244 GFQ244 FVU244 FLY244 FCC244 ESG244 EIK244 DYO244 DOS244 DEW244 CVA244 CLE244 CBI244 BRM244 BHQ244 AXU244 ANY244 AEC244 UG244 KK244 T244 WWU244 WMY244 WDC244 VTG244 VJK244 UZO244 UPS244 UFW244 TWA244 TME244 TCI244 SSM244 SIQ244 RYU244 ROY244 RFC244 QVG244 QLK244 QBO244 PRS244 PHW244 OYA244 OOE244 OEI244 NUM244 NKQ244 NAU244 MQY244 MHC244 LXG244 LNK244 LDO244 KTS244 KJW244 KAA244 JQE244 JGI244 IWM244 IMQ244 ICU244 HSY244 HJC244 GZG244 GPK244 GFO244 FVS244 FLW244 FCA244 ESE244 EII244 DYM244 DOQ244 DEU244 CUY244 CLC244 CBG244 BRK244 BHO244 AXS244 ANW244 AEA244 UE244 KI244 H356:I356 H362:I362 H368:I368 H373:I373 Y244 AA244 AF244 AH244 AM244 AO244" xr:uid="{00000000-0002-0000-26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H245 UD245 ADZ245 ANV245 AXR245 BHN245 BRJ245 CBF245 CLB245 CUX245 DET245 DOP245 DYL245 EIH245 ESD245 FBZ245 FLV245 FVR245 GFN245 GPJ245 GZF245 HJB245 HSX245 ICT245 IMP245 IWL245 JGH245 JQD245 JZZ245 KJV245 KTR245 LDN245 LNJ245 LXF245 MHB245 MQX245 NAT245 NKP245 NUL245 OEH245 OOD245 OXZ245 PHV245 PRR245 QBN245 QLJ245 QVF245 RFB245 ROX245 RYT245 SIP245 SSL245 TCH245 TMD245 TVZ245 UFV245 UPR245 UZN245 VJJ245 VTF245 WDB245 WMX245 WWT245 X245 AE245 AL245" xr:uid="{00000000-0002-0000-26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6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6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6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Z243:WDG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D243:VTK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L243:UZS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H243:VJO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T243:UGA243 WWR243:WWY243 WMV243:WNC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P243:UPW243 KF243:KM243 UB243:UI243 ADX243:AEE243 ANT243:AOA243 AXP243:AXW243 BHL243:BHS243 BRH243:BRO243 CBD243:CBK243 CKZ243:CLG243 CUV243:CVC243 DER243:DEY243 DON243:DOU243 DYJ243:DYQ243 EIF243:EIM243 ESB243:ESI243 FBX243:FCE243 FLT243:FMA243 FVP243:FVW243 GFL243:GFS243 GPH243:GPO243 GZD243:GZK243 HIZ243:HJG243 HSV243:HTC243 ICR243:ICY243 IMN243:IMU243 IWJ243:IWQ243 JGF243:JGM243 JQB243:JQI243 JZX243:KAE243 KJT243:KKA243 KTP243:KTW243 LDL243:LDS243 LNH243:LNO243 LXD243:LXK243 MGZ243:MHG243 MQV243:MRC243 NAR243:NAY243 NKN243:NKU243 NUJ243:NUQ243 OEF243:OEM243 OOB243:OOI243 OXX243:OYE243 PHT243:PIA243 PRP243:PRW243 QBL243:QBS243 QLH243:QLO243 QVD243:QVK243 REZ243:RFG243 ROV243:RPC243 RYR243:RYY243 SIN243:SIU243 SSJ243:SSQ243 TCF243:TCM243 TMB243:TMI243 TVX243:TWE243" xr:uid="{00000000-0002-0000-26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F242 UB242 ADX242 ANT242 AXP242 BHL242 BRH242 CBD242 CKZ242 CUV242 DER242 DON242 DYJ242 EIF242 ESB242 FBX242 FLT242 FVP242 GFL242 GPH242 GZD242 HIZ242 HSV242 ICR242 IMN242 IWJ242 JGF242 JQB242 JZX242 KJT242 KTP242 LDL242 LNH242 LXD242 MGZ242 MQV242 NAR242 NKN242 NUJ242 OEF242 OOB242 OXX242 PHT242 PRP242 QBL242 QLH242 QVD242 REZ242 ROV242 RYR242 SIN242 SSJ242 TCF242 TMB242 TVX242 UFT242 UPP242 UZL242 VJH242 VTD242 WCZ242 WMV242 WWR242" xr:uid="{00000000-0002-0000-26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600-00000A000000}">
      <formula1>kind_of_cons</formula1>
    </dataValidation>
    <dataValidation type="list" allowBlank="1" showInputMessage="1" showErrorMessage="1" errorTitle="Ошибка" error="Выберите значение из списка" sqref="WVU91 WVU131 KD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Z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V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R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XN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P244 WMT244 WCX244 VTB244 VJF244 UZJ244 UPN244 UFR244 TVV244 TLZ244 TCD244 SSH244 SIL244 RYP244 ROT244 REX244 QVB244 QLF244 QBJ244 PRN244 PHR244 OXV244 ONZ244 OED244 NUH244 NKL244 NAP244 MQT244 MGX244 LXB244 LNF244 LDJ244 KTN244 KJR244 JZV244 JPZ244 JGD244 IWH244 IML244 ICP244 HST244 HIX244 GZB244 GPF244 GFJ244 FVN244 FLR244 FBV244 ERZ244 EID244 DYH244 DOL244 DEP244 CUT244 CKX244 CBB244 BRF244 BHJ244 M37 M55 M73 M91 M131" xr:uid="{00000000-0002-0000-26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6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6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6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6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6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GW246:MHH251 MGB252:MGM253 ADU246:AEF251 ACZ252:ADK253 GFI246:GFT251 GEN252:GEY253 KC246:KN251 JH252:JS253 LXA246:LXL251 LWF252:LWQ253 TY246:UJ251 TD252:TO253 DEO246:DEZ251 DDT252:DEE253 WWO246:WWZ251 WVT252:WWE253 LNE246:LNP251 LMJ252:LMU253 WMS246:WND251 WLX252:WMI253 FVM246:FVX251 FUR252:FVC253 WCW246:WDH251 WCB252:WCM253 LDI246:LDT251 LCN252:LCY253 VTA246:VTL251 VSF252:VSQ253 BRE246:BRP251 BQJ252:BQU253 VJE246:VJP251 VIJ252:VIU253 KTM246:KTX251 KSR252:KTC253 UZI246:UZT251 UYN252:UYY253 FLQ246:FMB251 FKV252:FLG253 UPM246:UPX251 UOR252:UPC253 KJQ246:KKB251 KIV252:KJG253 UFQ246:UGB251 UEV252:UFG253 CUS246:CVD251 CTX252:CUI253 TVU246:TWF251 TUZ252:TVK253 JZU246:KAF251 JYZ252:JZK253 TLY246:TMJ251 TLD252:TLO253 FBU246:FCF251 FAZ252:FBK253 TCC246:TCN251 TBH252:TBS253 JPY246:JQJ251 JPD252:JPO253 SSG246:SSR251 SRL252:SRW253 AXM246:AXX251 AWR252:AXC253 SIK246:SIV251 SHP252:SIA253 JGC246:JGN251 JFH252:JFS253 RYO246:RYZ251 RXT252:RYE253 ERY246:ESJ251 ERD252:ERO253 ROS246:RPD251 RNX252:ROI253 IWG246:IWR251 IVL252:IVW253 REW246:RFH251 REB252:REM253 CKW246:CLH251 CKB252:CKM253 QVA246:QVL251 QUF252:QUQ253 IMK246:IMV251 ILP252:IMA253 QLE246:QLP251 QKJ252:QKU253 EIC246:EIN251 EHH252:EHS253 QBI246:QBT251 QAN252:QAY253 ICO246:ICZ251 IBT252:ICE253 PRM246:PRX251 PQR252:PRC253 BHI246:BHT251 BGN252:BGY253 PHQ246:PIB251 PGV252:PHG253 HSS246:HTD251 HRX252:HSI253 OXU246:OYF251 OWZ252:OXK253 DYG246:DYR251 DXL252:DXW253 ONY246:OOJ251 OND252:ONO253 HIW246:HJH251 HIB252:HIM253 OEC246:OEN251 ODH252:ODS253 CBA246:CBL251 CAF252:CAQ253 NUG246:NUR251 NTL252:NTW253 GZA246:GZL251 GYF252:GYQ253 NKK246:NKV251 NJP252:NKA253 DOK246:DOV251 DNP252:DOA253 NAO246:NAZ251 MZT252:NAE253 GPE246:GPP251 GOJ252:GOU253 MQS246:MRD251 MPX252:MQI253 ANQ246:AOB251 L246:AQ246 L247:AR251" xr:uid="{00000000-0002-0000-2600-000011000000}"/>
    <dataValidation type="list" allowBlank="1" showInputMessage="1" showErrorMessage="1" errorTitle="Ошибка" error="Выберите значение из списка" prompt="Выберите значение из списка" sqref="E292" xr:uid="{00000000-0002-0000-26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6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6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xr:uid="{00000000-0002-0000-26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6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6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6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6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6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6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6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34" zoomScaleNormal="100" workbookViewId="0">
      <selection activeCell="I48" sqref="I48"/>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31196714</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1.0.1</v>
      </c>
      <c r="F3" s="411"/>
      <c r="G3" s="40"/>
      <c r="H3" s="40"/>
      <c r="I3" s="40"/>
      <c r="J3" s="40"/>
      <c r="K3" s="40"/>
      <c r="L3" s="253"/>
    </row>
    <row r="4" spans="1:12" s="348" customFormat="1" ht="6">
      <c r="A4" s="342"/>
      <c r="B4" s="343"/>
      <c r="C4" s="344"/>
      <c r="D4" s="345"/>
      <c r="E4" s="365"/>
      <c r="F4" s="366"/>
      <c r="G4" s="367"/>
      <c r="I4" s="349"/>
    </row>
    <row r="5" spans="1:12" ht="39" customHeight="1">
      <c r="D5" s="23"/>
      <c r="E5" s="1225" t="s">
        <v>756</v>
      </c>
      <c r="F5" s="1226"/>
      <c r="G5" s="406"/>
      <c r="J5" s="289"/>
    </row>
    <row r="6" spans="1:12" s="348" customFormat="1" ht="6">
      <c r="A6" s="342"/>
      <c r="B6" s="343"/>
      <c r="C6" s="344"/>
      <c r="D6" s="345"/>
      <c r="E6" s="350"/>
      <c r="F6" s="351"/>
      <c r="G6" s="352"/>
      <c r="I6" s="349"/>
    </row>
    <row r="7" spans="1:12" ht="27">
      <c r="D7" s="23"/>
      <c r="E7" s="24" t="s">
        <v>51</v>
      </c>
      <c r="F7" s="308" t="s">
        <v>96</v>
      </c>
      <c r="G7" s="360"/>
    </row>
    <row r="8" spans="1:12" s="348" customFormat="1" ht="6">
      <c r="A8" s="342"/>
      <c r="B8" s="343"/>
      <c r="C8" s="344"/>
      <c r="D8" s="345"/>
      <c r="E8" s="346"/>
      <c r="F8" s="347"/>
      <c r="G8" s="345"/>
      <c r="I8" s="349"/>
    </row>
    <row r="9" spans="1:12" ht="27">
      <c r="D9" s="23"/>
      <c r="E9" s="24" t="s">
        <v>457</v>
      </c>
      <c r="F9" s="326" t="s">
        <v>84</v>
      </c>
      <c r="G9" s="359"/>
    </row>
    <row r="10" spans="1:12" s="348" customFormat="1" ht="6">
      <c r="A10" s="353"/>
      <c r="B10" s="343"/>
      <c r="C10" s="344"/>
      <c r="D10" s="354"/>
      <c r="E10" s="350"/>
      <c r="F10" s="355"/>
      <c r="G10" s="356"/>
      <c r="I10" s="349"/>
    </row>
    <row r="11" spans="1:12" ht="27">
      <c r="A11" s="192"/>
      <c r="D11" s="23"/>
      <c r="E11" s="78" t="s">
        <v>455</v>
      </c>
      <c r="F11" s="1196" t="s">
        <v>1512</v>
      </c>
      <c r="G11" s="357"/>
    </row>
    <row r="12" spans="1:12" ht="27">
      <c r="D12" s="23"/>
      <c r="E12" s="78" t="s">
        <v>456</v>
      </c>
      <c r="F12" s="1196" t="s">
        <v>1513</v>
      </c>
      <c r="G12" s="359"/>
    </row>
    <row r="13" spans="1:12" s="348" customFormat="1" ht="6">
      <c r="A13" s="353"/>
      <c r="B13" s="343"/>
      <c r="C13" s="344"/>
      <c r="D13" s="354"/>
      <c r="E13" s="350"/>
      <c r="F13" s="355"/>
      <c r="G13" s="356"/>
      <c r="I13" s="349"/>
    </row>
    <row r="14" spans="1:12" ht="27">
      <c r="D14" s="23"/>
      <c r="E14" s="78" t="s">
        <v>367</v>
      </c>
      <c r="F14" s="1162" t="s">
        <v>41</v>
      </c>
      <c r="G14" s="359"/>
    </row>
    <row r="15" spans="1:12" ht="27" hidden="1">
      <c r="D15" s="23"/>
      <c r="E15" s="78" t="s">
        <v>298</v>
      </c>
      <c r="F15" s="309" t="s">
        <v>770</v>
      </c>
      <c r="G15" s="359"/>
    </row>
    <row r="16" spans="1:12" ht="27" hidden="1">
      <c r="D16" s="23"/>
      <c r="E16" s="78" t="s">
        <v>574</v>
      </c>
      <c r="F16" s="309"/>
      <c r="G16" s="359"/>
    </row>
    <row r="17" spans="1:9" ht="19.5">
      <c r="D17" s="23"/>
      <c r="E17" s="24"/>
      <c r="F17" s="1054" t="s">
        <v>680</v>
      </c>
      <c r="G17" s="20"/>
    </row>
    <row r="18" spans="1:9" s="1053" customFormat="1" ht="5.25" hidden="1">
      <c r="A18" s="1050"/>
      <c r="B18" s="1048"/>
      <c r="C18" s="1051"/>
      <c r="D18" s="1052"/>
      <c r="E18" s="1046"/>
      <c r="F18" s="1045"/>
      <c r="G18" s="1052"/>
      <c r="I18" s="1049"/>
    </row>
    <row r="19" spans="1:9" ht="27">
      <c r="D19" s="23"/>
      <c r="E19" s="1047" t="s">
        <v>678</v>
      </c>
      <c r="F19" s="1163" t="s">
        <v>3220</v>
      </c>
      <c r="G19" s="359"/>
    </row>
    <row r="20" spans="1:9" ht="27">
      <c r="D20" s="23"/>
      <c r="E20" s="1047" t="s">
        <v>679</v>
      </c>
      <c r="F20" s="1162" t="s">
        <v>541</v>
      </c>
      <c r="G20" s="359"/>
    </row>
    <row r="21" spans="1:9" s="1053" customFormat="1" ht="5.25" hidden="1">
      <c r="A21" s="1050"/>
      <c r="B21" s="1048"/>
      <c r="C21" s="1051"/>
      <c r="D21" s="1052"/>
      <c r="E21" s="1046"/>
      <c r="F21" s="1045"/>
      <c r="G21" s="1052"/>
      <c r="I21" s="1049"/>
    </row>
    <row r="22" spans="1:9" ht="19.5" hidden="1">
      <c r="D22" s="23"/>
      <c r="E22" s="24"/>
      <c r="F22" s="414" t="s">
        <v>581</v>
      </c>
      <c r="G22" s="20"/>
    </row>
    <row r="23" spans="1:9" s="1070" customFormat="1" ht="5.25" hidden="1">
      <c r="A23" s="1067"/>
      <c r="B23" s="1065"/>
      <c r="C23" s="1068"/>
      <c r="D23" s="1069"/>
      <c r="E23" s="1046"/>
      <c r="F23" s="1045"/>
      <c r="G23" s="1069"/>
      <c r="I23" s="1066"/>
    </row>
    <row r="24" spans="1:9" ht="27" hidden="1">
      <c r="D24" s="23"/>
      <c r="E24" s="1055" t="s">
        <v>681</v>
      </c>
      <c r="F24" s="309"/>
      <c r="G24" s="359"/>
    </row>
    <row r="25" spans="1:9" ht="27" hidden="1">
      <c r="D25" s="23"/>
      <c r="E25" s="1055" t="s">
        <v>682</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2857</v>
      </c>
      <c r="G29" s="358"/>
    </row>
    <row r="30" spans="1:9" ht="27" hidden="1">
      <c r="C30" s="27"/>
      <c r="D30" s="28"/>
      <c r="E30" s="49" t="s">
        <v>202</v>
      </c>
      <c r="F30" s="311"/>
      <c r="G30" s="358"/>
    </row>
    <row r="31" spans="1:9" ht="27">
      <c r="C31" s="27"/>
      <c r="D31" s="28"/>
      <c r="E31" s="29" t="s">
        <v>52</v>
      </c>
      <c r="F31" s="310" t="s">
        <v>2858</v>
      </c>
      <c r="G31" s="358"/>
    </row>
    <row r="32" spans="1:9" ht="27">
      <c r="C32" s="27"/>
      <c r="D32" s="28"/>
      <c r="E32" s="29" t="s">
        <v>53</v>
      </c>
      <c r="F32" s="310" t="s">
        <v>1641</v>
      </c>
      <c r="G32" s="358"/>
      <c r="H32" s="30"/>
    </row>
    <row r="33" spans="1:9" s="348" customFormat="1" ht="6">
      <c r="A33" s="353"/>
      <c r="B33" s="343"/>
      <c r="C33" s="344"/>
      <c r="D33" s="354"/>
      <c r="E33" s="350"/>
      <c r="F33" s="355"/>
      <c r="G33" s="356"/>
      <c r="I33" s="349"/>
    </row>
    <row r="34" spans="1:9" ht="27">
      <c r="A34" s="191"/>
      <c r="D34" s="25"/>
      <c r="E34" s="750" t="s">
        <v>638</v>
      </c>
      <c r="F34" s="1164" t="s">
        <v>640</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524</v>
      </c>
      <c r="F40" s="1200" t="s">
        <v>3221</v>
      </c>
      <c r="G40" s="357"/>
    </row>
    <row r="41" spans="1:9" ht="27">
      <c r="A41" s="193"/>
      <c r="B41" s="87"/>
      <c r="D41" s="32"/>
      <c r="E41" s="38" t="s">
        <v>525</v>
      </c>
      <c r="F41" s="1200" t="s">
        <v>3221</v>
      </c>
      <c r="G41" s="357"/>
    </row>
    <row r="42" spans="1:9" ht="19.5">
      <c r="D42" s="23"/>
      <c r="E42" s="24"/>
      <c r="F42" s="414" t="s">
        <v>557</v>
      </c>
      <c r="G42" s="20"/>
    </row>
    <row r="43" spans="1:9" ht="27">
      <c r="A43" s="193"/>
      <c r="D43" s="20"/>
      <c r="E43" s="412" t="s">
        <v>86</v>
      </c>
      <c r="F43" s="1201" t="s">
        <v>3222</v>
      </c>
      <c r="G43" s="357"/>
    </row>
    <row r="44" spans="1:9" ht="27">
      <c r="A44" s="193"/>
      <c r="B44" s="87"/>
      <c r="D44" s="32"/>
      <c r="E44" s="412" t="s">
        <v>87</v>
      </c>
      <c r="F44" s="1201" t="s">
        <v>3223</v>
      </c>
      <c r="G44" s="357"/>
    </row>
    <row r="45" spans="1:9" ht="27">
      <c r="A45" s="193"/>
      <c r="B45" s="87"/>
      <c r="D45" s="32"/>
      <c r="E45" s="412" t="s">
        <v>558</v>
      </c>
      <c r="F45" s="1201" t="s">
        <v>3224</v>
      </c>
      <c r="G45" s="357"/>
    </row>
    <row r="46" spans="1:9" ht="27">
      <c r="D46" s="23"/>
      <c r="E46" s="413" t="s">
        <v>559</v>
      </c>
      <c r="F46" s="1201" t="s">
        <v>3225</v>
      </c>
      <c r="G46" s="359"/>
    </row>
    <row r="47" spans="1:9" ht="3" customHeight="1">
      <c r="A47" s="193"/>
      <c r="D47" s="20"/>
      <c r="F47" s="156"/>
      <c r="G47" s="26"/>
    </row>
    <row r="48" spans="1:9" ht="69" customHeight="1">
      <c r="A48" s="193"/>
      <c r="B48" s="87"/>
      <c r="D48" s="1175" t="s">
        <v>757</v>
      </c>
      <c r="E48" s="1228" t="s">
        <v>755</v>
      </c>
      <c r="F48" s="1228"/>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7"/>
      <c r="F54" s="1227"/>
      <c r="G54" s="1227"/>
      <c r="H54" s="1227"/>
      <c r="I54" s="1227"/>
    </row>
  </sheetData>
  <sheetProtection algorithmName="SHA-512" hashValue="ivloEaysU0c8q6s5hBqdsiSPutOXw5yQym8CzxDdCZWjDqPd5F3LzvEG106pMxsLYfN2siutGrVCjBFs4ZdqqA==" saltValue="OUwa2a/bjuyM6x4mBBEqEw==" spinCount="100000" sheet="1" objects="1" scenarios="1" formatColumns="0" formatRows="0"/>
  <dataConsolidate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526</v>
      </c>
      <c r="AX1" s="385" t="s">
        <v>527</v>
      </c>
      <c r="AZ1" s="1419" t="s">
        <v>560</v>
      </c>
      <c r="BA1" s="1419"/>
      <c r="BC1" s="775" t="s">
        <v>639</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606</v>
      </c>
      <c r="P2" s="629" t="s">
        <v>41</v>
      </c>
      <c r="Q2" s="173" t="s">
        <v>3</v>
      </c>
      <c r="R2" s="176" t="s">
        <v>23</v>
      </c>
      <c r="S2" s="174" t="s">
        <v>25</v>
      </c>
      <c r="T2" s="175" t="s">
        <v>29</v>
      </c>
      <c r="U2" s="171" t="s">
        <v>35</v>
      </c>
      <c r="V2" s="984">
        <v>1</v>
      </c>
      <c r="W2" s="428"/>
      <c r="X2" s="429" t="s">
        <v>582</v>
      </c>
      <c r="Y2" s="41" t="s">
        <v>730</v>
      </c>
      <c r="Z2" s="153"/>
      <c r="AA2" s="714" t="s">
        <v>632</v>
      </c>
      <c r="AB2" s="716" t="s">
        <v>632</v>
      </c>
      <c r="AC2" s="41" t="s">
        <v>309</v>
      </c>
      <c r="AD2" s="201" t="s">
        <v>309</v>
      </c>
      <c r="AF2" s="42" t="s">
        <v>35</v>
      </c>
      <c r="AH2" s="137" t="s">
        <v>340</v>
      </c>
      <c r="AI2" s="137" t="s">
        <v>340</v>
      </c>
      <c r="AK2" s="137" t="s">
        <v>344</v>
      </c>
      <c r="AM2" s="137" t="s">
        <v>354</v>
      </c>
      <c r="AP2" s="1194" t="s">
        <v>582</v>
      </c>
      <c r="AQ2" s="980" t="s">
        <v>674</v>
      </c>
      <c r="AS2" s="41" t="s">
        <v>372</v>
      </c>
      <c r="AU2" s="42" t="s">
        <v>375</v>
      </c>
      <c r="AW2" s="386" t="s">
        <v>528</v>
      </c>
      <c r="AX2" s="387" t="s">
        <v>528</v>
      </c>
      <c r="AZ2" s="415" t="s">
        <v>561</v>
      </c>
      <c r="BA2" s="416" t="s">
        <v>562</v>
      </c>
      <c r="BC2" s="754" t="s">
        <v>640</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607</v>
      </c>
      <c r="P3" s="629" t="s">
        <v>42</v>
      </c>
      <c r="Q3" s="173" t="s">
        <v>300</v>
      </c>
      <c r="R3" s="172" t="s">
        <v>302</v>
      </c>
      <c r="S3" s="174" t="s">
        <v>26</v>
      </c>
      <c r="T3" s="175" t="s">
        <v>30</v>
      </c>
      <c r="U3" s="171" t="s">
        <v>36</v>
      </c>
      <c r="V3" s="984">
        <v>2</v>
      </c>
      <c r="W3" s="428"/>
      <c r="X3" s="429" t="s">
        <v>674</v>
      </c>
      <c r="Y3" s="1077" t="s">
        <v>730</v>
      </c>
      <c r="Z3" s="153"/>
      <c r="AA3" s="714" t="s">
        <v>633</v>
      </c>
      <c r="AB3" s="716" t="s">
        <v>633</v>
      </c>
      <c r="AC3" s="41" t="s">
        <v>310</v>
      </c>
      <c r="AD3" s="201" t="s">
        <v>310</v>
      </c>
      <c r="AF3" s="42" t="s">
        <v>36</v>
      </c>
      <c r="AH3" s="137" t="s">
        <v>363</v>
      </c>
      <c r="AI3" s="137" t="s">
        <v>342</v>
      </c>
      <c r="AK3" s="137" t="s">
        <v>345</v>
      </c>
      <c r="AM3" s="137" t="s">
        <v>355</v>
      </c>
      <c r="AP3" s="1194" t="s">
        <v>675</v>
      </c>
      <c r="AQ3" s="980" t="s">
        <v>583</v>
      </c>
      <c r="AS3" s="41" t="s">
        <v>373</v>
      </c>
      <c r="AU3" s="42" t="s">
        <v>376</v>
      </c>
      <c r="AW3" s="386" t="s">
        <v>529</v>
      </c>
      <c r="AX3" s="387" t="s">
        <v>529</v>
      </c>
      <c r="AZ3" s="1087" t="s">
        <v>698</v>
      </c>
      <c r="BA3" s="1093" t="s">
        <v>697</v>
      </c>
      <c r="BC3" s="754" t="s">
        <v>641</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608</v>
      </c>
      <c r="Q4" s="173" t="s">
        <v>22</v>
      </c>
      <c r="R4" s="172" t="s">
        <v>454</v>
      </c>
      <c r="S4" s="174" t="s">
        <v>27</v>
      </c>
      <c r="T4" s="175" t="s">
        <v>31</v>
      </c>
      <c r="U4" s="171" t="s">
        <v>37</v>
      </c>
      <c r="V4" s="984">
        <v>3</v>
      </c>
      <c r="W4" s="428"/>
      <c r="X4" s="429"/>
      <c r="Y4" s="714"/>
      <c r="Z4" s="200"/>
      <c r="AC4" s="41" t="s">
        <v>311</v>
      </c>
      <c r="AD4" s="201" t="s">
        <v>311</v>
      </c>
      <c r="AF4" s="42" t="s">
        <v>37</v>
      </c>
      <c r="AH4" s="42" t="s">
        <v>366</v>
      </c>
      <c r="AK4" s="137" t="s">
        <v>346</v>
      </c>
      <c r="AM4" s="137" t="s">
        <v>356</v>
      </c>
      <c r="AP4" s="1194" t="s">
        <v>674</v>
      </c>
      <c r="AQ4" s="980" t="s">
        <v>584</v>
      </c>
      <c r="AS4" s="41" t="s">
        <v>343</v>
      </c>
      <c r="AU4" s="42" t="s">
        <v>377</v>
      </c>
      <c r="AW4" s="386" t="s">
        <v>530</v>
      </c>
      <c r="AX4" s="387" t="s">
        <v>530</v>
      </c>
      <c r="AZ4" s="1087" t="s">
        <v>710</v>
      </c>
      <c r="BA4" s="1093" t="s">
        <v>709</v>
      </c>
      <c r="BC4" s="754" t="s">
        <v>642</v>
      </c>
    </row>
    <row r="5" spans="1:55" ht="33.75">
      <c r="A5" s="6" t="s">
        <v>103</v>
      </c>
      <c r="B5" s="41">
        <v>2003</v>
      </c>
      <c r="C5" s="41">
        <v>2016</v>
      </c>
      <c r="E5" s="137" t="s">
        <v>188</v>
      </c>
      <c r="F5" s="137" t="s">
        <v>228</v>
      </c>
      <c r="I5" s="137" t="s">
        <v>50</v>
      </c>
      <c r="K5" s="138" t="s">
        <v>246</v>
      </c>
      <c r="L5" s="138" t="s">
        <v>246</v>
      </c>
      <c r="M5" s="138">
        <v>4</v>
      </c>
      <c r="N5" s="626" t="s">
        <v>286</v>
      </c>
      <c r="O5" s="513" t="s">
        <v>609</v>
      </c>
      <c r="Q5" s="173" t="s">
        <v>301</v>
      </c>
      <c r="R5" s="172" t="s">
        <v>303</v>
      </c>
      <c r="T5" s="42" t="s">
        <v>32</v>
      </c>
      <c r="U5" s="171" t="s">
        <v>38</v>
      </c>
      <c r="V5" s="984">
        <v>4</v>
      </c>
      <c r="W5" s="428"/>
      <c r="X5" s="429" t="s">
        <v>583</v>
      </c>
      <c r="Y5" s="714" t="s">
        <v>731</v>
      </c>
      <c r="Z5" s="200">
        <v>1</v>
      </c>
      <c r="AF5" s="42" t="s">
        <v>326</v>
      </c>
      <c r="AH5" s="137" t="s">
        <v>364</v>
      </c>
      <c r="AK5" s="137" t="s">
        <v>347</v>
      </c>
      <c r="AM5" s="137" t="s">
        <v>357</v>
      </c>
      <c r="AP5" s="1194" t="s">
        <v>583</v>
      </c>
      <c r="AQ5" s="980" t="s">
        <v>585</v>
      </c>
      <c r="AU5" s="42" t="s">
        <v>378</v>
      </c>
      <c r="AW5" s="386" t="s">
        <v>531</v>
      </c>
      <c r="AX5" s="387" t="s">
        <v>531</v>
      </c>
      <c r="AZ5" s="1087" t="s">
        <v>725</v>
      </c>
      <c r="BA5" s="1093" t="s">
        <v>724</v>
      </c>
      <c r="BC5" s="754" t="s">
        <v>643</v>
      </c>
    </row>
    <row r="6" spans="1:55" ht="45">
      <c r="A6" s="6" t="s">
        <v>104</v>
      </c>
      <c r="B6" s="41">
        <v>2004</v>
      </c>
      <c r="C6" s="41">
        <v>2017</v>
      </c>
      <c r="E6" s="137" t="s">
        <v>189</v>
      </c>
      <c r="F6" s="140"/>
      <c r="G6" s="141" t="s">
        <v>290</v>
      </c>
      <c r="H6" s="141" t="s">
        <v>257</v>
      </c>
      <c r="I6" s="137" t="s">
        <v>67</v>
      </c>
      <c r="J6" s="141" t="s">
        <v>263</v>
      </c>
      <c r="N6" s="626" t="s">
        <v>287</v>
      </c>
      <c r="O6" s="513" t="s">
        <v>610</v>
      </c>
      <c r="R6" s="172" t="s">
        <v>3</v>
      </c>
      <c r="T6" s="42" t="s">
        <v>33</v>
      </c>
      <c r="U6" s="171" t="s">
        <v>326</v>
      </c>
      <c r="V6" s="984">
        <v>5</v>
      </c>
      <c r="W6" s="428"/>
      <c r="X6" s="714" t="s">
        <v>584</v>
      </c>
      <c r="Y6" s="714" t="s">
        <v>738</v>
      </c>
      <c r="Z6" s="200"/>
      <c r="AA6" s="211"/>
      <c r="AH6" s="137" t="s">
        <v>365</v>
      </c>
      <c r="AK6" s="137" t="s">
        <v>348</v>
      </c>
      <c r="AM6" s="137" t="s">
        <v>358</v>
      </c>
      <c r="AP6" s="1194" t="s">
        <v>584</v>
      </c>
      <c r="AQ6" s="980" t="s">
        <v>586</v>
      </c>
      <c r="AU6" s="212" t="s">
        <v>379</v>
      </c>
      <c r="AW6" s="386" t="s">
        <v>532</v>
      </c>
      <c r="AX6" s="387" t="s">
        <v>532</v>
      </c>
      <c r="AZ6" s="1087" t="s">
        <v>726</v>
      </c>
      <c r="BA6" s="1093" t="s">
        <v>732</v>
      </c>
    </row>
    <row r="7" spans="1:55" ht="33.75">
      <c r="A7" s="6" t="s">
        <v>105</v>
      </c>
      <c r="B7" s="41">
        <v>2005</v>
      </c>
      <c r="E7" s="137" t="s">
        <v>190</v>
      </c>
      <c r="F7" s="140"/>
      <c r="G7" s="137" t="s">
        <v>254</v>
      </c>
      <c r="H7" s="137" t="s">
        <v>256</v>
      </c>
      <c r="I7" s="137" t="s">
        <v>68</v>
      </c>
      <c r="J7" s="137" t="s">
        <v>283</v>
      </c>
      <c r="N7" s="627" t="s">
        <v>288</v>
      </c>
      <c r="O7" s="513" t="s">
        <v>611</v>
      </c>
      <c r="U7" s="171" t="s">
        <v>84</v>
      </c>
      <c r="V7" s="985" t="s">
        <v>68</v>
      </c>
      <c r="W7" s="428"/>
      <c r="X7" s="714" t="s">
        <v>585</v>
      </c>
      <c r="Y7" s="1077" t="s">
        <v>731</v>
      </c>
      <c r="Z7" s="200"/>
      <c r="AA7" s="211"/>
      <c r="AH7" s="137" t="s">
        <v>341</v>
      </c>
      <c r="AK7" s="137" t="s">
        <v>349</v>
      </c>
      <c r="AM7" s="137" t="s">
        <v>359</v>
      </c>
      <c r="AP7" s="1194" t="s">
        <v>585</v>
      </c>
      <c r="AQ7" s="980" t="s">
        <v>589</v>
      </c>
      <c r="AU7" s="212" t="s">
        <v>380</v>
      </c>
      <c r="AW7" s="386" t="s">
        <v>533</v>
      </c>
      <c r="AX7" s="387" t="s">
        <v>533</v>
      </c>
      <c r="AZ7" s="1087" t="s">
        <v>727</v>
      </c>
      <c r="BA7" s="1093" t="s">
        <v>737</v>
      </c>
    </row>
    <row r="8" spans="1:55" ht="33.75">
      <c r="A8" s="6" t="s">
        <v>106</v>
      </c>
      <c r="B8" s="41">
        <v>2006</v>
      </c>
      <c r="E8" s="137" t="s">
        <v>191</v>
      </c>
      <c r="F8" s="140"/>
      <c r="G8" s="137" t="s">
        <v>255</v>
      </c>
      <c r="H8" s="137" t="s">
        <v>262</v>
      </c>
      <c r="I8" s="137" t="s">
        <v>182</v>
      </c>
      <c r="J8" s="137" t="s">
        <v>279</v>
      </c>
      <c r="N8" s="628" t="s">
        <v>289</v>
      </c>
      <c r="O8" s="513" t="s">
        <v>612</v>
      </c>
      <c r="V8" s="985" t="s">
        <v>182</v>
      </c>
      <c r="W8" s="428"/>
      <c r="X8" s="714" t="s">
        <v>586</v>
      </c>
      <c r="Y8" s="1077" t="s">
        <v>731</v>
      </c>
      <c r="Z8" s="200"/>
      <c r="AA8" s="211"/>
      <c r="AK8" s="137" t="s">
        <v>350</v>
      </c>
      <c r="AP8" s="1194" t="s">
        <v>586</v>
      </c>
      <c r="AQ8" s="980" t="s">
        <v>588</v>
      </c>
      <c r="AU8" s="212" t="s">
        <v>381</v>
      </c>
      <c r="AW8" s="386" t="s">
        <v>534</v>
      </c>
      <c r="AX8" s="387" t="s">
        <v>534</v>
      </c>
      <c r="AZ8" s="1087" t="s">
        <v>728</v>
      </c>
      <c r="BA8" s="1093" t="s">
        <v>747</v>
      </c>
    </row>
    <row r="9" spans="1:55" ht="33.75">
      <c r="A9" s="6" t="s">
        <v>107</v>
      </c>
      <c r="B9" s="41">
        <v>2007</v>
      </c>
      <c r="E9" s="137" t="s">
        <v>192</v>
      </c>
      <c r="F9" s="140"/>
      <c r="G9" s="137" t="s">
        <v>262</v>
      </c>
      <c r="I9" s="137" t="s">
        <v>183</v>
      </c>
      <c r="O9" s="513" t="s">
        <v>613</v>
      </c>
      <c r="V9" s="985" t="s">
        <v>183</v>
      </c>
      <c r="W9" s="428"/>
      <c r="X9" s="714" t="s">
        <v>587</v>
      </c>
      <c r="Y9" s="1077" t="s">
        <v>730</v>
      </c>
      <c r="Z9" s="200">
        <v>1</v>
      </c>
      <c r="AA9" s="211"/>
      <c r="AK9" s="137" t="s">
        <v>351</v>
      </c>
      <c r="AP9" s="1194" t="s">
        <v>589</v>
      </c>
      <c r="AQ9" s="980" t="s">
        <v>587</v>
      </c>
      <c r="AW9" s="386" t="s">
        <v>535</v>
      </c>
      <c r="AX9" s="387" t="s">
        <v>535</v>
      </c>
      <c r="AZ9" s="1087" t="s">
        <v>729</v>
      </c>
      <c r="BA9" s="1093" t="s">
        <v>744</v>
      </c>
    </row>
    <row r="10" spans="1:55" ht="112.5">
      <c r="A10" s="6" t="s">
        <v>108</v>
      </c>
      <c r="B10" s="41">
        <v>2008</v>
      </c>
      <c r="E10" s="137" t="s">
        <v>193</v>
      </c>
      <c r="F10" s="140"/>
      <c r="I10" s="137" t="s">
        <v>207</v>
      </c>
      <c r="O10" s="513" t="s">
        <v>614</v>
      </c>
      <c r="V10" s="986" t="s">
        <v>207</v>
      </c>
      <c r="W10" s="983"/>
      <c r="X10" s="981" t="s">
        <v>588</v>
      </c>
      <c r="Y10" s="982" t="s">
        <v>743</v>
      </c>
      <c r="Z10" s="200"/>
      <c r="AP10" s="1194" t="s">
        <v>588</v>
      </c>
      <c r="AQ10" s="980" t="s">
        <v>582</v>
      </c>
      <c r="AW10" s="386" t="s">
        <v>536</v>
      </c>
      <c r="AX10" s="387" t="s">
        <v>536</v>
      </c>
    </row>
    <row r="11" spans="1:55" ht="22.5">
      <c r="A11" s="6" t="s">
        <v>109</v>
      </c>
      <c r="B11" s="41">
        <v>2009</v>
      </c>
      <c r="E11" s="137" t="s">
        <v>194</v>
      </c>
      <c r="F11" s="140"/>
      <c r="I11" s="137" t="s">
        <v>208</v>
      </c>
      <c r="O11" s="496" t="s">
        <v>615</v>
      </c>
      <c r="V11" s="985" t="s">
        <v>208</v>
      </c>
      <c r="W11" s="430"/>
      <c r="X11" s="429" t="s">
        <v>589</v>
      </c>
      <c r="Y11" s="714" t="s">
        <v>742</v>
      </c>
      <c r="Z11" s="200"/>
      <c r="AP11" s="1194" t="s">
        <v>587</v>
      </c>
      <c r="AQ11" s="703"/>
      <c r="AW11" s="386" t="s">
        <v>537</v>
      </c>
      <c r="AX11" s="387" t="s">
        <v>537</v>
      </c>
    </row>
    <row r="12" spans="1:55" ht="33.75">
      <c r="A12" s="6" t="s">
        <v>64</v>
      </c>
      <c r="B12" s="41">
        <v>2010</v>
      </c>
      <c r="E12" s="137" t="s">
        <v>195</v>
      </c>
      <c r="F12" s="140"/>
      <c r="G12" s="141" t="s">
        <v>291</v>
      </c>
      <c r="H12" s="141" t="s">
        <v>259</v>
      </c>
      <c r="I12" s="137" t="s">
        <v>209</v>
      </c>
      <c r="O12" s="496" t="s">
        <v>3</v>
      </c>
      <c r="V12" s="985" t="s">
        <v>209</v>
      </c>
      <c r="W12" s="514"/>
      <c r="X12" s="429" t="s">
        <v>670</v>
      </c>
      <c r="Y12" s="1077" t="s">
        <v>730</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675</v>
      </c>
      <c r="Y14" s="1077" t="s">
        <v>730</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538</v>
      </c>
      <c r="AX23" s="387" t="s">
        <v>538</v>
      </c>
    </row>
    <row r="24" spans="1:50" ht="21" customHeight="1">
      <c r="A24" s="6" t="s">
        <v>119</v>
      </c>
      <c r="B24" s="41">
        <v>2022</v>
      </c>
      <c r="AW24" s="386" t="s">
        <v>539</v>
      </c>
      <c r="AX24" s="387" t="s">
        <v>539</v>
      </c>
    </row>
    <row r="25" spans="1:50">
      <c r="A25" s="6" t="s">
        <v>120</v>
      </c>
      <c r="B25" s="41">
        <v>2023</v>
      </c>
      <c r="AW25" s="386" t="s">
        <v>540</v>
      </c>
      <c r="AX25" s="387" t="s">
        <v>540</v>
      </c>
    </row>
    <row r="26" spans="1:50">
      <c r="A26" s="6" t="s">
        <v>121</v>
      </c>
      <c r="B26" s="41">
        <v>2024</v>
      </c>
      <c r="AX26" s="387" t="s">
        <v>541</v>
      </c>
    </row>
    <row r="27" spans="1:50">
      <c r="A27" s="6" t="s">
        <v>122</v>
      </c>
      <c r="B27" s="41">
        <v>2025</v>
      </c>
      <c r="AX27" s="387" t="s">
        <v>542</v>
      </c>
    </row>
    <row r="28" spans="1:50">
      <c r="A28" s="6" t="s">
        <v>123</v>
      </c>
      <c r="D28" s="262"/>
      <c r="E28" s="263"/>
      <c r="F28" s="263"/>
      <c r="H28" s="264" t="s">
        <v>406</v>
      </c>
      <c r="AX28" s="387" t="s">
        <v>543</v>
      </c>
    </row>
    <row r="29" spans="1:50">
      <c r="A29" s="6" t="s">
        <v>124</v>
      </c>
      <c r="D29" s="265" t="s">
        <v>407</v>
      </c>
      <c r="E29" s="266" t="str">
        <f>IF(periodStart = "","", periodStart)</f>
        <v>01.01.2019</v>
      </c>
      <c r="F29" s="266" t="str">
        <f>IF(periodEnd = "","", periodEnd)</f>
        <v>31.12.2021</v>
      </c>
      <c r="H29" s="267" t="s">
        <v>3299</v>
      </c>
      <c r="AX29" s="387" t="s">
        <v>544</v>
      </c>
    </row>
    <row r="30" spans="1:50">
      <c r="A30" s="6" t="s">
        <v>125</v>
      </c>
      <c r="D30" s="268"/>
      <c r="E30" s="269"/>
      <c r="F30" s="269"/>
      <c r="AX30" s="387" t="s">
        <v>545</v>
      </c>
    </row>
    <row r="31" spans="1:50" ht="12.75">
      <c r="A31" s="6" t="s">
        <v>126</v>
      </c>
      <c r="D31" s="262"/>
      <c r="E31" s="263"/>
      <c r="F31" s="263"/>
      <c r="H31" s="270"/>
      <c r="AX31" s="387" t="s">
        <v>546</v>
      </c>
    </row>
    <row r="32" spans="1:50">
      <c r="A32" s="6" t="s">
        <v>127</v>
      </c>
      <c r="D32" s="265" t="s">
        <v>408</v>
      </c>
      <c r="E32" s="271"/>
      <c r="F32" s="271"/>
      <c r="H32" s="272" t="s">
        <v>409</v>
      </c>
      <c r="O32" s="497" t="s">
        <v>606</v>
      </c>
      <c r="AX32" s="387" t="s">
        <v>547</v>
      </c>
    </row>
    <row r="33" spans="1:50">
      <c r="A33" s="6" t="s">
        <v>128</v>
      </c>
      <c r="O33" s="497" t="s">
        <v>607</v>
      </c>
      <c r="AX33" s="387" t="s">
        <v>548</v>
      </c>
    </row>
    <row r="34" spans="1:50">
      <c r="A34" s="6" t="s">
        <v>129</v>
      </c>
      <c r="O34" s="497" t="s">
        <v>608</v>
      </c>
      <c r="AX34" s="387" t="s">
        <v>549</v>
      </c>
    </row>
    <row r="35" spans="1:50">
      <c r="A35" s="6" t="s">
        <v>130</v>
      </c>
      <c r="O35" s="497" t="s">
        <v>609</v>
      </c>
      <c r="X35" s="497"/>
      <c r="Y35" s="497"/>
      <c r="AX35" s="387" t="s">
        <v>550</v>
      </c>
    </row>
    <row r="36" spans="1:50">
      <c r="A36" s="6" t="s">
        <v>94</v>
      </c>
      <c r="O36" s="497" t="s">
        <v>610</v>
      </c>
      <c r="AX36" s="387" t="s">
        <v>551</v>
      </c>
    </row>
    <row r="37" spans="1:50">
      <c r="A37" s="6" t="s">
        <v>95</v>
      </c>
      <c r="O37" s="497" t="s">
        <v>611</v>
      </c>
      <c r="AX37" s="387" t="s">
        <v>552</v>
      </c>
    </row>
    <row r="38" spans="1:50">
      <c r="A38" s="6" t="s">
        <v>96</v>
      </c>
      <c r="O38" s="497" t="s">
        <v>612</v>
      </c>
      <c r="AX38" s="387" t="s">
        <v>553</v>
      </c>
    </row>
    <row r="39" spans="1:50">
      <c r="A39" s="6" t="s">
        <v>97</v>
      </c>
      <c r="O39" s="497" t="s">
        <v>613</v>
      </c>
      <c r="AX39" s="387" t="s">
        <v>501</v>
      </c>
    </row>
    <row r="40" spans="1:50">
      <c r="A40" s="6" t="s">
        <v>98</v>
      </c>
      <c r="O40" s="497" t="s">
        <v>614</v>
      </c>
      <c r="AX40" s="387" t="s">
        <v>502</v>
      </c>
    </row>
    <row r="41" spans="1:50">
      <c r="A41" s="6" t="s">
        <v>99</v>
      </c>
      <c r="O41" s="497" t="s">
        <v>615</v>
      </c>
      <c r="AX41" s="387" t="s">
        <v>503</v>
      </c>
    </row>
    <row r="42" spans="1:50">
      <c r="A42" s="6" t="s">
        <v>131</v>
      </c>
      <c r="AX42" s="387" t="s">
        <v>504</v>
      </c>
    </row>
    <row r="43" spans="1:50">
      <c r="A43" s="6" t="s">
        <v>132</v>
      </c>
      <c r="AX43" s="387" t="s">
        <v>505</v>
      </c>
    </row>
    <row r="44" spans="1:50">
      <c r="A44" s="6" t="s">
        <v>133</v>
      </c>
      <c r="AX44" s="387" t="s">
        <v>506</v>
      </c>
    </row>
    <row r="45" spans="1:50">
      <c r="A45" s="6" t="s">
        <v>134</v>
      </c>
      <c r="AX45" s="387" t="s">
        <v>507</v>
      </c>
    </row>
    <row r="46" spans="1:50">
      <c r="A46" s="6" t="s">
        <v>135</v>
      </c>
      <c r="AX46" s="387" t="s">
        <v>508</v>
      </c>
    </row>
    <row r="47" spans="1:50">
      <c r="A47" s="6" t="s">
        <v>156</v>
      </c>
      <c r="AX47" s="387" t="s">
        <v>509</v>
      </c>
    </row>
    <row r="48" spans="1:50">
      <c r="A48" s="6" t="s">
        <v>157</v>
      </c>
      <c r="AX48" s="387" t="s">
        <v>510</v>
      </c>
    </row>
    <row r="49" spans="1:50">
      <c r="A49" s="6" t="s">
        <v>158</v>
      </c>
      <c r="AX49" s="387" t="s">
        <v>511</v>
      </c>
    </row>
    <row r="50" spans="1:50">
      <c r="A50" s="6" t="s">
        <v>136</v>
      </c>
      <c r="AX50" s="387" t="s">
        <v>512</v>
      </c>
    </row>
    <row r="51" spans="1:50">
      <c r="A51" s="6" t="s">
        <v>137</v>
      </c>
      <c r="AX51" s="387" t="s">
        <v>513</v>
      </c>
    </row>
    <row r="52" spans="1:50">
      <c r="A52" s="6" t="s">
        <v>138</v>
      </c>
      <c r="AX52" s="387" t="s">
        <v>514</v>
      </c>
    </row>
    <row r="53" spans="1:50">
      <c r="A53" s="6" t="s">
        <v>139</v>
      </c>
      <c r="X53" s="449"/>
      <c r="AX53" s="387" t="s">
        <v>515</v>
      </c>
    </row>
    <row r="54" spans="1:50">
      <c r="A54" s="6" t="s">
        <v>140</v>
      </c>
      <c r="X54" s="449"/>
      <c r="AX54" s="387" t="s">
        <v>516</v>
      </c>
    </row>
    <row r="55" spans="1:50">
      <c r="A55" s="6" t="s">
        <v>141</v>
      </c>
      <c r="X55" s="449"/>
      <c r="AX55" s="387" t="s">
        <v>517</v>
      </c>
    </row>
    <row r="56" spans="1:50">
      <c r="A56" s="6" t="s">
        <v>142</v>
      </c>
      <c r="X56" s="449"/>
      <c r="AX56" s="387" t="s">
        <v>518</v>
      </c>
    </row>
    <row r="57" spans="1:50">
      <c r="A57" s="6" t="s">
        <v>386</v>
      </c>
      <c r="X57" s="449"/>
      <c r="AX57" s="387" t="s">
        <v>519</v>
      </c>
    </row>
    <row r="58" spans="1:50">
      <c r="A58" s="6" t="s">
        <v>143</v>
      </c>
      <c r="X58" s="449"/>
      <c r="AX58" s="387" t="s">
        <v>520</v>
      </c>
    </row>
    <row r="59" spans="1:50">
      <c r="A59" s="6" t="s">
        <v>144</v>
      </c>
      <c r="X59" s="449"/>
      <c r="AX59" s="387" t="s">
        <v>521</v>
      </c>
    </row>
    <row r="60" spans="1:50">
      <c r="A60" s="6" t="s">
        <v>145</v>
      </c>
      <c r="X60" s="449"/>
      <c r="AX60" s="387" t="s">
        <v>522</v>
      </c>
    </row>
    <row r="61" spans="1:50">
      <c r="A61" s="6" t="s">
        <v>146</v>
      </c>
      <c r="X61" s="449"/>
      <c r="AX61" s="387" t="s">
        <v>523</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4_1">
    <tabColor rgb="FFFFCC99"/>
  </sheetPr>
  <dimension ref="A1"/>
  <sheetViews>
    <sheetView showGridLines="0" workbookViewId="0"/>
  </sheetViews>
  <sheetFormatPr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13">
    <tabColor indexed="47"/>
  </sheetPr>
  <dimension ref="A1"/>
  <sheetViews>
    <sheetView showGridLines="0" zoomScaleNormal="100" workbookViewId="0"/>
  </sheetViews>
  <sheetFormatPr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modCheckCyan">
    <tabColor indexed="47"/>
  </sheetPr>
  <dimension ref="A1:A174"/>
  <sheetViews>
    <sheetView showGridLines="0" workbookViewId="0"/>
  </sheetViews>
  <sheetFormatPr defaultRowHeight="11.25"/>
  <sheetData>
    <row r="1" spans="1:1">
      <c r="A1" s="1171">
        <f>IF('Форма 4.10.2 | Т-ТЭ | &gt;=25МВт'!$O$22="",1,0)</f>
        <v>1</v>
      </c>
    </row>
    <row r="2" spans="1:1">
      <c r="A2" s="1171">
        <f>IF('Форма 4.10.2 | Т-ТЭ | &gt;=25МВт'!$O$23="",1,0)</f>
        <v>1</v>
      </c>
    </row>
    <row r="3" spans="1:1">
      <c r="A3" s="1171">
        <f>IF('Форма 4.10.2 | Т-ТЭ | &gt;=25МВт'!$M$24="",1,0)</f>
        <v>1</v>
      </c>
    </row>
    <row r="4" spans="1:1">
      <c r="A4" s="1171">
        <f>IF('Форма 4.10.2 | Т-ТЭ | &gt;=25МВт'!$R$24="",1,0)</f>
        <v>1</v>
      </c>
    </row>
    <row r="5" spans="1:1">
      <c r="A5" s="1171">
        <f>IF('Форма 4.10.2 | Т-ТЭ | &gt;=25МВт'!$T$24="",1,0)</f>
        <v>1</v>
      </c>
    </row>
    <row r="6" spans="1:1">
      <c r="A6" s="1171">
        <f>IF('Форма 4.10.2 | Т-ТЭ | &gt;=25МВт'!$S$24="",1,0)</f>
        <v>0</v>
      </c>
    </row>
    <row r="7" spans="1:1">
      <c r="A7" s="1171">
        <f>IF('Форма 4.10.2 | Т-ТЭ | &gt;=25МВт'!$U$24="",1,0)</f>
        <v>0</v>
      </c>
    </row>
    <row r="8" spans="1:1">
      <c r="A8" s="1171">
        <f>IF('Форма 4.10.2 | Т-ТЭ | ТСО'!$O$22="",1,0)</f>
        <v>1</v>
      </c>
    </row>
    <row r="9" spans="1:1">
      <c r="A9" s="1171">
        <f>IF('Форма 4.10.2 | Т-ТЭ | ТСО'!$O$23="",1,0)</f>
        <v>1</v>
      </c>
    </row>
    <row r="10" spans="1:1">
      <c r="A10" s="1171">
        <f>IF('Форма 4.10.2 | Т-ТЭ | ТСО'!$M$24="",1,0)</f>
        <v>1</v>
      </c>
    </row>
    <row r="11" spans="1:1">
      <c r="A11" s="1171">
        <f>IF('Форма 4.10.2 | Т-ТЭ | ТСО'!$R$24="",1,0)</f>
        <v>1</v>
      </c>
    </row>
    <row r="12" spans="1:1">
      <c r="A12" s="1171">
        <f>IF('Форма 4.10.2 | Т-ТЭ | ТСО'!$T$24="",1,0)</f>
        <v>1</v>
      </c>
    </row>
    <row r="13" spans="1:1">
      <c r="A13" s="1171">
        <f>IF('Форма 4.10.2 | Т-ТЭ | ТСО'!$S$24="",1,0)</f>
        <v>0</v>
      </c>
    </row>
    <row r="14" spans="1:1">
      <c r="A14" s="1171">
        <f>IF('Форма 4.10.2 | Т-ТЭ | ТСО'!$U$24="",1,0)</f>
        <v>0</v>
      </c>
    </row>
    <row r="15" spans="1:1">
      <c r="A15" s="1171">
        <f>IF('Форма 4.10.2 | Т-ТЭ | потр'!$O$22="",1,0)</f>
        <v>0</v>
      </c>
    </row>
    <row r="16" spans="1:1">
      <c r="A16" s="1171">
        <f>IF('Форма 4.10.2 | Т-ТЭ | потр'!$O$23="",1,0)</f>
        <v>0</v>
      </c>
    </row>
    <row r="17" spans="1:1">
      <c r="A17" s="1171">
        <f>IF('Форма 4.10.2 | Т-ТЭ | потр'!$M$24="",1,0)</f>
        <v>0</v>
      </c>
    </row>
    <row r="18" spans="1:1">
      <c r="A18" s="1171">
        <f>IF('Форма 4.10.2 | Т-ТЭ | потр'!$R$24="",1,0)</f>
        <v>0</v>
      </c>
    </row>
    <row r="19" spans="1:1">
      <c r="A19" s="1171">
        <f>IF('Форма 4.10.2 | Т-ТЭ | потр'!$T$24="",1,0)</f>
        <v>0</v>
      </c>
    </row>
    <row r="20" spans="1:1">
      <c r="A20" s="1171">
        <f>IF('Форма 4.10.2 | Т-ТЭ | потр'!$S$24="",1,0)</f>
        <v>0</v>
      </c>
    </row>
    <row r="21" spans="1:1">
      <c r="A21" s="1171">
        <f>IF('Форма 4.10.2 | Т-ТЭ | потр'!$U$24="",1,0)</f>
        <v>0</v>
      </c>
    </row>
    <row r="22" spans="1:1">
      <c r="A22" s="1171">
        <f>IF('Форма 4.10.2 | Т-ТЭ | предел'!$O$24="",1,0)</f>
        <v>1</v>
      </c>
    </row>
    <row r="23" spans="1:1">
      <c r="A23" s="1171">
        <f>IF('Форма 4.10.2 | Т-ТЭ | предел'!$O$25="",1,0)</f>
        <v>1</v>
      </c>
    </row>
    <row r="24" spans="1:1">
      <c r="A24" s="1171">
        <f>IF('Форма 4.10.2 | Т-ТЭ | предел'!$M$26="",1,0)</f>
        <v>1</v>
      </c>
    </row>
    <row r="25" spans="1:1">
      <c r="A25" s="1171">
        <f>IF('Форма 4.10.2 | Т-ТЭ | предел'!$R$26="",1,0)</f>
        <v>1</v>
      </c>
    </row>
    <row r="26" spans="1:1">
      <c r="A26" s="1171">
        <f>IF('Форма 4.10.2 | Т-ТЭ | предел'!$T$26="",1,0)</f>
        <v>1</v>
      </c>
    </row>
    <row r="27" spans="1:1">
      <c r="A27" s="1171">
        <f>IF('Форма 4.10.2 | Т-ТЭ | предел'!$S$26="",1,0)</f>
        <v>0</v>
      </c>
    </row>
    <row r="28" spans="1:1">
      <c r="A28" s="1171">
        <f>IF('Форма 4.10.2 | Т-ТЭ | предел'!$U$26="",1,0)</f>
        <v>0</v>
      </c>
    </row>
    <row r="29" spans="1:1">
      <c r="A29" s="1171">
        <f>IF('Форма 4.10.2 | Т-ТЭ | индикат'!$O$7="",1,0)</f>
        <v>1</v>
      </c>
    </row>
    <row r="30" spans="1:1">
      <c r="A30" s="1171">
        <f>IF('Форма 4.10.2 | Т-ТЭ | индикат'!$O$24="",1,0)</f>
        <v>1</v>
      </c>
    </row>
    <row r="31" spans="1:1">
      <c r="A31" s="1171">
        <f>IF('Форма 4.10.2 | Т-ТЭ | индикат'!$O$25="",1,0)</f>
        <v>1</v>
      </c>
    </row>
    <row r="32" spans="1:1">
      <c r="A32" s="1171">
        <f>IF('Форма 4.10.2 | Т-ТЭ | индикат'!$M$26="",1,0)</f>
        <v>1</v>
      </c>
    </row>
    <row r="33" spans="1:1">
      <c r="A33" s="1171">
        <f>IF('Форма 4.10.2 | Т-ТЭ | индикат'!$R$26="",1,0)</f>
        <v>1</v>
      </c>
    </row>
    <row r="34" spans="1:1">
      <c r="A34" s="1171">
        <f>IF('Форма 4.10.2 | Т-ТЭ | индикат'!$T$26="",1,0)</f>
        <v>1</v>
      </c>
    </row>
    <row r="35" spans="1:1">
      <c r="A35" s="1171">
        <f>IF('Форма 4.10.2 | Т-ТЭ | индикат'!$S$26="",1,0)</f>
        <v>0</v>
      </c>
    </row>
    <row r="36" spans="1:1">
      <c r="A36" s="1171">
        <f>IF('Форма 4.10.2 | Т-ТЭ | индикат'!$U$26="",1,0)</f>
        <v>0</v>
      </c>
    </row>
    <row r="37" spans="1:1">
      <c r="A37" s="1171">
        <f>IF('Форма 4.10.2 | Резерв мощности'!$O$22="",1,0)</f>
        <v>1</v>
      </c>
    </row>
    <row r="38" spans="1:1">
      <c r="A38" s="1171">
        <f>IF('Форма 4.10.2 | Резерв мощности'!$O$23="",1,0)</f>
        <v>1</v>
      </c>
    </row>
    <row r="39" spans="1:1">
      <c r="A39" s="1171">
        <f>IF('Форма 4.10.2 | Резерв мощности'!$M$24="",1,0)</f>
        <v>1</v>
      </c>
    </row>
    <row r="40" spans="1:1">
      <c r="A40" s="1171">
        <f>IF('Форма 4.10.2 | Резерв мощности'!$O$24="",1,0)</f>
        <v>1</v>
      </c>
    </row>
    <row r="41" spans="1:1">
      <c r="A41" s="1171">
        <f>IF('Форма 4.10.2 | Резерв мощности'!$R$24="",1,0)</f>
        <v>1</v>
      </c>
    </row>
    <row r="42" spans="1:1">
      <c r="A42" s="1171">
        <f>IF('Форма 4.10.2 | Резерв мощности'!$T$24="",1,0)</f>
        <v>1</v>
      </c>
    </row>
    <row r="43" spans="1:1">
      <c r="A43" s="1171">
        <f>IF('Форма 4.10.2 | Резерв мощности'!$S$24="",1,0)</f>
        <v>0</v>
      </c>
    </row>
    <row r="44" spans="1:1">
      <c r="A44" s="1171">
        <f>IF('Форма 4.10.2 | Резерв мощности'!$U$24="",1,0)</f>
        <v>0</v>
      </c>
    </row>
    <row r="45" spans="1:1">
      <c r="A45" s="1171">
        <f>IF('Форма 4.10.3 | Т-ТН'!$O$23="",1,0)</f>
        <v>1</v>
      </c>
    </row>
    <row r="46" spans="1:1">
      <c r="A46" s="1171">
        <f>IF('Форма 4.10.3 | Т-ТН'!$M$24="",1,0)</f>
        <v>1</v>
      </c>
    </row>
    <row r="47" spans="1:1">
      <c r="A47" s="1171">
        <f>IF('Форма 4.10.3 | Т-ТН'!$R$24="",1,0)</f>
        <v>1</v>
      </c>
    </row>
    <row r="48" spans="1:1">
      <c r="A48" s="1171">
        <f>IF('Форма 4.10.3 | Т-ТН'!$T$24="",1,0)</f>
        <v>1</v>
      </c>
    </row>
    <row r="49" spans="1:1">
      <c r="A49" s="1171">
        <f>IF('Форма 4.10.3 | Т-ТН'!$S$24="",1,0)</f>
        <v>0</v>
      </c>
    </row>
    <row r="50" spans="1:1">
      <c r="A50" s="1171">
        <f>IF('Форма 4.10.3 | Т-ТН'!$U$24="",1,0)</f>
        <v>0</v>
      </c>
    </row>
    <row r="51" spans="1:1">
      <c r="A51" s="1171">
        <f>IF('Форма 4.10.3 | Т-передача ТЭ'!$O$23="",1,0)</f>
        <v>1</v>
      </c>
    </row>
    <row r="52" spans="1:1">
      <c r="A52" s="1171">
        <f>IF('Форма 4.10.3 | Т-передача ТЭ'!$M$24="",1,0)</f>
        <v>1</v>
      </c>
    </row>
    <row r="53" spans="1:1">
      <c r="A53" s="1171">
        <f>IF('Форма 4.10.3 | Т-передача ТЭ'!$R$24="",1,0)</f>
        <v>1</v>
      </c>
    </row>
    <row r="54" spans="1:1">
      <c r="A54" s="1171">
        <f>IF('Форма 4.10.3 | Т-передача ТЭ'!$T$24="",1,0)</f>
        <v>1</v>
      </c>
    </row>
    <row r="55" spans="1:1">
      <c r="A55" s="1171">
        <f>IF('Форма 4.10.3 | Т-передача ТЭ'!$S$24="",1,0)</f>
        <v>0</v>
      </c>
    </row>
    <row r="56" spans="1:1">
      <c r="A56" s="1171">
        <f>IF('Форма 4.10.3 | Т-передача ТЭ'!$U$24="",1,0)</f>
        <v>0</v>
      </c>
    </row>
    <row r="57" spans="1:1">
      <c r="A57" s="1171">
        <f>IF('Форма 4.10.3 | Т-передача ТН'!$O$23="",1,0)</f>
        <v>1</v>
      </c>
    </row>
    <row r="58" spans="1:1">
      <c r="A58" s="1171">
        <f>IF('Форма 4.10.3 | Т-передача ТН'!$M$24="",1,0)</f>
        <v>1</v>
      </c>
    </row>
    <row r="59" spans="1:1">
      <c r="A59" s="1171">
        <f>IF('Форма 4.10.3 | Т-передача ТН'!$R$24="",1,0)</f>
        <v>1</v>
      </c>
    </row>
    <row r="60" spans="1:1">
      <c r="A60" s="1171">
        <f>IF('Форма 4.10.3 | Т-передача ТН'!$T$24="",1,0)</f>
        <v>1</v>
      </c>
    </row>
    <row r="61" spans="1:1">
      <c r="A61" s="1171">
        <f>IF('Форма 4.10.3 | Т-передача ТН'!$S$24="",1,0)</f>
        <v>0</v>
      </c>
    </row>
    <row r="62" spans="1:1">
      <c r="A62" s="1171">
        <f>IF('Форма 4.10.3 | Т-передача ТН'!$U$24="",1,0)</f>
        <v>0</v>
      </c>
    </row>
    <row r="63" spans="1:1">
      <c r="A63" s="1171">
        <f>IF('Форма 4.10.4 | Т-гор.вода'!$O$23="",1,0)</f>
        <v>1</v>
      </c>
    </row>
    <row r="64" spans="1:1">
      <c r="A64" s="1171">
        <f>IF('Форма 4.10.4 | Т-гор.вода'!$M$24="",1,0)</f>
        <v>0</v>
      </c>
    </row>
    <row r="65" spans="1:1">
      <c r="A65" s="1171">
        <f>IF('Форма 4.10.4 | Т-гор.вода'!$W$24="",1,0)</f>
        <v>1</v>
      </c>
    </row>
    <row r="66" spans="1:1">
      <c r="A66" s="1171">
        <f>IF('Форма 4.10.4 | Т-гор.вода'!$Y$24="",1,0)</f>
        <v>1</v>
      </c>
    </row>
    <row r="67" spans="1:1">
      <c r="A67" s="1171">
        <f>IF('Форма 4.10.4 | Т-гор.вода'!$M$25="",1,0)</f>
        <v>1</v>
      </c>
    </row>
    <row r="68" spans="1:1">
      <c r="A68" s="1171">
        <f>IF('Форма 4.10.4 | Т-гор.вода'!$X$24="",1,0)</f>
        <v>0</v>
      </c>
    </row>
    <row r="69" spans="1:1">
      <c r="A69" s="1171">
        <f>IF('Форма 4.10.4 | Т-гор.вода'!$Z$24="",1,0)</f>
        <v>0</v>
      </c>
    </row>
    <row r="70" spans="1:1">
      <c r="A70" s="1171">
        <f>IF('Форма 4.10.5 | Т-подкл'!$AB$23="",1,0)</f>
        <v>1</v>
      </c>
    </row>
    <row r="71" spans="1:1">
      <c r="A71" s="1171">
        <f>IF('Форма 4.10.5 | Т-подкл'!$AD$23="",1,0)</f>
        <v>1</v>
      </c>
    </row>
    <row r="72" spans="1:1">
      <c r="A72" s="1171">
        <f>IF('Форма 4.10.5 | Т-подкл'!$N$23="",1,0)</f>
        <v>0</v>
      </c>
    </row>
    <row r="73" spans="1:1">
      <c r="A73" s="1171">
        <f>IF('Форма 4.10.5 | Т-подкл'!$R$23="",1,0)</f>
        <v>0</v>
      </c>
    </row>
    <row r="74" spans="1:1">
      <c r="A74" s="1171">
        <f>IF('Форма 4.10.5 | Т-подкл'!$V$23="",1,0)</f>
        <v>0</v>
      </c>
    </row>
    <row r="75" spans="1:1">
      <c r="A75" s="1171">
        <f>IF('Форма 4.10.5 | Т-подкл'!$AC$23="",1,0)</f>
        <v>0</v>
      </c>
    </row>
    <row r="76" spans="1:1">
      <c r="A76" s="1171">
        <f>IF('Форма 4.10.5 | Т-подкл'!$AE$23="",1,0)</f>
        <v>0</v>
      </c>
    </row>
    <row r="77" spans="1:1">
      <c r="A77" s="1171">
        <f>IF('Форма 4.10.6 | Т-подкл(инд)'!$M$23="",1,0)</f>
        <v>1</v>
      </c>
    </row>
    <row r="78" spans="1:1">
      <c r="A78" s="1171">
        <f>IF('Форма 4.10.6 | Т-подкл(инд)'!$P$23="",1,0)</f>
        <v>1</v>
      </c>
    </row>
    <row r="79" spans="1:1">
      <c r="A79" s="1171">
        <f>IF('Форма 4.10.6 | Т-подкл(инд)'!$S$23="",1,0)</f>
        <v>1</v>
      </c>
    </row>
    <row r="80" spans="1:1">
      <c r="A80" s="1171">
        <f>IF('Форма 4.10.6 | Т-подкл(инд)'!$T$23="",1,0)</f>
        <v>0</v>
      </c>
    </row>
    <row r="81" spans="1:1">
      <c r="A81" s="1171">
        <f>IF('Форма 4.10.6 | Т-подкл(инд)'!$V$23="",1,0)</f>
        <v>0</v>
      </c>
    </row>
    <row r="82" spans="1:1">
      <c r="A82" s="1171">
        <f>IF('Форма 4.9'!$F$10="",1,0)</f>
        <v>0</v>
      </c>
    </row>
    <row r="83" spans="1:1">
      <c r="A83" s="1171">
        <f>IF('Форма 4.9'!$G$10="",1,0)</f>
        <v>0</v>
      </c>
    </row>
    <row r="84" spans="1:1">
      <c r="A84" s="1171">
        <f>IF('Форма 4.9'!$F$11="",1,0)</f>
        <v>0</v>
      </c>
    </row>
    <row r="85" spans="1:1">
      <c r="A85" s="1171">
        <f>IF('Форма 4.9'!$G$11="",1,0)</f>
        <v>0</v>
      </c>
    </row>
    <row r="86" spans="1:1">
      <c r="A86" s="1171">
        <f>IF('Форма 4.9'!$F$12="",1,0)</f>
        <v>0</v>
      </c>
    </row>
    <row r="87" spans="1:1">
      <c r="A87" s="1171">
        <f>IF('Форма 4.9'!$G$12="",1,0)</f>
        <v>0</v>
      </c>
    </row>
    <row r="88" spans="1:1">
      <c r="A88" s="1171">
        <f>IF('Форма 4.9'!$F$13="",1,0)</f>
        <v>0</v>
      </c>
    </row>
    <row r="89" spans="1:1">
      <c r="A89" s="1171">
        <f>IF('Форма 4.9'!$G$13="",1,0)</f>
        <v>0</v>
      </c>
    </row>
    <row r="90" spans="1:1">
      <c r="A90" s="1171">
        <f>IF('Форма 4.10.1'!$J$15="",1,0)</f>
        <v>0</v>
      </c>
    </row>
    <row r="91" spans="1:1">
      <c r="A91" s="1171">
        <f>IF('Форма 4.10.1'!$H$17="",1,0)</f>
        <v>0</v>
      </c>
    </row>
    <row r="92" spans="1:1">
      <c r="A92" s="1171">
        <f>IF('Форма 4.10.1'!$I$17="",1,0)</f>
        <v>0</v>
      </c>
    </row>
    <row r="93" spans="1:1">
      <c r="A93" s="1171">
        <f>IF('Форма 4.10.1'!$J$17="",1,0)</f>
        <v>0</v>
      </c>
    </row>
    <row r="94" spans="1:1">
      <c r="A94" s="1171">
        <f>IF('Форма 4.10.1'!$H$22="",1,0)</f>
        <v>0</v>
      </c>
    </row>
    <row r="95" spans="1:1">
      <c r="A95" s="1171">
        <f>IF('Форма 4.10.1'!$I$22="",1,0)</f>
        <v>0</v>
      </c>
    </row>
    <row r="96" spans="1:1">
      <c r="A96" s="1171">
        <f>IF('Форма 4.10.1'!$J$22="",1,0)</f>
        <v>0</v>
      </c>
    </row>
    <row r="97" spans="1:1">
      <c r="A97" s="1171">
        <f>IF('Форма 4.10.1'!$H$26="",1,0)</f>
        <v>0</v>
      </c>
    </row>
    <row r="98" spans="1:1">
      <c r="A98" s="1171">
        <f>IF('Форма 4.10.1'!$I$26="",1,0)</f>
        <v>0</v>
      </c>
    </row>
    <row r="99" spans="1:1">
      <c r="A99" s="1171">
        <f>IF('Форма 4.10.1'!$J$26="",1,0)</f>
        <v>0</v>
      </c>
    </row>
    <row r="100" spans="1:1">
      <c r="A100" s="1171">
        <f>IF('Форма 4.10.1'!$H$30="",1,0)</f>
        <v>0</v>
      </c>
    </row>
    <row r="101" spans="1:1">
      <c r="A101" s="1171">
        <f>IF('Форма 4.10.1'!$I$30="",1,0)</f>
        <v>0</v>
      </c>
    </row>
    <row r="102" spans="1:1">
      <c r="A102" s="1171">
        <f>IF('Форма 4.10.1'!$J$30="",1,0)</f>
        <v>0</v>
      </c>
    </row>
    <row r="103" spans="1:1">
      <c r="A103" s="1171">
        <f>IF('Форма 4.10.1'!$H$34="",1,0)</f>
        <v>0</v>
      </c>
    </row>
    <row r="104" spans="1:1">
      <c r="A104" s="1171">
        <f>IF('Форма 4.10.1'!$I$34="",1,0)</f>
        <v>0</v>
      </c>
    </row>
    <row r="105" spans="1:1">
      <c r="A105" s="1171">
        <f>IF('Форма 4.10.1'!$J$34="",1,0)</f>
        <v>0</v>
      </c>
    </row>
    <row r="106" spans="1:1">
      <c r="A106" s="1171">
        <f>IF('Форма 1.0.2'!$E$12="",1,0)</f>
        <v>1</v>
      </c>
    </row>
    <row r="107" spans="1:1">
      <c r="A107" s="1171">
        <f>IF('Форма 1.0.2'!$F$12="",1,0)</f>
        <v>1</v>
      </c>
    </row>
    <row r="108" spans="1:1">
      <c r="A108" s="1171">
        <f>IF('Форма 1.0.2'!$G$12="",1,0)</f>
        <v>1</v>
      </c>
    </row>
    <row r="109" spans="1:1">
      <c r="A109" s="1171">
        <f>IF('Форма 1.0.2'!$H$12="",1,0)</f>
        <v>1</v>
      </c>
    </row>
    <row r="110" spans="1:1">
      <c r="A110" s="1171">
        <f>IF('Форма 1.0.2'!$I$12="",1,0)</f>
        <v>1</v>
      </c>
    </row>
    <row r="111" spans="1:1">
      <c r="A111" s="1171">
        <f>IF('Форма 1.0.2'!$J$12="",1,0)</f>
        <v>1</v>
      </c>
    </row>
    <row r="112" spans="1:1">
      <c r="A112" s="1171">
        <f>IF('Сведения об изменении'!$E$12="",1,0)</f>
        <v>1</v>
      </c>
    </row>
    <row r="113" spans="1:1">
      <c r="A113" s="1172">
        <f>IF('Форма 4.10.6 | Т-подкл(инд)'!$U$23="",1,0)</f>
        <v>1</v>
      </c>
    </row>
    <row r="114" spans="1:1">
      <c r="A114" s="1173">
        <f>IF('Форма 4.10.5 | Т-подкл'!$AA$23="",1,0)</f>
        <v>1</v>
      </c>
    </row>
    <row r="115" spans="1:1">
      <c r="A115" s="1173">
        <f>IF('Форма 4.10.5 | Т-подкл'!$Z$23="",1,0)</f>
        <v>1</v>
      </c>
    </row>
    <row r="116" spans="1:1">
      <c r="A116" s="1177">
        <f>IF(Территории!$E$12="",1,0)</f>
        <v>0</v>
      </c>
    </row>
    <row r="117" spans="1:1">
      <c r="A117" s="1177">
        <f>IF('Перечень тарифов'!$E$21="",1,0)</f>
        <v>0</v>
      </c>
    </row>
    <row r="118" spans="1:1">
      <c r="A118" s="1177">
        <f>IF('Перечень тарифов'!$F$21="",1,0)</f>
        <v>0</v>
      </c>
    </row>
    <row r="119" spans="1:1">
      <c r="A119" s="1177">
        <f>IF('Перечень тарифов'!$G$21="",1,0)</f>
        <v>0</v>
      </c>
    </row>
    <row r="120" spans="1:1">
      <c r="A120" s="1177">
        <f>IF('Перечень тарифов'!$K$21="",1,0)</f>
        <v>0</v>
      </c>
    </row>
    <row r="121" spans="1:1">
      <c r="A121" s="1177">
        <f>IF('Перечень тарифов'!$O$21="",1,0)</f>
        <v>0</v>
      </c>
    </row>
    <row r="122" spans="1:1">
      <c r="A122" s="1177">
        <f>IF('Перечень тарифов'!$S$21="",1,0)</f>
        <v>0</v>
      </c>
    </row>
    <row r="123" spans="1:1">
      <c r="A123" s="1177">
        <f>IF('Форма 4.10.2 | Т-ТЭ | потр'!$O$24="",1,0)</f>
        <v>0</v>
      </c>
    </row>
    <row r="124" spans="1:1">
      <c r="A124" s="1177">
        <f>IF('Форма 4.10.2 | Т-ТЭ | потр'!$Y$24="",1,0)</f>
        <v>0</v>
      </c>
    </row>
    <row r="125" spans="1:1">
      <c r="A125" s="1177">
        <f>IF('Форма 4.10.2 | Т-ТЭ | потр'!$AA$24="",1,0)</f>
        <v>0</v>
      </c>
    </row>
    <row r="126" spans="1:1">
      <c r="A126" s="1177">
        <f>IF('Форма 4.10.2 | Т-ТЭ | потр'!$V$24="",1,0)</f>
        <v>0</v>
      </c>
    </row>
    <row r="127" spans="1:1">
      <c r="A127" s="1177">
        <f>IF('Форма 4.10.2 | Т-ТЭ | потр'!$Z$24="",1,0)</f>
        <v>0</v>
      </c>
    </row>
    <row r="128" spans="1:1">
      <c r="A128" s="1177">
        <f>IF('Форма 4.10.2 | Т-ТЭ | потр'!$AB$24="",1,0)</f>
        <v>0</v>
      </c>
    </row>
    <row r="129" spans="1:1">
      <c r="A129" s="1177">
        <f>IF('Форма 4.10.2 | Т-ТЭ | потр'!$AF$24="",1,0)</f>
        <v>0</v>
      </c>
    </row>
    <row r="130" spans="1:1">
      <c r="A130" s="1177">
        <f>IF('Форма 4.10.2 | Т-ТЭ | потр'!$AH$24="",1,0)</f>
        <v>0</v>
      </c>
    </row>
    <row r="131" spans="1:1">
      <c r="A131" s="1177">
        <f>IF('Форма 4.10.2 | Т-ТЭ | потр'!$AC$24="",1,0)</f>
        <v>0</v>
      </c>
    </row>
    <row r="132" spans="1:1">
      <c r="A132" s="1177">
        <f>IF('Форма 4.10.2 | Т-ТЭ | потр'!$AG$24="",1,0)</f>
        <v>0</v>
      </c>
    </row>
    <row r="133" spans="1:1">
      <c r="A133" s="1177">
        <f>IF('Форма 4.10.2 | Т-ТЭ | потр'!$AI$24="",1,0)</f>
        <v>0</v>
      </c>
    </row>
    <row r="134" spans="1:1">
      <c r="A134" s="1177">
        <f>IF('Форма 4.10.2 | Т-ТЭ | потр'!$AM$24="",1,0)</f>
        <v>0</v>
      </c>
    </row>
    <row r="135" spans="1:1">
      <c r="A135" s="1177">
        <f>IF('Форма 4.10.2 | Т-ТЭ | потр'!$AO$24="",1,0)</f>
        <v>0</v>
      </c>
    </row>
    <row r="136" spans="1:1">
      <c r="A136" s="1177">
        <f>IF('Форма 4.10.2 | Т-ТЭ | потр'!$AJ$24="",1,0)</f>
        <v>0</v>
      </c>
    </row>
    <row r="137" spans="1:1">
      <c r="A137" s="1177">
        <f>IF('Форма 4.10.2 | Т-ТЭ | потр'!$AN$24="",1,0)</f>
        <v>0</v>
      </c>
    </row>
    <row r="138" spans="1:1">
      <c r="A138" s="1177">
        <f>IF('Форма 4.10.2 | Т-ТЭ | потр'!$AP$24="",1,0)</f>
        <v>0</v>
      </c>
    </row>
    <row r="139" spans="1:1">
      <c r="A139" s="1177">
        <f>IF('Форма 4.10.2 | Т-ТЭ | потр'!$O$27="",1,0)</f>
        <v>0</v>
      </c>
    </row>
    <row r="140" spans="1:1">
      <c r="A140" s="1177">
        <f>IF('Форма 4.10.2 | Т-ТЭ | потр'!$M$28="",1,0)</f>
        <v>0</v>
      </c>
    </row>
    <row r="141" spans="1:1">
      <c r="A141" s="1177">
        <f>IF('Форма 4.10.2 | Т-ТЭ | потр'!$O$28="",1,0)</f>
        <v>0</v>
      </c>
    </row>
    <row r="142" spans="1:1">
      <c r="A142" s="1177">
        <f>IF('Форма 4.10.2 | Т-ТЭ | потр'!$R$28="",1,0)</f>
        <v>0</v>
      </c>
    </row>
    <row r="143" spans="1:1">
      <c r="A143" s="1177">
        <f>IF('Форма 4.10.2 | Т-ТЭ | потр'!$T$28="",1,0)</f>
        <v>0</v>
      </c>
    </row>
    <row r="144" spans="1:1">
      <c r="A144" s="1177">
        <f>IF('Форма 4.10.2 | Т-ТЭ | потр'!$V$28="",1,0)</f>
        <v>0</v>
      </c>
    </row>
    <row r="145" spans="1:1">
      <c r="A145" s="1177">
        <f>IF('Форма 4.10.2 | Т-ТЭ | потр'!$Y$28="",1,0)</f>
        <v>0</v>
      </c>
    </row>
    <row r="146" spans="1:1">
      <c r="A146" s="1177">
        <f>IF('Форма 4.10.2 | Т-ТЭ | потр'!$AA$28="",1,0)</f>
        <v>0</v>
      </c>
    </row>
    <row r="147" spans="1:1">
      <c r="A147" s="1177">
        <f>IF('Форма 4.10.2 | Т-ТЭ | потр'!$AC$28="",1,0)</f>
        <v>0</v>
      </c>
    </row>
    <row r="148" spans="1:1">
      <c r="A148" s="1177">
        <f>IF('Форма 4.10.2 | Т-ТЭ | потр'!$AF$28="",1,0)</f>
        <v>0</v>
      </c>
    </row>
    <row r="149" spans="1:1">
      <c r="A149" s="1177">
        <f>IF('Форма 4.10.2 | Т-ТЭ | потр'!$AH$28="",1,0)</f>
        <v>0</v>
      </c>
    </row>
    <row r="150" spans="1:1">
      <c r="A150" s="1177">
        <f>IF('Форма 4.10.2 | Т-ТЭ | потр'!$AJ$28="",1,0)</f>
        <v>0</v>
      </c>
    </row>
    <row r="151" spans="1:1">
      <c r="A151" s="1177">
        <f>IF('Форма 4.10.2 | Т-ТЭ | потр'!$AM$28="",1,0)</f>
        <v>0</v>
      </c>
    </row>
    <row r="152" spans="1:1">
      <c r="A152" s="1177">
        <f>IF('Форма 4.10.2 | Т-ТЭ | потр'!$AO$28="",1,0)</f>
        <v>0</v>
      </c>
    </row>
    <row r="153" spans="1:1">
      <c r="A153" s="1177">
        <f>IF('Форма 4.10.2 | Т-ТЭ | потр'!$S$28="",1,0)</f>
        <v>0</v>
      </c>
    </row>
    <row r="154" spans="1:1">
      <c r="A154" s="1177">
        <f>IF('Форма 4.10.2 | Т-ТЭ | потр'!$U$28="",1,0)</f>
        <v>0</v>
      </c>
    </row>
    <row r="155" spans="1:1">
      <c r="A155" s="1177">
        <f>IF('Форма 4.10.2 | Т-ТЭ | потр'!$Z$28="",1,0)</f>
        <v>0</v>
      </c>
    </row>
    <row r="156" spans="1:1">
      <c r="A156" s="1177">
        <f>IF('Форма 4.10.2 | Т-ТЭ | потр'!$AB$28="",1,0)</f>
        <v>0</v>
      </c>
    </row>
    <row r="157" spans="1:1">
      <c r="A157" s="1177">
        <f>IF('Форма 4.10.2 | Т-ТЭ | потр'!$AG$28="",1,0)</f>
        <v>0</v>
      </c>
    </row>
    <row r="158" spans="1:1">
      <c r="A158" s="1177">
        <f>IF('Форма 4.10.2 | Т-ТЭ | потр'!$AI$28="",1,0)</f>
        <v>0</v>
      </c>
    </row>
    <row r="159" spans="1:1">
      <c r="A159" s="1177">
        <f>IF('Форма 4.10.2 | Т-ТЭ | потр'!$AN$28="",1,0)</f>
        <v>0</v>
      </c>
    </row>
    <row r="160" spans="1:1">
      <c r="A160" s="1177">
        <f>IF('Форма 4.10.2 | Т-ТЭ | потр'!$AP$28="",1,0)</f>
        <v>0</v>
      </c>
    </row>
    <row r="161" spans="1:1">
      <c r="A161" s="1177">
        <f>IF('Форма 4.10.1'!$K$15="",1,0)</f>
        <v>0</v>
      </c>
    </row>
    <row r="162" spans="1:1">
      <c r="A162" s="1177">
        <f>IF('Форма 4.10.1'!$K$20="",1,0)</f>
        <v>0</v>
      </c>
    </row>
    <row r="163" spans="1:1">
      <c r="A163" s="1177">
        <f>IF('Форма 4.10.1'!$H$27="",1,0)</f>
        <v>0</v>
      </c>
    </row>
    <row r="164" spans="1:1">
      <c r="A164" s="1177">
        <f>IF('Форма 4.10.1'!$I$27="",1,0)</f>
        <v>0</v>
      </c>
    </row>
    <row r="165" spans="1:1">
      <c r="A165" s="1177">
        <f>IF('Форма 4.10.1'!$J$27="",1,0)</f>
        <v>0</v>
      </c>
    </row>
    <row r="166" spans="1:1">
      <c r="A166" s="1177">
        <f>IF('Форма 4.10.1'!$H$31="",1,0)</f>
        <v>0</v>
      </c>
    </row>
    <row r="167" spans="1:1">
      <c r="A167" s="1177">
        <f>IF('Форма 4.10.1'!$I$31="",1,0)</f>
        <v>0</v>
      </c>
    </row>
    <row r="168" spans="1:1">
      <c r="A168" s="1177">
        <f>IF('Форма 4.10.1'!$J$31="",1,0)</f>
        <v>0</v>
      </c>
    </row>
    <row r="169" spans="1:1">
      <c r="A169" s="1177">
        <f>IF('Форма 4.10.1'!$H$35="",1,0)</f>
        <v>0</v>
      </c>
    </row>
    <row r="170" spans="1:1">
      <c r="A170" s="1177">
        <f>IF('Форма 4.10.1'!$I$35="",1,0)</f>
        <v>0</v>
      </c>
    </row>
    <row r="171" spans="1:1">
      <c r="A171" s="1177">
        <f>IF('Форма 4.10.1'!$J$35="",1,0)</f>
        <v>0</v>
      </c>
    </row>
    <row r="172" spans="1:1">
      <c r="A172" s="1177">
        <f>IF('Форма 4.10.1'!$H$23="",1,0)</f>
        <v>0</v>
      </c>
    </row>
    <row r="173" spans="1:1">
      <c r="A173" s="1177">
        <f>IF('Форма 4.10.1'!$I$23="",1,0)</f>
        <v>0</v>
      </c>
    </row>
    <row r="174" spans="1:1">
      <c r="A174" s="1177">
        <f>IF('Форма 4.10.1'!$J$23="",1,0)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LINK">
    <tabColor indexed="47"/>
  </sheetPr>
  <dimension ref="A1:C3"/>
  <sheetViews>
    <sheetView showGridLines="0" zoomScaleNormal="100" workbookViewId="0"/>
  </sheetViews>
  <sheetFormatPr defaultRowHeight="11.25"/>
  <cols>
    <col min="1" max="16384" width="9.140625" style="1194"/>
  </cols>
  <sheetData>
    <row r="1" spans="1:3">
      <c r="A1" s="1194" t="s">
        <v>490</v>
      </c>
      <c r="B1" s="1194" t="s">
        <v>491</v>
      </c>
      <c r="C1" s="1194" t="s">
        <v>66</v>
      </c>
    </row>
    <row r="2" spans="1:3">
      <c r="A2" s="1194">
        <v>4189678</v>
      </c>
      <c r="B2" s="1194" t="s">
        <v>1507</v>
      </c>
      <c r="C2" s="1194" t="s">
        <v>1508</v>
      </c>
    </row>
    <row r="3" spans="1:3">
      <c r="A3" s="1194">
        <v>4190415</v>
      </c>
      <c r="B3" s="1194" t="s">
        <v>1509</v>
      </c>
      <c r="C3" s="1194" t="s">
        <v>1508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30" t="s">
        <v>3227</v>
      </c>
    </row>
    <row r="4" spans="2:2">
      <c r="B4" s="330" t="s">
        <v>494</v>
      </c>
    </row>
    <row r="5" spans="2:2">
      <c r="B5" s="330" t="s">
        <v>495</v>
      </c>
    </row>
    <row r="6" spans="2:2">
      <c r="B6" s="330" t="s">
        <v>496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493</v>
      </c>
      <c r="L1" s="337" t="s">
        <v>399</v>
      </c>
      <c r="M1" s="372" t="s">
        <v>492</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40" t="s">
        <v>395</v>
      </c>
      <c r="E4" s="1241"/>
      <c r="F4" s="1241"/>
      <c r="G4" s="1241"/>
      <c r="H4" s="1242"/>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43"/>
      <c r="E6" s="1243"/>
      <c r="F6" s="1244" t="s">
        <v>83</v>
      </c>
      <c r="G6" s="1244"/>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31" t="s">
        <v>15</v>
      </c>
      <c r="E8" s="1231"/>
      <c r="F8" s="1231" t="s">
        <v>396</v>
      </c>
      <c r="G8" s="1231"/>
      <c r="H8" s="1231"/>
      <c r="I8" s="1245" t="s">
        <v>397</v>
      </c>
      <c r="J8" s="1245"/>
      <c r="K8" s="1245"/>
      <c r="L8" s="1245"/>
      <c r="M8" s="204"/>
      <c r="N8" s="204"/>
      <c r="O8" s="204"/>
      <c r="P8" s="204"/>
      <c r="Q8" s="336"/>
      <c r="R8" s="204"/>
      <c r="S8" s="333"/>
      <c r="T8" s="333"/>
      <c r="U8" s="333"/>
      <c r="V8" s="333"/>
    </row>
    <row r="9" spans="1:256" s="120" customFormat="1" ht="20.25" customHeight="1">
      <c r="A9" s="119"/>
      <c r="B9" s="35"/>
      <c r="C9" s="222"/>
      <c r="D9" s="232" t="s">
        <v>91</v>
      </c>
      <c r="E9" s="232" t="s">
        <v>398</v>
      </c>
      <c r="F9" s="1236" t="s">
        <v>91</v>
      </c>
      <c r="G9" s="1237"/>
      <c r="H9" s="233" t="s">
        <v>398</v>
      </c>
      <c r="I9" s="1238" t="s">
        <v>91</v>
      </c>
      <c r="J9" s="1238"/>
      <c r="K9" s="233" t="s">
        <v>398</v>
      </c>
      <c r="L9" s="233" t="s">
        <v>399</v>
      </c>
      <c r="M9" s="204"/>
      <c r="N9" s="204"/>
      <c r="O9" s="204"/>
      <c r="P9" s="204"/>
      <c r="Q9" s="336"/>
      <c r="R9" s="204"/>
      <c r="S9" s="333"/>
      <c r="T9" s="333"/>
      <c r="U9" s="333"/>
      <c r="V9" s="333"/>
    </row>
    <row r="10" spans="1:256" ht="12" customHeight="1">
      <c r="C10" s="241"/>
      <c r="D10" s="331" t="s">
        <v>92</v>
      </c>
      <c r="E10" s="331" t="s">
        <v>48</v>
      </c>
      <c r="F10" s="1239" t="s">
        <v>49</v>
      </c>
      <c r="G10" s="1239"/>
      <c r="H10" s="331" t="s">
        <v>50</v>
      </c>
      <c r="I10" s="1239" t="s">
        <v>67</v>
      </c>
      <c r="J10" s="1239"/>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500</v>
      </c>
      <c r="N11" s="204"/>
      <c r="O11" s="204"/>
      <c r="P11" s="204" t="s">
        <v>498</v>
      </c>
      <c r="Q11" s="336" t="s">
        <v>499</v>
      </c>
      <c r="R11" s="204" t="s">
        <v>563</v>
      </c>
      <c r="S11" s="333"/>
      <c r="T11" s="333"/>
      <c r="U11" s="333"/>
      <c r="V11" s="333"/>
    </row>
    <row r="12" spans="1:256" s="257" customFormat="1" ht="0.95" customHeight="1">
      <c r="A12" s="84"/>
      <c r="B12" s="1094" t="s">
        <v>403</v>
      </c>
      <c r="C12" s="1230"/>
      <c r="D12" s="1231">
        <v>1</v>
      </c>
      <c r="E12" s="1232" t="s">
        <v>3227</v>
      </c>
      <c r="F12" s="1190"/>
      <c r="G12" s="1179">
        <v>0</v>
      </c>
      <c r="H12" s="334"/>
      <c r="I12" s="242"/>
      <c r="J12" s="371" t="s">
        <v>497</v>
      </c>
      <c r="K12" s="1089"/>
      <c r="L12" s="258"/>
      <c r="M12" s="1100">
        <f>mergeValue(H12)</f>
        <v>0</v>
      </c>
      <c r="N12" s="1099"/>
      <c r="O12" s="1099"/>
      <c r="P12" s="1100" t="str">
        <f>IF(ISERROR(MATCH(Q12,MODesc,0)),"n","y")</f>
        <v>n</v>
      </c>
      <c r="Q12" s="1099" t="s">
        <v>3227</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30"/>
      <c r="D13" s="1231"/>
      <c r="E13" s="1233"/>
      <c r="F13" s="1234"/>
      <c r="G13" s="1231">
        <v>1</v>
      </c>
      <c r="H13" s="1229" t="s">
        <v>1162</v>
      </c>
      <c r="I13" s="242"/>
      <c r="J13" s="371" t="s">
        <v>497</v>
      </c>
      <c r="K13" s="1089"/>
      <c r="L13" s="258"/>
      <c r="M13" s="1100" t="str">
        <f>mergeValue(H13)</f>
        <v>Кстовский муниципальный район</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30"/>
      <c r="D14" s="1231"/>
      <c r="E14" s="1233"/>
      <c r="F14" s="1235"/>
      <c r="G14" s="1231"/>
      <c r="H14" s="1229"/>
      <c r="I14" s="1197"/>
      <c r="J14" s="1179">
        <v>1</v>
      </c>
      <c r="K14" s="1189" t="s">
        <v>1164</v>
      </c>
      <c r="L14" s="239" t="s">
        <v>1165</v>
      </c>
      <c r="M14" s="1100" t="str">
        <f>mergeValue(H14)</f>
        <v>Кстовский муниципальный район</v>
      </c>
      <c r="N14" s="1099"/>
      <c r="O14" s="1099"/>
      <c r="P14" s="1099"/>
      <c r="Q14" s="1099"/>
      <c r="R14" s="1100" t="str">
        <f>K14&amp;" ("&amp;L14&amp;")"</f>
        <v>Афонинский сельсовет (22637404)</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SfBGjPr7E/NNgv4Lu9Yupe6KwUqaZnbGxiaj2oMR3VpgY1KrMxVeslRvJyR6zn1Mnig3Z+czPLf7lkwIGBlBLw==" saltValue="plI2KThywuUnG5AqWf464A=="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xr:uid="{00000000-0002-0000-0400-000000000000}">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T">
    <tabColor indexed="47"/>
  </sheetPr>
  <dimension ref="A1:B11"/>
  <sheetViews>
    <sheetView showGridLines="0" zoomScaleNormal="100" workbookViewId="0"/>
  </sheetViews>
  <sheetFormatPr defaultRowHeight="11.25"/>
  <cols>
    <col min="1" max="1" width="9.140625" style="1194"/>
    <col min="2" max="2" width="65.28515625" style="1194" customWidth="1"/>
    <col min="3" max="3" width="41" style="1194" customWidth="1"/>
    <col min="4" max="16384" width="9.140625" style="1194"/>
  </cols>
  <sheetData>
    <row r="1" spans="1:2">
      <c r="A1" s="1194" t="s">
        <v>328</v>
      </c>
      <c r="B1" s="1194" t="s">
        <v>329</v>
      </c>
    </row>
    <row r="2" spans="1:2">
      <c r="A2" s="1194">
        <v>4213775</v>
      </c>
      <c r="B2" s="1194" t="s">
        <v>582</v>
      </c>
    </row>
    <row r="3" spans="1:2">
      <c r="A3" s="1194">
        <v>4213784</v>
      </c>
      <c r="B3" s="1194" t="s">
        <v>675</v>
      </c>
    </row>
    <row r="4" spans="1:2">
      <c r="A4" s="1194">
        <v>4213781</v>
      </c>
      <c r="B4" s="1194" t="s">
        <v>674</v>
      </c>
    </row>
    <row r="5" spans="1:2">
      <c r="A5" s="1194">
        <v>4213776</v>
      </c>
      <c r="B5" s="1194" t="s">
        <v>583</v>
      </c>
    </row>
    <row r="6" spans="1:2">
      <c r="A6" s="1194">
        <v>4213777</v>
      </c>
      <c r="B6" s="1194" t="s">
        <v>584</v>
      </c>
    </row>
    <row r="7" spans="1:2">
      <c r="A7" s="1194">
        <v>4213778</v>
      </c>
      <c r="B7" s="1194" t="s">
        <v>585</v>
      </c>
    </row>
    <row r="8" spans="1:2">
      <c r="A8" s="1194">
        <v>4213780</v>
      </c>
      <c r="B8" s="1194" t="s">
        <v>586</v>
      </c>
    </row>
    <row r="9" spans="1:2">
      <c r="A9" s="1194">
        <v>4213779</v>
      </c>
      <c r="B9" s="1194" t="s">
        <v>589</v>
      </c>
    </row>
    <row r="10" spans="1:2">
      <c r="A10" s="1194">
        <v>4213783</v>
      </c>
      <c r="B10" s="1194" t="s">
        <v>588</v>
      </c>
    </row>
    <row r="11" spans="1:2">
      <c r="A11" s="1194">
        <v>4213782</v>
      </c>
      <c r="B11" s="1194" t="s">
        <v>587</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REESTR_VED">
    <tabColor indexed="47"/>
  </sheetPr>
  <dimension ref="A1:B11"/>
  <sheetViews>
    <sheetView showGridLines="0" zoomScaleNormal="100" workbookViewId="0"/>
  </sheetViews>
  <sheetFormatPr defaultRowHeight="11.25"/>
  <cols>
    <col min="1" max="1" width="9.140625" style="1194"/>
    <col min="2" max="2" width="65.28515625" style="1194" customWidth="1"/>
    <col min="3" max="3" width="41" style="1194" customWidth="1"/>
    <col min="4" max="16384" width="9.140625" style="1194"/>
  </cols>
  <sheetData>
    <row r="1" spans="1:2">
      <c r="A1" s="1194" t="s">
        <v>328</v>
      </c>
      <c r="B1" s="1194" t="s">
        <v>330</v>
      </c>
    </row>
    <row r="2" spans="1:2">
      <c r="A2" s="1194">
        <v>4190064</v>
      </c>
      <c r="B2" s="1194" t="s">
        <v>1497</v>
      </c>
    </row>
    <row r="3" spans="1:2">
      <c r="A3" s="1194">
        <v>4190065</v>
      </c>
      <c r="B3" s="1194" t="s">
        <v>1498</v>
      </c>
    </row>
    <row r="4" spans="1:2">
      <c r="A4" s="1194">
        <v>4190066</v>
      </c>
      <c r="B4" s="1194" t="s">
        <v>1499</v>
      </c>
    </row>
    <row r="5" spans="1:2">
      <c r="A5" s="1194">
        <v>4190067</v>
      </c>
      <c r="B5" s="1194" t="s">
        <v>1500</v>
      </c>
    </row>
    <row r="6" spans="1:2">
      <c r="A6" s="1194">
        <v>4190068</v>
      </c>
      <c r="B6" s="1194" t="s">
        <v>1501</v>
      </c>
    </row>
    <row r="7" spans="1:2">
      <c r="A7" s="1194">
        <v>4190069</v>
      </c>
      <c r="B7" s="1194" t="s">
        <v>1502</v>
      </c>
    </row>
    <row r="8" spans="1:2">
      <c r="A8" s="1194">
        <v>4190070</v>
      </c>
      <c r="B8" s="1194" t="s">
        <v>1503</v>
      </c>
    </row>
    <row r="9" spans="1:2">
      <c r="A9" s="1194">
        <v>4190071</v>
      </c>
      <c r="B9" s="1194" t="s">
        <v>1504</v>
      </c>
    </row>
    <row r="10" spans="1:2">
      <c r="A10" s="1194">
        <v>4190072</v>
      </c>
      <c r="B10" s="1194" t="s">
        <v>1505</v>
      </c>
    </row>
    <row r="11" spans="1:2">
      <c r="A11" s="1194">
        <v>4190073</v>
      </c>
      <c r="B11" s="1194" t="s">
        <v>1506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llSheetsInThisWorkbook">
    <tabColor indexed="47"/>
  </sheetPr>
  <dimension ref="A1:B255"/>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753</v>
      </c>
    </row>
    <row r="6" spans="1:2">
      <c r="A6" t="s">
        <v>414</v>
      </c>
      <c r="B6" t="s">
        <v>754</v>
      </c>
    </row>
    <row r="7" spans="1:2">
      <c r="A7" t="s">
        <v>654</v>
      </c>
      <c r="B7" t="s">
        <v>555</v>
      </c>
    </row>
    <row r="8" spans="1:2">
      <c r="A8" t="s">
        <v>655</v>
      </c>
      <c r="B8" t="s">
        <v>468</v>
      </c>
    </row>
    <row r="9" spans="1:2">
      <c r="A9" t="s">
        <v>486</v>
      </c>
      <c r="B9" t="s">
        <v>423</v>
      </c>
    </row>
    <row r="10" spans="1:2">
      <c r="A10" t="s">
        <v>416</v>
      </c>
      <c r="B10" t="s">
        <v>424</v>
      </c>
    </row>
    <row r="11" spans="1:2">
      <c r="A11" t="s">
        <v>668</v>
      </c>
      <c r="B11" t="s">
        <v>425</v>
      </c>
    </row>
    <row r="12" spans="1:2">
      <c r="A12" t="s">
        <v>669</v>
      </c>
      <c r="B12" t="s">
        <v>469</v>
      </c>
    </row>
    <row r="13" spans="1:2">
      <c r="A13" t="s">
        <v>656</v>
      </c>
      <c r="B13" t="s">
        <v>426</v>
      </c>
    </row>
    <row r="14" spans="1:2">
      <c r="A14" t="s">
        <v>657</v>
      </c>
      <c r="B14" t="s">
        <v>427</v>
      </c>
    </row>
    <row r="15" spans="1:2">
      <c r="A15" t="s">
        <v>658</v>
      </c>
      <c r="B15" t="s">
        <v>428</v>
      </c>
    </row>
    <row r="16" spans="1:2">
      <c r="A16" t="s">
        <v>659</v>
      </c>
      <c r="B16" t="s">
        <v>333</v>
      </c>
    </row>
    <row r="17" spans="1:2">
      <c r="A17" t="s">
        <v>660</v>
      </c>
      <c r="B17" t="s">
        <v>60</v>
      </c>
    </row>
    <row r="18" spans="1:2">
      <c r="A18" t="s">
        <v>661</v>
      </c>
      <c r="B18" t="s">
        <v>385</v>
      </c>
    </row>
    <row r="19" spans="1:2">
      <c r="A19" t="s">
        <v>662</v>
      </c>
      <c r="B19" t="s">
        <v>437</v>
      </c>
    </row>
    <row r="20" spans="1:2">
      <c r="A20" t="s">
        <v>663</v>
      </c>
      <c r="B20" t="s">
        <v>249</v>
      </c>
    </row>
    <row r="21" spans="1:2">
      <c r="A21" t="s">
        <v>664</v>
      </c>
      <c r="B21" t="s">
        <v>73</v>
      </c>
    </row>
    <row r="22" spans="1:2">
      <c r="A22" t="s">
        <v>665</v>
      </c>
      <c r="B22" t="s">
        <v>62</v>
      </c>
    </row>
    <row r="23" spans="1:2">
      <c r="A23" t="s">
        <v>666</v>
      </c>
      <c r="B23" t="s">
        <v>74</v>
      </c>
    </row>
    <row r="24" spans="1:2">
      <c r="A24" t="s">
        <v>667</v>
      </c>
      <c r="B24" t="s">
        <v>429</v>
      </c>
    </row>
    <row r="25" spans="1:2">
      <c r="A25" t="s">
        <v>575</v>
      </c>
      <c r="B25" t="s">
        <v>72</v>
      </c>
    </row>
    <row r="26" spans="1:2">
      <c r="A26" t="s">
        <v>576</v>
      </c>
      <c r="B26" t="s">
        <v>61</v>
      </c>
    </row>
    <row r="27" spans="1:2">
      <c r="A27" t="s">
        <v>488</v>
      </c>
      <c r="B27" t="s">
        <v>63</v>
      </c>
    </row>
    <row r="28" spans="1:2">
      <c r="A28" t="s">
        <v>418</v>
      </c>
      <c r="B28" t="s">
        <v>383</v>
      </c>
    </row>
    <row r="29" spans="1:2">
      <c r="A29" t="s">
        <v>487</v>
      </c>
      <c r="B29" t="s">
        <v>13</v>
      </c>
    </row>
    <row r="30" spans="1:2">
      <c r="A30" t="s">
        <v>417</v>
      </c>
      <c r="B30" t="s">
        <v>81</v>
      </c>
    </row>
    <row r="31" spans="1:2">
      <c r="A31" t="s">
        <v>564</v>
      </c>
      <c r="B31" t="s">
        <v>14</v>
      </c>
    </row>
    <row r="32" spans="1:2">
      <c r="A32" t="s">
        <v>751</v>
      </c>
      <c r="B32" t="s">
        <v>556</v>
      </c>
    </row>
    <row r="33" spans="1:2">
      <c r="A33" t="s">
        <v>752</v>
      </c>
      <c r="B33" t="s">
        <v>430</v>
      </c>
    </row>
    <row r="34" spans="1:2">
      <c r="A34" t="s">
        <v>419</v>
      </c>
      <c r="B34" t="s">
        <v>179</v>
      </c>
    </row>
    <row r="35" spans="1:2">
      <c r="A35" t="s">
        <v>420</v>
      </c>
      <c r="B35" t="s">
        <v>489</v>
      </c>
    </row>
    <row r="36" spans="1:2">
      <c r="A36" t="s">
        <v>421</v>
      </c>
      <c r="B36" t="s">
        <v>470</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E32" sqref="E32:W32"/>
    </sheetView>
  </sheetViews>
  <sheetFormatPr defaultRowHeight="11.25"/>
  <cols>
    <col min="1" max="2" width="3.7109375" style="202" hidden="1" customWidth="1"/>
    <col min="3" max="3" width="3.7109375" style="96" bestFit="1" customWidth="1"/>
    <col min="4" max="4" width="6.140625" style="96" customWidth="1"/>
    <col min="5" max="5" width="77.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40" t="s">
        <v>627</v>
      </c>
      <c r="E5" s="1241"/>
      <c r="F5" s="1241"/>
      <c r="G5" s="1241"/>
      <c r="H5" s="1241"/>
      <c r="I5" s="1241"/>
      <c r="J5" s="1242"/>
      <c r="K5" s="408"/>
      <c r="L5" s="169"/>
      <c r="M5" s="169"/>
      <c r="N5" s="169"/>
      <c r="O5" s="169"/>
      <c r="P5" s="169"/>
      <c r="Q5" s="169"/>
      <c r="R5" s="169"/>
      <c r="S5" s="537"/>
      <c r="T5" s="537"/>
      <c r="U5" s="537"/>
      <c r="V5" s="537"/>
      <c r="W5" s="169"/>
    </row>
    <row r="6" spans="1:24" s="438" customFormat="1" ht="3" customHeight="1">
      <c r="A6" s="292"/>
      <c r="B6" s="292"/>
      <c r="D6" s="1262"/>
      <c r="E6" s="1263"/>
      <c r="F6" s="1263"/>
      <c r="G6" s="1263"/>
      <c r="H6" s="1263"/>
      <c r="I6" s="1263"/>
      <c r="J6" s="1264"/>
      <c r="S6" s="614"/>
      <c r="T6" s="614"/>
      <c r="U6" s="614"/>
      <c r="V6" s="614"/>
    </row>
    <row r="7" spans="1:24" s="438" customFormat="1" ht="5.25" hidden="1" customHeight="1">
      <c r="A7" s="292"/>
      <c r="B7" s="292"/>
      <c r="E7" s="1265"/>
      <c r="F7" s="1265"/>
      <c r="G7" s="1261"/>
      <c r="H7" s="1261"/>
      <c r="I7" s="1261"/>
      <c r="J7" s="1261"/>
      <c r="S7" s="614"/>
      <c r="T7" s="614"/>
      <c r="U7" s="614"/>
      <c r="V7" s="614"/>
    </row>
    <row r="8" spans="1:24" s="438" customFormat="1" ht="5.25" hidden="1" customHeight="1">
      <c r="A8" s="292"/>
      <c r="B8" s="292"/>
      <c r="E8" s="1265"/>
      <c r="F8" s="1265"/>
      <c r="G8" s="1261"/>
      <c r="H8" s="1261"/>
      <c r="I8" s="1261"/>
      <c r="J8" s="1261"/>
      <c r="S8" s="614"/>
      <c r="T8" s="614"/>
      <c r="U8" s="614"/>
      <c r="V8" s="614"/>
    </row>
    <row r="9" spans="1:24" s="438" customFormat="1" ht="5.25" hidden="1" customHeight="1">
      <c r="A9" s="292"/>
      <c r="B9" s="292"/>
      <c r="E9" s="1265"/>
      <c r="F9" s="1265"/>
      <c r="G9" s="1261"/>
      <c r="H9" s="1261"/>
      <c r="I9" s="1261"/>
      <c r="J9" s="1261"/>
      <c r="S9" s="614"/>
      <c r="T9" s="614"/>
      <c r="U9" s="614"/>
      <c r="V9" s="614"/>
    </row>
    <row r="10" spans="1:24" s="614" customFormat="1" ht="5.25" hidden="1">
      <c r="A10" s="292"/>
      <c r="B10" s="292"/>
      <c r="E10" s="1266"/>
      <c r="F10" s="1266"/>
      <c r="G10" s="788"/>
      <c r="H10" s="434"/>
      <c r="I10" s="746"/>
      <c r="J10" s="746"/>
    </row>
    <row r="11" spans="1:24" s="152" customFormat="1" ht="18.75" hidden="1" customHeight="1">
      <c r="A11" s="292"/>
      <c r="B11" s="292"/>
      <c r="D11" s="145"/>
      <c r="E11" s="1267" t="s">
        <v>634</v>
      </c>
      <c r="F11" s="1267"/>
      <c r="G11" s="1198"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67" t="s">
        <v>635</v>
      </c>
      <c r="F12" s="1267"/>
      <c r="G12" s="1198"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60"/>
      <c r="F13" s="1260"/>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59" t="s">
        <v>91</v>
      </c>
      <c r="E17" s="1259" t="s">
        <v>296</v>
      </c>
      <c r="F17" s="1259" t="s">
        <v>79</v>
      </c>
      <c r="G17" s="1259" t="s">
        <v>436</v>
      </c>
      <c r="H17" s="1259" t="s">
        <v>91</v>
      </c>
      <c r="I17" s="1259"/>
      <c r="J17" s="1259" t="s">
        <v>19</v>
      </c>
      <c r="K17" s="1271" t="s">
        <v>462</v>
      </c>
      <c r="L17" s="1271"/>
      <c r="M17" s="1271"/>
      <c r="N17" s="1271"/>
      <c r="O17" s="1271" t="s">
        <v>625</v>
      </c>
      <c r="P17" s="1271"/>
      <c r="Q17" s="1271"/>
      <c r="R17" s="1271"/>
      <c r="S17" s="1271" t="s">
        <v>626</v>
      </c>
      <c r="T17" s="1271"/>
      <c r="U17" s="1271"/>
      <c r="V17" s="1271"/>
      <c r="W17" s="1259" t="s">
        <v>243</v>
      </c>
    </row>
    <row r="18" spans="1:24" ht="30.75" customHeight="1">
      <c r="D18" s="1259"/>
      <c r="E18" s="1259"/>
      <c r="F18" s="1259"/>
      <c r="G18" s="1259"/>
      <c r="H18" s="1259"/>
      <c r="I18" s="1259"/>
      <c r="J18" s="1259"/>
      <c r="K18" s="109" t="s">
        <v>299</v>
      </c>
      <c r="L18" s="1259" t="s">
        <v>91</v>
      </c>
      <c r="M18" s="1259"/>
      <c r="N18" s="109" t="s">
        <v>229</v>
      </c>
      <c r="O18" s="109" t="s">
        <v>299</v>
      </c>
      <c r="P18" s="1259" t="s">
        <v>91</v>
      </c>
      <c r="Q18" s="1259"/>
      <c r="R18" s="109" t="s">
        <v>229</v>
      </c>
      <c r="S18" s="510" t="s">
        <v>299</v>
      </c>
      <c r="T18" s="1259" t="s">
        <v>91</v>
      </c>
      <c r="U18" s="1259"/>
      <c r="V18" s="510" t="s">
        <v>398</v>
      </c>
      <c r="W18" s="1259"/>
    </row>
    <row r="19" spans="1:24" s="382" customFormat="1" ht="12" customHeight="1">
      <c r="A19" s="381"/>
      <c r="B19" s="381"/>
      <c r="D19" s="39" t="s">
        <v>92</v>
      </c>
      <c r="E19" s="39" t="s">
        <v>48</v>
      </c>
      <c r="F19" s="39" t="s">
        <v>49</v>
      </c>
      <c r="G19" s="39" t="s">
        <v>50</v>
      </c>
      <c r="H19" s="1268" t="s">
        <v>67</v>
      </c>
      <c r="I19" s="1268"/>
      <c r="J19" s="39" t="s">
        <v>68</v>
      </c>
      <c r="K19" s="39" t="s">
        <v>182</v>
      </c>
      <c r="L19" s="1268" t="s">
        <v>183</v>
      </c>
      <c r="M19" s="1268"/>
      <c r="N19" s="39" t="s">
        <v>207</v>
      </c>
      <c r="O19" s="39" t="s">
        <v>208</v>
      </c>
      <c r="P19" s="1268" t="s">
        <v>209</v>
      </c>
      <c r="Q19" s="1268"/>
      <c r="R19" s="39" t="s">
        <v>210</v>
      </c>
      <c r="S19" s="495" t="s">
        <v>209</v>
      </c>
      <c r="T19" s="1268" t="s">
        <v>210</v>
      </c>
      <c r="U19" s="1268"/>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78" customFormat="1" ht="17.100000000000001" customHeight="1">
      <c r="A21" s="711">
        <v>13</v>
      </c>
      <c r="C21" s="290"/>
      <c r="D21" s="1252">
        <v>1</v>
      </c>
      <c r="E21" s="1253" t="s">
        <v>675</v>
      </c>
      <c r="F21" s="1255" t="s">
        <v>1497</v>
      </c>
      <c r="G21" s="1258" t="s">
        <v>84</v>
      </c>
      <c r="H21" s="1252"/>
      <c r="I21" s="1252">
        <v>1</v>
      </c>
      <c r="J21" s="1272" t="s">
        <v>3228</v>
      </c>
      <c r="K21" s="1248" t="s">
        <v>84</v>
      </c>
      <c r="L21" s="1246"/>
      <c r="M21" s="1246" t="s">
        <v>92</v>
      </c>
      <c r="N21" s="1251"/>
      <c r="O21" s="1248" t="s">
        <v>84</v>
      </c>
      <c r="P21" s="1246"/>
      <c r="Q21" s="1246" t="s">
        <v>92</v>
      </c>
      <c r="R21" s="1247"/>
      <c r="S21" s="1248" t="s">
        <v>84</v>
      </c>
      <c r="T21" s="1034"/>
      <c r="U21" s="1034" t="s">
        <v>92</v>
      </c>
      <c r="V21" s="1199"/>
      <c r="W21" s="288"/>
    </row>
    <row r="22" spans="1:24" s="1178" customFormat="1" ht="17.100000000000001" customHeight="1">
      <c r="A22" s="711"/>
      <c r="C22" s="710"/>
      <c r="D22" s="1252"/>
      <c r="E22" s="1253"/>
      <c r="F22" s="1256"/>
      <c r="G22" s="1258"/>
      <c r="H22" s="1252"/>
      <c r="I22" s="1252"/>
      <c r="J22" s="1273"/>
      <c r="K22" s="1248"/>
      <c r="L22" s="1246"/>
      <c r="M22" s="1246"/>
      <c r="N22" s="1251"/>
      <c r="O22" s="1248"/>
      <c r="P22" s="1246"/>
      <c r="Q22" s="1246"/>
      <c r="R22" s="1247"/>
      <c r="S22" s="1248"/>
      <c r="T22" s="1036"/>
      <c r="U22" s="707"/>
      <c r="V22" s="708"/>
      <c r="W22" s="709"/>
    </row>
    <row r="23" spans="1:24" s="1178" customFormat="1" ht="17.100000000000001" customHeight="1">
      <c r="A23" s="711"/>
      <c r="C23" s="710"/>
      <c r="D23" s="1250"/>
      <c r="E23" s="1254"/>
      <c r="F23" s="1256"/>
      <c r="G23" s="1249"/>
      <c r="H23" s="1250"/>
      <c r="I23" s="1250"/>
      <c r="J23" s="1273"/>
      <c r="K23" s="1249"/>
      <c r="L23" s="1250"/>
      <c r="M23" s="1250"/>
      <c r="N23" s="1247"/>
      <c r="O23" s="1249"/>
      <c r="P23" s="1191"/>
      <c r="Q23" s="707"/>
      <c r="R23" s="708"/>
      <c r="S23" s="704"/>
      <c r="T23" s="704"/>
      <c r="U23" s="704"/>
      <c r="V23" s="704"/>
      <c r="W23" s="709"/>
    </row>
    <row r="24" spans="1:24" s="1178" customFormat="1" ht="15" customHeight="1">
      <c r="A24" s="711"/>
      <c r="C24" s="710"/>
      <c r="D24" s="1250"/>
      <c r="E24" s="1254"/>
      <c r="F24" s="1256"/>
      <c r="G24" s="1249"/>
      <c r="H24" s="1250"/>
      <c r="I24" s="1250"/>
      <c r="J24" s="1274"/>
      <c r="K24" s="1249"/>
      <c r="L24" s="707"/>
      <c r="M24" s="708"/>
      <c r="N24" s="708"/>
      <c r="O24" s="708"/>
      <c r="P24" s="708"/>
      <c r="Q24" s="708"/>
      <c r="R24" s="708"/>
      <c r="S24" s="704"/>
      <c r="T24" s="704"/>
      <c r="U24" s="704"/>
      <c r="V24" s="704"/>
      <c r="W24" s="709"/>
    </row>
    <row r="25" spans="1:24" s="1178" customFormat="1" ht="15" customHeight="1">
      <c r="A25" s="711"/>
      <c r="C25" s="710"/>
      <c r="D25" s="1250"/>
      <c r="E25" s="1254"/>
      <c r="F25" s="1257"/>
      <c r="G25" s="1249"/>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75" t="s">
        <v>644</v>
      </c>
      <c r="F32" s="1275"/>
      <c r="G32" s="1275"/>
      <c r="H32" s="1275"/>
      <c r="I32" s="1275"/>
      <c r="J32" s="1275"/>
      <c r="K32" s="1275"/>
      <c r="L32" s="1275"/>
      <c r="M32" s="1275"/>
      <c r="N32" s="1275"/>
      <c r="O32" s="1275"/>
      <c r="P32" s="1275"/>
      <c r="Q32" s="1275"/>
      <c r="R32" s="1275"/>
      <c r="S32" s="1275"/>
      <c r="T32" s="1275"/>
      <c r="U32" s="1275"/>
      <c r="V32" s="1275"/>
      <c r="W32" s="1275"/>
    </row>
    <row r="33" spans="5:23" ht="36.950000000000003" customHeight="1">
      <c r="E33" s="1269" t="s">
        <v>646</v>
      </c>
      <c r="F33" s="1270"/>
      <c r="G33" s="1270"/>
      <c r="H33" s="1270"/>
      <c r="I33" s="1270"/>
      <c r="J33" s="1270"/>
      <c r="K33" s="1270"/>
      <c r="L33" s="1270"/>
      <c r="M33" s="1270"/>
      <c r="N33" s="1270"/>
      <c r="O33" s="1270"/>
      <c r="P33" s="1270"/>
      <c r="Q33" s="1270"/>
      <c r="R33" s="1270"/>
      <c r="S33" s="1270"/>
      <c r="T33" s="1270"/>
      <c r="U33" s="1270"/>
      <c r="V33" s="1270"/>
      <c r="W33" s="1270"/>
    </row>
    <row r="34" spans="5:23" ht="17.100000000000001" customHeight="1">
      <c r="E34" s="1269" t="s">
        <v>647</v>
      </c>
      <c r="F34" s="1270"/>
      <c r="G34" s="1270"/>
      <c r="H34" s="1270"/>
      <c r="I34" s="1270"/>
      <c r="J34" s="1270"/>
      <c r="K34" s="1270"/>
      <c r="L34" s="1270"/>
      <c r="M34" s="1270"/>
      <c r="N34" s="1270"/>
      <c r="O34" s="1270"/>
      <c r="P34" s="1270"/>
      <c r="Q34" s="1270"/>
      <c r="R34" s="1270"/>
      <c r="S34" s="1270"/>
      <c r="T34" s="1270"/>
      <c r="U34" s="1270"/>
      <c r="V34" s="1270"/>
      <c r="W34" s="1270"/>
    </row>
    <row r="35" spans="5:23" ht="27" customHeight="1">
      <c r="E35" s="1269" t="s">
        <v>648</v>
      </c>
      <c r="F35" s="1270"/>
      <c r="G35" s="1270"/>
      <c r="H35" s="1270"/>
      <c r="I35" s="1270"/>
      <c r="J35" s="1270"/>
      <c r="K35" s="1270"/>
      <c r="L35" s="1270"/>
      <c r="M35" s="1270"/>
      <c r="N35" s="1270"/>
      <c r="O35" s="1270"/>
      <c r="P35" s="1270"/>
      <c r="Q35" s="1270"/>
      <c r="R35" s="1270"/>
      <c r="S35" s="1270"/>
      <c r="T35" s="1270"/>
      <c r="U35" s="1270"/>
      <c r="V35" s="1270"/>
      <c r="W35" s="1270"/>
    </row>
    <row r="36" spans="5:23" ht="17.100000000000001" customHeight="1">
      <c r="E36" s="1269" t="s">
        <v>649</v>
      </c>
      <c r="F36" s="1270"/>
      <c r="G36" s="1270"/>
      <c r="H36" s="1270"/>
      <c r="I36" s="1270"/>
      <c r="J36" s="1270"/>
      <c r="K36" s="1270"/>
      <c r="L36" s="1270"/>
      <c r="M36" s="1270"/>
      <c r="N36" s="1270"/>
      <c r="O36" s="1270"/>
      <c r="P36" s="1270"/>
      <c r="Q36" s="1270"/>
      <c r="R36" s="1270"/>
      <c r="S36" s="1270"/>
      <c r="T36" s="1270"/>
      <c r="U36" s="1270"/>
      <c r="V36" s="1270"/>
      <c r="W36" s="1270"/>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75" t="s">
        <v>645</v>
      </c>
      <c r="F38" s="1275"/>
      <c r="G38" s="1275"/>
      <c r="H38" s="1275"/>
      <c r="I38" s="1275"/>
      <c r="J38" s="1275"/>
      <c r="K38" s="1275"/>
      <c r="L38" s="1275"/>
      <c r="M38" s="1275"/>
      <c r="N38" s="1275"/>
      <c r="O38" s="1275"/>
      <c r="P38" s="1275"/>
      <c r="Q38" s="1275"/>
      <c r="R38" s="1275"/>
      <c r="S38" s="1275"/>
      <c r="T38" s="1275"/>
      <c r="U38" s="1275"/>
      <c r="V38" s="1275"/>
      <c r="W38" s="1275"/>
    </row>
    <row r="39" spans="5:23" ht="17.100000000000001" customHeight="1">
      <c r="E39" s="1269" t="s">
        <v>650</v>
      </c>
      <c r="F39" s="1270"/>
      <c r="G39" s="1270"/>
      <c r="H39" s="1270"/>
      <c r="I39" s="1270"/>
      <c r="J39" s="1270"/>
      <c r="K39" s="1270"/>
      <c r="L39" s="1270"/>
      <c r="M39" s="1270"/>
      <c r="N39" s="1270"/>
      <c r="O39" s="1270"/>
      <c r="P39" s="1270"/>
      <c r="Q39" s="1270"/>
      <c r="R39" s="1270"/>
      <c r="S39" s="1270"/>
      <c r="T39" s="1270"/>
      <c r="U39" s="1270"/>
      <c r="V39" s="1270"/>
      <c r="W39" s="1270"/>
    </row>
    <row r="40" spans="5:23" ht="17.100000000000001" customHeight="1">
      <c r="E40" s="1269" t="s">
        <v>651</v>
      </c>
      <c r="F40" s="1270"/>
      <c r="G40" s="1270"/>
      <c r="H40" s="1270"/>
      <c r="I40" s="1270"/>
      <c r="J40" s="1270"/>
      <c r="K40" s="1270"/>
      <c r="L40" s="1270"/>
      <c r="M40" s="1270"/>
      <c r="N40" s="1270"/>
      <c r="O40" s="1270"/>
      <c r="P40" s="1270"/>
      <c r="Q40" s="1270"/>
      <c r="R40" s="1270"/>
      <c r="S40" s="1270"/>
      <c r="T40" s="1270"/>
      <c r="U40" s="1270"/>
      <c r="V40" s="1270"/>
      <c r="W40" s="1270"/>
    </row>
  </sheetData>
  <sheetProtection algorithmName="SHA-512" hashValue="MjvAxeRKGiFHcVzBxmLG+/ygYFnCFCwX7Z0n4yS5u/wC3z0e1jTMiU7UOAu1Rgkz87cbhj+R/scaUQhJ4r6Z4A==" saltValue="YBKdq1XKtKjFlNah+GFeAw==" spinCount="100000" sheet="1" objects="1" scenarios="1" formatColumns="0" formatRows="0"/>
  <dataConsolidate leftLabels="1" link="1"/>
  <mergeCells count="53">
    <mergeCell ref="E38:W38"/>
    <mergeCell ref="E39:W39"/>
    <mergeCell ref="E40:W40"/>
    <mergeCell ref="E32:W32"/>
    <mergeCell ref="E33:W33"/>
    <mergeCell ref="E34:W34"/>
    <mergeCell ref="E35:W35"/>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00000000-0002-0000-0500-000001000000}">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00000000-0002-0000-0500-000002000000}"/>
    <dataValidation type="textLength" operator="lessThanOrEqual" allowBlank="1" showInputMessage="1" showErrorMessage="1" errorTitle="Ошибка" error="Допускается ввод не более 900 символов!" sqref="V21:W21 R21:R22 J21" xr:uid="{00000000-0002-0000-0500-000003000000}">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SH_REESTR_ORG">
    <tabColor indexed="47"/>
  </sheetPr>
  <dimension ref="A1:J544"/>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1496</v>
      </c>
      <c r="B1" s="5" t="s">
        <v>1514</v>
      </c>
      <c r="C1" s="5" t="s">
        <v>1515</v>
      </c>
      <c r="D1" s="5" t="s">
        <v>1516</v>
      </c>
      <c r="E1" s="5" t="s">
        <v>1517</v>
      </c>
      <c r="F1" s="5" t="s">
        <v>1518</v>
      </c>
      <c r="G1" s="5" t="s">
        <v>1519</v>
      </c>
      <c r="H1" s="5" t="s">
        <v>1520</v>
      </c>
      <c r="I1" s="5" t="s">
        <v>1521</v>
      </c>
    </row>
    <row r="2" spans="1:10">
      <c r="A2" s="5">
        <v>1</v>
      </c>
      <c r="B2" s="5" t="s">
        <v>1522</v>
      </c>
      <c r="C2" s="5" t="s">
        <v>96</v>
      </c>
      <c r="D2" s="5" t="s">
        <v>1523</v>
      </c>
      <c r="E2" s="5" t="s">
        <v>1524</v>
      </c>
      <c r="F2" s="5" t="s">
        <v>1525</v>
      </c>
      <c r="G2" s="5" t="s">
        <v>1526</v>
      </c>
      <c r="J2" s="5" t="s">
        <v>3219</v>
      </c>
    </row>
    <row r="3" spans="1:10">
      <c r="A3" s="5">
        <v>2</v>
      </c>
      <c r="B3" s="5" t="s">
        <v>1522</v>
      </c>
      <c r="C3" s="5" t="s">
        <v>96</v>
      </c>
      <c r="D3" s="5" t="s">
        <v>1527</v>
      </c>
      <c r="E3" s="5" t="s">
        <v>1528</v>
      </c>
      <c r="F3" s="5" t="s">
        <v>1529</v>
      </c>
      <c r="G3" s="5" t="s">
        <v>1530</v>
      </c>
      <c r="J3" s="5" t="s">
        <v>3219</v>
      </c>
    </row>
    <row r="4" spans="1:10">
      <c r="A4" s="5">
        <v>3</v>
      </c>
      <c r="B4" s="5" t="s">
        <v>1522</v>
      </c>
      <c r="C4" s="5" t="s">
        <v>96</v>
      </c>
      <c r="D4" s="5" t="s">
        <v>3065</v>
      </c>
      <c r="E4" s="5" t="s">
        <v>3246</v>
      </c>
      <c r="F4" s="5" t="s">
        <v>3066</v>
      </c>
      <c r="G4" s="5" t="s">
        <v>1534</v>
      </c>
      <c r="H4" s="5" t="s">
        <v>3067</v>
      </c>
      <c r="J4" s="5" t="s">
        <v>3219</v>
      </c>
    </row>
    <row r="5" spans="1:10">
      <c r="A5" s="5">
        <v>4</v>
      </c>
      <c r="B5" s="5" t="s">
        <v>1522</v>
      </c>
      <c r="C5" s="5" t="s">
        <v>96</v>
      </c>
      <c r="D5" s="5" t="s">
        <v>1531</v>
      </c>
      <c r="E5" s="5" t="s">
        <v>1532</v>
      </c>
      <c r="F5" s="5" t="s">
        <v>1533</v>
      </c>
      <c r="G5" s="5" t="s">
        <v>1593</v>
      </c>
      <c r="J5" s="5" t="s">
        <v>3219</v>
      </c>
    </row>
    <row r="6" spans="1:10">
      <c r="A6" s="5">
        <v>5</v>
      </c>
      <c r="B6" s="5" t="s">
        <v>1522</v>
      </c>
      <c r="C6" s="5" t="s">
        <v>96</v>
      </c>
      <c r="D6" s="5" t="s">
        <v>1535</v>
      </c>
      <c r="E6" s="5" t="s">
        <v>1536</v>
      </c>
      <c r="F6" s="5" t="s">
        <v>1537</v>
      </c>
      <c r="G6" s="5" t="s">
        <v>1530</v>
      </c>
      <c r="J6" s="5" t="s">
        <v>3219</v>
      </c>
    </row>
    <row r="7" spans="1:10">
      <c r="A7" s="5">
        <v>6</v>
      </c>
      <c r="B7" s="5" t="s">
        <v>1522</v>
      </c>
      <c r="C7" s="5" t="s">
        <v>96</v>
      </c>
      <c r="D7" s="5" t="s">
        <v>1538</v>
      </c>
      <c r="E7" s="5" t="s">
        <v>1539</v>
      </c>
      <c r="F7" s="5" t="s">
        <v>1540</v>
      </c>
      <c r="G7" s="5" t="s">
        <v>1541</v>
      </c>
      <c r="J7" s="5" t="s">
        <v>3219</v>
      </c>
    </row>
    <row r="8" spans="1:10">
      <c r="A8" s="5">
        <v>7</v>
      </c>
      <c r="B8" s="5" t="s">
        <v>1522</v>
      </c>
      <c r="C8" s="5" t="s">
        <v>96</v>
      </c>
      <c r="D8" s="5" t="s">
        <v>1542</v>
      </c>
      <c r="E8" s="5" t="s">
        <v>1543</v>
      </c>
      <c r="F8" s="5" t="s">
        <v>1544</v>
      </c>
      <c r="G8" s="5" t="s">
        <v>1545</v>
      </c>
      <c r="J8" s="5" t="s">
        <v>3219</v>
      </c>
    </row>
    <row r="9" spans="1:10">
      <c r="A9" s="5">
        <v>8</v>
      </c>
      <c r="B9" s="5" t="s">
        <v>1522</v>
      </c>
      <c r="C9" s="5" t="s">
        <v>96</v>
      </c>
      <c r="D9" s="5" t="s">
        <v>1546</v>
      </c>
      <c r="E9" s="5" t="s">
        <v>1547</v>
      </c>
      <c r="F9" s="5" t="s">
        <v>1548</v>
      </c>
      <c r="G9" s="5" t="s">
        <v>1549</v>
      </c>
      <c r="J9" s="5" t="s">
        <v>3219</v>
      </c>
    </row>
    <row r="10" spans="1:10">
      <c r="A10" s="5">
        <v>9</v>
      </c>
      <c r="B10" s="5" t="s">
        <v>1522</v>
      </c>
      <c r="C10" s="5" t="s">
        <v>96</v>
      </c>
      <c r="D10" s="5" t="s">
        <v>1550</v>
      </c>
      <c r="E10" s="5" t="s">
        <v>1551</v>
      </c>
      <c r="F10" s="5" t="s">
        <v>1552</v>
      </c>
      <c r="G10" s="5" t="s">
        <v>1553</v>
      </c>
      <c r="J10" s="5" t="s">
        <v>3219</v>
      </c>
    </row>
    <row r="11" spans="1:10">
      <c r="A11" s="5">
        <v>10</v>
      </c>
      <c r="B11" s="5" t="s">
        <v>1522</v>
      </c>
      <c r="C11" s="5" t="s">
        <v>96</v>
      </c>
      <c r="D11" s="5" t="s">
        <v>1554</v>
      </c>
      <c r="E11" s="5" t="s">
        <v>1555</v>
      </c>
      <c r="F11" s="5" t="s">
        <v>1556</v>
      </c>
      <c r="G11" s="5" t="s">
        <v>1557</v>
      </c>
      <c r="J11" s="5" t="s">
        <v>3219</v>
      </c>
    </row>
    <row r="12" spans="1:10">
      <c r="A12" s="5">
        <v>11</v>
      </c>
      <c r="B12" s="5" t="s">
        <v>1522</v>
      </c>
      <c r="C12" s="5" t="s">
        <v>96</v>
      </c>
      <c r="D12" s="5" t="s">
        <v>3247</v>
      </c>
      <c r="E12" s="5" t="s">
        <v>3248</v>
      </c>
      <c r="F12" s="5" t="s">
        <v>3249</v>
      </c>
      <c r="G12" s="5" t="s">
        <v>1545</v>
      </c>
      <c r="J12" s="5" t="s">
        <v>3219</v>
      </c>
    </row>
    <row r="13" spans="1:10">
      <c r="A13" s="5">
        <v>12</v>
      </c>
      <c r="B13" s="5" t="s">
        <v>1522</v>
      </c>
      <c r="C13" s="5" t="s">
        <v>96</v>
      </c>
      <c r="D13" s="5" t="s">
        <v>1558</v>
      </c>
      <c r="E13" s="5" t="s">
        <v>1559</v>
      </c>
      <c r="F13" s="5" t="s">
        <v>1560</v>
      </c>
      <c r="G13" s="5" t="s">
        <v>1561</v>
      </c>
      <c r="J13" s="5" t="s">
        <v>3219</v>
      </c>
    </row>
    <row r="14" spans="1:10">
      <c r="A14" s="5">
        <v>13</v>
      </c>
      <c r="B14" s="5" t="s">
        <v>1522</v>
      </c>
      <c r="C14" s="5" t="s">
        <v>96</v>
      </c>
      <c r="D14" s="5" t="s">
        <v>1562</v>
      </c>
      <c r="E14" s="5" t="s">
        <v>1563</v>
      </c>
      <c r="F14" s="5" t="s">
        <v>1564</v>
      </c>
      <c r="G14" s="5" t="s">
        <v>1565</v>
      </c>
      <c r="J14" s="5" t="s">
        <v>3219</v>
      </c>
    </row>
    <row r="15" spans="1:10">
      <c r="A15" s="5">
        <v>14</v>
      </c>
      <c r="B15" s="5" t="s">
        <v>1522</v>
      </c>
      <c r="C15" s="5" t="s">
        <v>96</v>
      </c>
      <c r="D15" s="5" t="s">
        <v>2339</v>
      </c>
      <c r="E15" s="5" t="s">
        <v>3250</v>
      </c>
      <c r="F15" s="5" t="s">
        <v>2340</v>
      </c>
      <c r="G15" s="5" t="s">
        <v>1789</v>
      </c>
      <c r="J15" s="5" t="s">
        <v>3219</v>
      </c>
    </row>
    <row r="16" spans="1:10">
      <c r="A16" s="5">
        <v>15</v>
      </c>
      <c r="B16" s="5" t="s">
        <v>1522</v>
      </c>
      <c r="C16" s="5" t="s">
        <v>96</v>
      </c>
      <c r="D16" s="5" t="s">
        <v>1566</v>
      </c>
      <c r="E16" s="5" t="s">
        <v>1567</v>
      </c>
      <c r="F16" s="5" t="s">
        <v>1568</v>
      </c>
      <c r="G16" s="5" t="s">
        <v>1545</v>
      </c>
      <c r="J16" s="5" t="s">
        <v>3219</v>
      </c>
    </row>
    <row r="17" spans="1:10">
      <c r="A17" s="5">
        <v>16</v>
      </c>
      <c r="B17" s="5" t="s">
        <v>1522</v>
      </c>
      <c r="C17" s="5" t="s">
        <v>96</v>
      </c>
      <c r="D17" s="5" t="s">
        <v>1569</v>
      </c>
      <c r="E17" s="5" t="s">
        <v>1570</v>
      </c>
      <c r="F17" s="5" t="s">
        <v>1571</v>
      </c>
      <c r="G17" s="5" t="s">
        <v>1572</v>
      </c>
      <c r="J17" s="5" t="s">
        <v>3219</v>
      </c>
    </row>
    <row r="18" spans="1:10">
      <c r="A18" s="5">
        <v>17</v>
      </c>
      <c r="B18" s="5" t="s">
        <v>1522</v>
      </c>
      <c r="C18" s="5" t="s">
        <v>96</v>
      </c>
      <c r="D18" s="5" t="s">
        <v>1573</v>
      </c>
      <c r="E18" s="5" t="s">
        <v>1574</v>
      </c>
      <c r="F18" s="5" t="s">
        <v>1575</v>
      </c>
      <c r="G18" s="5" t="s">
        <v>1576</v>
      </c>
      <c r="J18" s="5" t="s">
        <v>3219</v>
      </c>
    </row>
    <row r="19" spans="1:10">
      <c r="A19" s="5">
        <v>18</v>
      </c>
      <c r="B19" s="5" t="s">
        <v>1522</v>
      </c>
      <c r="C19" s="5" t="s">
        <v>96</v>
      </c>
      <c r="D19" s="5" t="s">
        <v>1577</v>
      </c>
      <c r="E19" s="5" t="s">
        <v>1578</v>
      </c>
      <c r="F19" s="5" t="s">
        <v>1579</v>
      </c>
      <c r="G19" s="5" t="s">
        <v>1572</v>
      </c>
      <c r="J19" s="5" t="s">
        <v>3219</v>
      </c>
    </row>
    <row r="20" spans="1:10">
      <c r="A20" s="5">
        <v>19</v>
      </c>
      <c r="B20" s="5" t="s">
        <v>1522</v>
      </c>
      <c r="C20" s="5" t="s">
        <v>96</v>
      </c>
      <c r="D20" s="5" t="s">
        <v>1580</v>
      </c>
      <c r="E20" s="5" t="s">
        <v>1581</v>
      </c>
      <c r="F20" s="5" t="s">
        <v>1582</v>
      </c>
      <c r="G20" s="5" t="s">
        <v>1541</v>
      </c>
      <c r="J20" s="5" t="s">
        <v>3219</v>
      </c>
    </row>
    <row r="21" spans="1:10">
      <c r="A21" s="5">
        <v>20</v>
      </c>
      <c r="B21" s="5" t="s">
        <v>1522</v>
      </c>
      <c r="C21" s="5" t="s">
        <v>96</v>
      </c>
      <c r="D21" s="5" t="s">
        <v>1583</v>
      </c>
      <c r="E21" s="5" t="s">
        <v>1584</v>
      </c>
      <c r="F21" s="5" t="s">
        <v>1585</v>
      </c>
      <c r="G21" s="5" t="s">
        <v>1586</v>
      </c>
      <c r="J21" s="5" t="s">
        <v>3219</v>
      </c>
    </row>
    <row r="22" spans="1:10">
      <c r="A22" s="5">
        <v>21</v>
      </c>
      <c r="B22" s="5" t="s">
        <v>1522</v>
      </c>
      <c r="C22" s="5" t="s">
        <v>96</v>
      </c>
      <c r="D22" s="5" t="s">
        <v>3072</v>
      </c>
      <c r="E22" s="5" t="s">
        <v>3251</v>
      </c>
      <c r="F22" s="5" t="s">
        <v>3073</v>
      </c>
      <c r="G22" s="5" t="s">
        <v>1530</v>
      </c>
      <c r="H22" s="5" t="s">
        <v>3074</v>
      </c>
      <c r="J22" s="5" t="s">
        <v>3219</v>
      </c>
    </row>
    <row r="23" spans="1:10">
      <c r="A23" s="5">
        <v>22</v>
      </c>
      <c r="B23" s="5" t="s">
        <v>1522</v>
      </c>
      <c r="C23" s="5" t="s">
        <v>96</v>
      </c>
      <c r="D23" s="5" t="s">
        <v>1587</v>
      </c>
      <c r="E23" s="5" t="s">
        <v>1588</v>
      </c>
      <c r="F23" s="5" t="s">
        <v>1589</v>
      </c>
      <c r="G23" s="5" t="s">
        <v>1572</v>
      </c>
      <c r="J23" s="5" t="s">
        <v>3219</v>
      </c>
    </row>
    <row r="24" spans="1:10">
      <c r="A24" s="5">
        <v>23</v>
      </c>
      <c r="B24" s="5" t="s">
        <v>1522</v>
      </c>
      <c r="C24" s="5" t="s">
        <v>96</v>
      </c>
      <c r="D24" s="5" t="s">
        <v>1590</v>
      </c>
      <c r="E24" s="5" t="s">
        <v>1591</v>
      </c>
      <c r="F24" s="5" t="s">
        <v>1592</v>
      </c>
      <c r="G24" s="5" t="s">
        <v>1593</v>
      </c>
      <c r="J24" s="5" t="s">
        <v>3219</v>
      </c>
    </row>
    <row r="25" spans="1:10">
      <c r="A25" s="5">
        <v>24</v>
      </c>
      <c r="B25" s="5" t="s">
        <v>1522</v>
      </c>
      <c r="C25" s="5" t="s">
        <v>96</v>
      </c>
      <c r="D25" s="5" t="s">
        <v>1594</v>
      </c>
      <c r="E25" s="5" t="s">
        <v>1595</v>
      </c>
      <c r="F25" s="5" t="s">
        <v>1596</v>
      </c>
      <c r="G25" s="5" t="s">
        <v>1541</v>
      </c>
      <c r="J25" s="5" t="s">
        <v>3219</v>
      </c>
    </row>
    <row r="26" spans="1:10">
      <c r="A26" s="5">
        <v>25</v>
      </c>
      <c r="B26" s="5" t="s">
        <v>1522</v>
      </c>
      <c r="C26" s="5" t="s">
        <v>96</v>
      </c>
      <c r="D26" s="5" t="s">
        <v>1597</v>
      </c>
      <c r="E26" s="5" t="s">
        <v>1598</v>
      </c>
      <c r="F26" s="5" t="s">
        <v>1599</v>
      </c>
      <c r="G26" s="5" t="s">
        <v>1600</v>
      </c>
      <c r="H26" s="5" t="s">
        <v>1601</v>
      </c>
      <c r="J26" s="5" t="s">
        <v>3219</v>
      </c>
    </row>
    <row r="27" spans="1:10">
      <c r="A27" s="5">
        <v>26</v>
      </c>
      <c r="B27" s="5" t="s">
        <v>1522</v>
      </c>
      <c r="C27" s="5" t="s">
        <v>96</v>
      </c>
      <c r="D27" s="5" t="s">
        <v>1602</v>
      </c>
      <c r="E27" s="5" t="s">
        <v>1603</v>
      </c>
      <c r="F27" s="5" t="s">
        <v>1604</v>
      </c>
      <c r="G27" s="5" t="s">
        <v>1600</v>
      </c>
      <c r="J27" s="5" t="s">
        <v>3219</v>
      </c>
    </row>
    <row r="28" spans="1:10">
      <c r="A28" s="5">
        <v>27</v>
      </c>
      <c r="B28" s="5" t="s">
        <v>1522</v>
      </c>
      <c r="C28" s="5" t="s">
        <v>96</v>
      </c>
      <c r="D28" s="5" t="s">
        <v>1605</v>
      </c>
      <c r="E28" s="5" t="s">
        <v>1606</v>
      </c>
      <c r="F28" s="5" t="s">
        <v>1607</v>
      </c>
      <c r="G28" s="5" t="s">
        <v>1553</v>
      </c>
      <c r="J28" s="5" t="s">
        <v>3219</v>
      </c>
    </row>
    <row r="29" spans="1:10">
      <c r="A29" s="5">
        <v>28</v>
      </c>
      <c r="B29" s="5" t="s">
        <v>1522</v>
      </c>
      <c r="C29" s="5" t="s">
        <v>96</v>
      </c>
      <c r="D29" s="5" t="s">
        <v>1608</v>
      </c>
      <c r="E29" s="5" t="s">
        <v>1609</v>
      </c>
      <c r="F29" s="5" t="s">
        <v>1610</v>
      </c>
      <c r="G29" s="5" t="s">
        <v>1530</v>
      </c>
      <c r="J29" s="5" t="s">
        <v>3219</v>
      </c>
    </row>
    <row r="30" spans="1:10">
      <c r="A30" s="5">
        <v>29</v>
      </c>
      <c r="B30" s="5" t="s">
        <v>1522</v>
      </c>
      <c r="C30" s="5" t="s">
        <v>96</v>
      </c>
      <c r="D30" s="5" t="s">
        <v>1611</v>
      </c>
      <c r="E30" s="5" t="s">
        <v>1612</v>
      </c>
      <c r="F30" s="5" t="s">
        <v>1613</v>
      </c>
      <c r="G30" s="5" t="s">
        <v>1614</v>
      </c>
      <c r="J30" s="5" t="s">
        <v>3219</v>
      </c>
    </row>
    <row r="31" spans="1:10">
      <c r="A31" s="5">
        <v>30</v>
      </c>
      <c r="B31" s="5" t="s">
        <v>1522</v>
      </c>
      <c r="C31" s="5" t="s">
        <v>96</v>
      </c>
      <c r="D31" s="5" t="s">
        <v>1615</v>
      </c>
      <c r="E31" s="5" t="s">
        <v>1616</v>
      </c>
      <c r="F31" s="5" t="s">
        <v>1617</v>
      </c>
      <c r="G31" s="5" t="s">
        <v>1576</v>
      </c>
      <c r="J31" s="5" t="s">
        <v>3219</v>
      </c>
    </row>
    <row r="32" spans="1:10">
      <c r="A32" s="5">
        <v>31</v>
      </c>
      <c r="B32" s="5" t="s">
        <v>1522</v>
      </c>
      <c r="C32" s="5" t="s">
        <v>96</v>
      </c>
      <c r="D32" s="5" t="s">
        <v>1618</v>
      </c>
      <c r="E32" s="5" t="s">
        <v>1619</v>
      </c>
      <c r="F32" s="5" t="s">
        <v>1620</v>
      </c>
      <c r="G32" s="5" t="s">
        <v>1530</v>
      </c>
      <c r="J32" s="5" t="s">
        <v>3219</v>
      </c>
    </row>
    <row r="33" spans="1:10">
      <c r="A33" s="5">
        <v>32</v>
      </c>
      <c r="B33" s="5" t="s">
        <v>1522</v>
      </c>
      <c r="C33" s="5" t="s">
        <v>96</v>
      </c>
      <c r="D33" s="5" t="s">
        <v>1621</v>
      </c>
      <c r="E33" s="5" t="s">
        <v>1622</v>
      </c>
      <c r="F33" s="5" t="s">
        <v>1623</v>
      </c>
      <c r="G33" s="5" t="s">
        <v>1624</v>
      </c>
      <c r="J33" s="5" t="s">
        <v>3219</v>
      </c>
    </row>
    <row r="34" spans="1:10">
      <c r="A34" s="5">
        <v>33</v>
      </c>
      <c r="B34" s="5" t="s">
        <v>1522</v>
      </c>
      <c r="C34" s="5" t="s">
        <v>96</v>
      </c>
      <c r="D34" s="5" t="s">
        <v>1625</v>
      </c>
      <c r="E34" s="5" t="s">
        <v>1626</v>
      </c>
      <c r="F34" s="5" t="s">
        <v>1627</v>
      </c>
      <c r="G34" s="5" t="s">
        <v>1628</v>
      </c>
      <c r="J34" s="5" t="s">
        <v>3219</v>
      </c>
    </row>
    <row r="35" spans="1:10">
      <c r="A35" s="5">
        <v>34</v>
      </c>
      <c r="B35" s="5" t="s">
        <v>1522</v>
      </c>
      <c r="C35" s="5" t="s">
        <v>96</v>
      </c>
      <c r="D35" s="5" t="s">
        <v>1629</v>
      </c>
      <c r="E35" s="5" t="s">
        <v>1630</v>
      </c>
      <c r="F35" s="5" t="s">
        <v>1631</v>
      </c>
      <c r="G35" s="5" t="s">
        <v>1549</v>
      </c>
      <c r="J35" s="5" t="s">
        <v>3219</v>
      </c>
    </row>
    <row r="36" spans="1:10">
      <c r="A36" s="5">
        <v>35</v>
      </c>
      <c r="B36" s="5" t="s">
        <v>1522</v>
      </c>
      <c r="C36" s="5" t="s">
        <v>96</v>
      </c>
      <c r="D36" s="5" t="s">
        <v>1632</v>
      </c>
      <c r="E36" s="5" t="s">
        <v>1633</v>
      </c>
      <c r="F36" s="5" t="s">
        <v>1634</v>
      </c>
      <c r="G36" s="5" t="s">
        <v>1530</v>
      </c>
      <c r="J36" s="5" t="s">
        <v>3219</v>
      </c>
    </row>
    <row r="37" spans="1:10">
      <c r="A37" s="5">
        <v>36</v>
      </c>
      <c r="B37" s="5" t="s">
        <v>1522</v>
      </c>
      <c r="C37" s="5" t="s">
        <v>96</v>
      </c>
      <c r="D37" s="5" t="s">
        <v>1635</v>
      </c>
      <c r="E37" s="5" t="s">
        <v>1636</v>
      </c>
      <c r="F37" s="5" t="s">
        <v>1637</v>
      </c>
      <c r="G37" s="5" t="s">
        <v>1553</v>
      </c>
      <c r="J37" s="5" t="s">
        <v>3219</v>
      </c>
    </row>
    <row r="38" spans="1:10">
      <c r="A38" s="5">
        <v>37</v>
      </c>
      <c r="B38" s="5" t="s">
        <v>1522</v>
      </c>
      <c r="C38" s="5" t="s">
        <v>96</v>
      </c>
      <c r="D38" s="5" t="s">
        <v>3092</v>
      </c>
      <c r="E38" s="5" t="s">
        <v>3252</v>
      </c>
      <c r="F38" s="5" t="s">
        <v>3093</v>
      </c>
      <c r="G38" s="5" t="s">
        <v>1624</v>
      </c>
      <c r="J38" s="5" t="s">
        <v>3219</v>
      </c>
    </row>
    <row r="39" spans="1:10">
      <c r="A39" s="5">
        <v>38</v>
      </c>
      <c r="B39" s="5" t="s">
        <v>1522</v>
      </c>
      <c r="C39" s="5" t="s">
        <v>96</v>
      </c>
      <c r="D39" s="5" t="s">
        <v>1638</v>
      </c>
      <c r="E39" s="5" t="s">
        <v>1639</v>
      </c>
      <c r="F39" s="5" t="s">
        <v>1640</v>
      </c>
      <c r="G39" s="5" t="s">
        <v>1641</v>
      </c>
      <c r="H39" s="5" t="s">
        <v>1642</v>
      </c>
      <c r="J39" s="5" t="s">
        <v>3219</v>
      </c>
    </row>
    <row r="40" spans="1:10">
      <c r="A40" s="5">
        <v>39</v>
      </c>
      <c r="B40" s="5" t="s">
        <v>1522</v>
      </c>
      <c r="C40" s="5" t="s">
        <v>96</v>
      </c>
      <c r="D40" s="5" t="s">
        <v>1643</v>
      </c>
      <c r="E40" s="5" t="s">
        <v>1644</v>
      </c>
      <c r="F40" s="5" t="s">
        <v>1645</v>
      </c>
      <c r="G40" s="5" t="s">
        <v>1549</v>
      </c>
      <c r="J40" s="5" t="s">
        <v>3219</v>
      </c>
    </row>
    <row r="41" spans="1:10">
      <c r="A41" s="5">
        <v>40</v>
      </c>
      <c r="B41" s="5" t="s">
        <v>1522</v>
      </c>
      <c r="C41" s="5" t="s">
        <v>96</v>
      </c>
      <c r="D41" s="5" t="s">
        <v>1646</v>
      </c>
      <c r="E41" s="5" t="s">
        <v>1647</v>
      </c>
      <c r="F41" s="5" t="s">
        <v>1645</v>
      </c>
      <c r="G41" s="5" t="s">
        <v>1648</v>
      </c>
      <c r="J41" s="5" t="s">
        <v>3219</v>
      </c>
    </row>
    <row r="42" spans="1:10">
      <c r="A42" s="5">
        <v>41</v>
      </c>
      <c r="B42" s="5" t="s">
        <v>1522</v>
      </c>
      <c r="C42" s="5" t="s">
        <v>96</v>
      </c>
      <c r="D42" s="5" t="s">
        <v>1649</v>
      </c>
      <c r="E42" s="5" t="s">
        <v>1650</v>
      </c>
      <c r="F42" s="5" t="s">
        <v>1645</v>
      </c>
      <c r="G42" s="5" t="s">
        <v>1651</v>
      </c>
      <c r="J42" s="5" t="s">
        <v>3219</v>
      </c>
    </row>
    <row r="43" spans="1:10">
      <c r="A43" s="5">
        <v>42</v>
      </c>
      <c r="B43" s="5" t="s">
        <v>1522</v>
      </c>
      <c r="C43" s="5" t="s">
        <v>96</v>
      </c>
      <c r="D43" s="5" t="s">
        <v>1652</v>
      </c>
      <c r="E43" s="5" t="s">
        <v>1653</v>
      </c>
      <c r="F43" s="5" t="s">
        <v>1645</v>
      </c>
      <c r="G43" s="5" t="s">
        <v>1654</v>
      </c>
      <c r="J43" s="5" t="s">
        <v>3219</v>
      </c>
    </row>
    <row r="44" spans="1:10">
      <c r="A44" s="5">
        <v>43</v>
      </c>
      <c r="B44" s="5" t="s">
        <v>1522</v>
      </c>
      <c r="C44" s="5" t="s">
        <v>96</v>
      </c>
      <c r="D44" s="5" t="s">
        <v>1655</v>
      </c>
      <c r="E44" s="5" t="s">
        <v>1656</v>
      </c>
      <c r="F44" s="5" t="s">
        <v>1645</v>
      </c>
      <c r="G44" s="5" t="s">
        <v>1657</v>
      </c>
      <c r="J44" s="5" t="s">
        <v>3219</v>
      </c>
    </row>
    <row r="45" spans="1:10">
      <c r="A45" s="5">
        <v>44</v>
      </c>
      <c r="B45" s="5" t="s">
        <v>1522</v>
      </c>
      <c r="C45" s="5" t="s">
        <v>96</v>
      </c>
      <c r="D45" s="5" t="s">
        <v>1658</v>
      </c>
      <c r="E45" s="5" t="s">
        <v>1659</v>
      </c>
      <c r="F45" s="5" t="s">
        <v>1645</v>
      </c>
      <c r="G45" s="5" t="s">
        <v>1660</v>
      </c>
      <c r="J45" s="5" t="s">
        <v>3219</v>
      </c>
    </row>
    <row r="46" spans="1:10">
      <c r="A46" s="5">
        <v>45</v>
      </c>
      <c r="B46" s="5" t="s">
        <v>1522</v>
      </c>
      <c r="C46" s="5" t="s">
        <v>96</v>
      </c>
      <c r="D46" s="5" t="s">
        <v>1661</v>
      </c>
      <c r="E46" s="5" t="s">
        <v>1662</v>
      </c>
      <c r="F46" s="5" t="s">
        <v>1663</v>
      </c>
      <c r="G46" s="5" t="s">
        <v>1664</v>
      </c>
      <c r="J46" s="5" t="s">
        <v>3219</v>
      </c>
    </row>
    <row r="47" spans="1:10">
      <c r="A47" s="5">
        <v>46</v>
      </c>
      <c r="B47" s="5" t="s">
        <v>1522</v>
      </c>
      <c r="C47" s="5" t="s">
        <v>96</v>
      </c>
      <c r="D47" s="5" t="s">
        <v>1665</v>
      </c>
      <c r="E47" s="5" t="s">
        <v>1666</v>
      </c>
      <c r="F47" s="5" t="s">
        <v>1667</v>
      </c>
      <c r="G47" s="5" t="s">
        <v>1549</v>
      </c>
      <c r="J47" s="5" t="s">
        <v>3219</v>
      </c>
    </row>
    <row r="48" spans="1:10">
      <c r="A48" s="5">
        <v>47</v>
      </c>
      <c r="B48" s="5" t="s">
        <v>1522</v>
      </c>
      <c r="C48" s="5" t="s">
        <v>96</v>
      </c>
      <c r="D48" s="5" t="s">
        <v>1668</v>
      </c>
      <c r="E48" s="5" t="s">
        <v>1669</v>
      </c>
      <c r="F48" s="5" t="s">
        <v>1670</v>
      </c>
      <c r="G48" s="5" t="s">
        <v>1534</v>
      </c>
      <c r="J48" s="5" t="s">
        <v>3219</v>
      </c>
    </row>
    <row r="49" spans="1:10">
      <c r="A49" s="5">
        <v>48</v>
      </c>
      <c r="B49" s="5" t="s">
        <v>1522</v>
      </c>
      <c r="C49" s="5" t="s">
        <v>96</v>
      </c>
      <c r="D49" s="5" t="s">
        <v>1671</v>
      </c>
      <c r="E49" s="5" t="s">
        <v>1672</v>
      </c>
      <c r="F49" s="5" t="s">
        <v>1673</v>
      </c>
      <c r="G49" s="5" t="s">
        <v>1674</v>
      </c>
      <c r="J49" s="5" t="s">
        <v>3219</v>
      </c>
    </row>
    <row r="50" spans="1:10">
      <c r="A50" s="5">
        <v>49</v>
      </c>
      <c r="B50" s="5" t="s">
        <v>1522</v>
      </c>
      <c r="C50" s="5" t="s">
        <v>96</v>
      </c>
      <c r="D50" s="5" t="s">
        <v>1675</v>
      </c>
      <c r="E50" s="5" t="s">
        <v>1676</v>
      </c>
      <c r="F50" s="5" t="s">
        <v>1677</v>
      </c>
      <c r="G50" s="5" t="s">
        <v>1678</v>
      </c>
      <c r="J50" s="5" t="s">
        <v>3219</v>
      </c>
    </row>
    <row r="51" spans="1:10">
      <c r="A51" s="5">
        <v>50</v>
      </c>
      <c r="B51" s="5" t="s">
        <v>1522</v>
      </c>
      <c r="C51" s="5" t="s">
        <v>96</v>
      </c>
      <c r="D51" s="5" t="s">
        <v>1679</v>
      </c>
      <c r="E51" s="5" t="s">
        <v>1680</v>
      </c>
      <c r="F51" s="5" t="s">
        <v>1681</v>
      </c>
      <c r="G51" s="5" t="s">
        <v>1682</v>
      </c>
      <c r="J51" s="5" t="s">
        <v>3219</v>
      </c>
    </row>
    <row r="52" spans="1:10">
      <c r="A52" s="5">
        <v>51</v>
      </c>
      <c r="B52" s="5" t="s">
        <v>1522</v>
      </c>
      <c r="C52" s="5" t="s">
        <v>96</v>
      </c>
      <c r="D52" s="5" t="s">
        <v>1683</v>
      </c>
      <c r="E52" s="5" t="s">
        <v>1684</v>
      </c>
      <c r="F52" s="5" t="s">
        <v>1685</v>
      </c>
      <c r="G52" s="5" t="s">
        <v>1534</v>
      </c>
      <c r="J52" s="5" t="s">
        <v>3219</v>
      </c>
    </row>
    <row r="53" spans="1:10">
      <c r="A53" s="5">
        <v>52</v>
      </c>
      <c r="B53" s="5" t="s">
        <v>1522</v>
      </c>
      <c r="C53" s="5" t="s">
        <v>96</v>
      </c>
      <c r="D53" s="5" t="s">
        <v>1686</v>
      </c>
      <c r="E53" s="5" t="s">
        <v>1687</v>
      </c>
      <c r="F53" s="5" t="s">
        <v>1688</v>
      </c>
      <c r="G53" s="5" t="s">
        <v>1682</v>
      </c>
      <c r="J53" s="5" t="s">
        <v>3219</v>
      </c>
    </row>
    <row r="54" spans="1:10">
      <c r="A54" s="5">
        <v>53</v>
      </c>
      <c r="B54" s="5" t="s">
        <v>1522</v>
      </c>
      <c r="C54" s="5" t="s">
        <v>96</v>
      </c>
      <c r="D54" s="5" t="s">
        <v>1689</v>
      </c>
      <c r="E54" s="5" t="s">
        <v>1690</v>
      </c>
      <c r="F54" s="5" t="s">
        <v>1691</v>
      </c>
      <c r="G54" s="5" t="s">
        <v>1692</v>
      </c>
      <c r="J54" s="5" t="s">
        <v>3219</v>
      </c>
    </row>
    <row r="55" spans="1:10">
      <c r="A55" s="5">
        <v>54</v>
      </c>
      <c r="B55" s="5" t="s">
        <v>1522</v>
      </c>
      <c r="C55" s="5" t="s">
        <v>96</v>
      </c>
      <c r="D55" s="5" t="s">
        <v>1693</v>
      </c>
      <c r="E55" s="5" t="s">
        <v>1694</v>
      </c>
      <c r="F55" s="5" t="s">
        <v>1695</v>
      </c>
      <c r="G55" s="5" t="s">
        <v>1586</v>
      </c>
      <c r="H55" s="5" t="s">
        <v>1696</v>
      </c>
      <c r="J55" s="5" t="s">
        <v>3219</v>
      </c>
    </row>
    <row r="56" spans="1:10">
      <c r="A56" s="5">
        <v>55</v>
      </c>
      <c r="B56" s="5" t="s">
        <v>1522</v>
      </c>
      <c r="C56" s="5" t="s">
        <v>96</v>
      </c>
      <c r="D56" s="5" t="s">
        <v>1697</v>
      </c>
      <c r="E56" s="5" t="s">
        <v>1698</v>
      </c>
      <c r="F56" s="5" t="s">
        <v>1699</v>
      </c>
      <c r="G56" s="5" t="s">
        <v>1530</v>
      </c>
      <c r="J56" s="5" t="s">
        <v>3219</v>
      </c>
    </row>
    <row r="57" spans="1:10">
      <c r="A57" s="5">
        <v>56</v>
      </c>
      <c r="B57" s="5" t="s">
        <v>1522</v>
      </c>
      <c r="C57" s="5" t="s">
        <v>96</v>
      </c>
      <c r="D57" s="5" t="s">
        <v>1700</v>
      </c>
      <c r="E57" s="5" t="s">
        <v>1701</v>
      </c>
      <c r="F57" s="5" t="s">
        <v>1702</v>
      </c>
      <c r="G57" s="5" t="s">
        <v>1965</v>
      </c>
      <c r="H57" s="5" t="s">
        <v>1703</v>
      </c>
      <c r="J57" s="5" t="s">
        <v>3219</v>
      </c>
    </row>
    <row r="58" spans="1:10">
      <c r="A58" s="5">
        <v>57</v>
      </c>
      <c r="B58" s="5" t="s">
        <v>1522</v>
      </c>
      <c r="C58" s="5" t="s">
        <v>96</v>
      </c>
      <c r="D58" s="5" t="s">
        <v>1704</v>
      </c>
      <c r="E58" s="5" t="s">
        <v>1705</v>
      </c>
      <c r="F58" s="5" t="s">
        <v>1706</v>
      </c>
      <c r="G58" s="5" t="s">
        <v>1553</v>
      </c>
      <c r="H58" s="5" t="s">
        <v>1707</v>
      </c>
      <c r="J58" s="5" t="s">
        <v>3219</v>
      </c>
    </row>
    <row r="59" spans="1:10">
      <c r="A59" s="5">
        <v>58</v>
      </c>
      <c r="B59" s="5" t="s">
        <v>1522</v>
      </c>
      <c r="C59" s="5" t="s">
        <v>96</v>
      </c>
      <c r="D59" s="5" t="s">
        <v>1708</v>
      </c>
      <c r="E59" s="5" t="s">
        <v>1709</v>
      </c>
      <c r="F59" s="5" t="s">
        <v>1710</v>
      </c>
      <c r="G59" s="5" t="s">
        <v>1711</v>
      </c>
      <c r="J59" s="5" t="s">
        <v>3219</v>
      </c>
    </row>
    <row r="60" spans="1:10">
      <c r="A60" s="5">
        <v>59</v>
      </c>
      <c r="B60" s="5" t="s">
        <v>1522</v>
      </c>
      <c r="C60" s="5" t="s">
        <v>96</v>
      </c>
      <c r="D60" s="5" t="s">
        <v>1712</v>
      </c>
      <c r="E60" s="5" t="s">
        <v>1713</v>
      </c>
      <c r="F60" s="5" t="s">
        <v>1714</v>
      </c>
      <c r="G60" s="5" t="s">
        <v>1692</v>
      </c>
      <c r="J60" s="5" t="s">
        <v>3219</v>
      </c>
    </row>
    <row r="61" spans="1:10">
      <c r="A61" s="5">
        <v>60</v>
      </c>
      <c r="B61" s="5" t="s">
        <v>1522</v>
      </c>
      <c r="C61" s="5" t="s">
        <v>96</v>
      </c>
      <c r="D61" s="5" t="s">
        <v>1715</v>
      </c>
      <c r="E61" s="5" t="s">
        <v>1716</v>
      </c>
      <c r="F61" s="5" t="s">
        <v>1717</v>
      </c>
      <c r="G61" s="5" t="s">
        <v>1718</v>
      </c>
      <c r="H61" s="5" t="s">
        <v>1719</v>
      </c>
      <c r="J61" s="5" t="s">
        <v>3219</v>
      </c>
    </row>
    <row r="62" spans="1:10">
      <c r="A62" s="5">
        <v>61</v>
      </c>
      <c r="B62" s="5" t="s">
        <v>1522</v>
      </c>
      <c r="C62" s="5" t="s">
        <v>96</v>
      </c>
      <c r="D62" s="5" t="s">
        <v>1720</v>
      </c>
      <c r="E62" s="5" t="s">
        <v>1721</v>
      </c>
      <c r="F62" s="5" t="s">
        <v>1722</v>
      </c>
      <c r="G62" s="5" t="s">
        <v>1718</v>
      </c>
      <c r="J62" s="5" t="s">
        <v>3219</v>
      </c>
    </row>
    <row r="63" spans="1:10">
      <c r="A63" s="5">
        <v>62</v>
      </c>
      <c r="B63" s="5" t="s">
        <v>1522</v>
      </c>
      <c r="C63" s="5" t="s">
        <v>96</v>
      </c>
      <c r="D63" s="5" t="s">
        <v>1723</v>
      </c>
      <c r="E63" s="5" t="s">
        <v>1724</v>
      </c>
      <c r="F63" s="5" t="s">
        <v>1645</v>
      </c>
      <c r="G63" s="5" t="s">
        <v>1725</v>
      </c>
      <c r="J63" s="5" t="s">
        <v>3219</v>
      </c>
    </row>
    <row r="64" spans="1:10">
      <c r="A64" s="5">
        <v>63</v>
      </c>
      <c r="B64" s="5" t="s">
        <v>1522</v>
      </c>
      <c r="C64" s="5" t="s">
        <v>96</v>
      </c>
      <c r="D64" s="5" t="s">
        <v>1726</v>
      </c>
      <c r="E64" s="5" t="s">
        <v>1727</v>
      </c>
      <c r="F64" s="5" t="s">
        <v>1728</v>
      </c>
      <c r="G64" s="5" t="s">
        <v>1729</v>
      </c>
      <c r="J64" s="5" t="s">
        <v>3219</v>
      </c>
    </row>
    <row r="65" spans="1:10">
      <c r="A65" s="5">
        <v>64</v>
      </c>
      <c r="B65" s="5" t="s">
        <v>1522</v>
      </c>
      <c r="C65" s="5" t="s">
        <v>96</v>
      </c>
      <c r="D65" s="5" t="s">
        <v>1730</v>
      </c>
      <c r="E65" s="5" t="s">
        <v>1731</v>
      </c>
      <c r="F65" s="5" t="s">
        <v>1732</v>
      </c>
      <c r="G65" s="5" t="s">
        <v>1733</v>
      </c>
      <c r="H65" s="5" t="s">
        <v>1734</v>
      </c>
      <c r="J65" s="5" t="s">
        <v>3219</v>
      </c>
    </row>
    <row r="66" spans="1:10">
      <c r="A66" s="5">
        <v>65</v>
      </c>
      <c r="B66" s="5" t="s">
        <v>1522</v>
      </c>
      <c r="C66" s="5" t="s">
        <v>96</v>
      </c>
      <c r="D66" s="5" t="s">
        <v>1735</v>
      </c>
      <c r="E66" s="5" t="s">
        <v>1736</v>
      </c>
      <c r="F66" s="5" t="s">
        <v>1737</v>
      </c>
      <c r="G66" s="5" t="s">
        <v>1738</v>
      </c>
      <c r="J66" s="5" t="s">
        <v>3219</v>
      </c>
    </row>
    <row r="67" spans="1:10">
      <c r="A67" s="5">
        <v>66</v>
      </c>
      <c r="B67" s="5" t="s">
        <v>1522</v>
      </c>
      <c r="C67" s="5" t="s">
        <v>96</v>
      </c>
      <c r="D67" s="5" t="s">
        <v>1739</v>
      </c>
      <c r="E67" s="5" t="s">
        <v>1740</v>
      </c>
      <c r="F67" s="5" t="s">
        <v>1741</v>
      </c>
      <c r="G67" s="5" t="s">
        <v>1692</v>
      </c>
      <c r="J67" s="5" t="s">
        <v>3219</v>
      </c>
    </row>
    <row r="68" spans="1:10">
      <c r="A68" s="5">
        <v>67</v>
      </c>
      <c r="B68" s="5" t="s">
        <v>1522</v>
      </c>
      <c r="C68" s="5" t="s">
        <v>96</v>
      </c>
      <c r="D68" s="5" t="s">
        <v>1742</v>
      </c>
      <c r="E68" s="5" t="s">
        <v>1743</v>
      </c>
      <c r="F68" s="5" t="s">
        <v>1744</v>
      </c>
      <c r="G68" s="5" t="s">
        <v>1745</v>
      </c>
      <c r="J68" s="5" t="s">
        <v>3219</v>
      </c>
    </row>
    <row r="69" spans="1:10">
      <c r="A69" s="5">
        <v>68</v>
      </c>
      <c r="B69" s="5" t="s">
        <v>1522</v>
      </c>
      <c r="C69" s="5" t="s">
        <v>96</v>
      </c>
      <c r="D69" s="5" t="s">
        <v>1746</v>
      </c>
      <c r="E69" s="5" t="s">
        <v>1747</v>
      </c>
      <c r="F69" s="5" t="s">
        <v>1748</v>
      </c>
      <c r="G69" s="5" t="s">
        <v>1600</v>
      </c>
      <c r="J69" s="5" t="s">
        <v>3219</v>
      </c>
    </row>
    <row r="70" spans="1:10">
      <c r="A70" s="5">
        <v>69</v>
      </c>
      <c r="B70" s="5" t="s">
        <v>1522</v>
      </c>
      <c r="C70" s="5" t="s">
        <v>96</v>
      </c>
      <c r="D70" s="5" t="s">
        <v>1749</v>
      </c>
      <c r="E70" s="5" t="s">
        <v>1750</v>
      </c>
      <c r="F70" s="5" t="s">
        <v>1751</v>
      </c>
      <c r="G70" s="5" t="s">
        <v>1752</v>
      </c>
      <c r="J70" s="5" t="s">
        <v>3219</v>
      </c>
    </row>
    <row r="71" spans="1:10">
      <c r="A71" s="5">
        <v>70</v>
      </c>
      <c r="B71" s="5" t="s">
        <v>1522</v>
      </c>
      <c r="C71" s="5" t="s">
        <v>96</v>
      </c>
      <c r="D71" s="5" t="s">
        <v>1753</v>
      </c>
      <c r="E71" s="5" t="s">
        <v>1754</v>
      </c>
      <c r="F71" s="5" t="s">
        <v>1755</v>
      </c>
      <c r="G71" s="5" t="s">
        <v>1756</v>
      </c>
      <c r="J71" s="5" t="s">
        <v>3219</v>
      </c>
    </row>
    <row r="72" spans="1:10">
      <c r="A72" s="5">
        <v>71</v>
      </c>
      <c r="B72" s="5" t="s">
        <v>1522</v>
      </c>
      <c r="C72" s="5" t="s">
        <v>96</v>
      </c>
      <c r="D72" s="5" t="s">
        <v>1757</v>
      </c>
      <c r="E72" s="5" t="s">
        <v>1758</v>
      </c>
      <c r="F72" s="5" t="s">
        <v>1759</v>
      </c>
      <c r="G72" s="5" t="s">
        <v>1760</v>
      </c>
      <c r="J72" s="5" t="s">
        <v>3219</v>
      </c>
    </row>
    <row r="73" spans="1:10">
      <c r="A73" s="5">
        <v>72</v>
      </c>
      <c r="B73" s="5" t="s">
        <v>1522</v>
      </c>
      <c r="C73" s="5" t="s">
        <v>96</v>
      </c>
      <c r="D73" s="5" t="s">
        <v>1761</v>
      </c>
      <c r="E73" s="5" t="s">
        <v>1762</v>
      </c>
      <c r="F73" s="5" t="s">
        <v>1763</v>
      </c>
      <c r="G73" s="5" t="s">
        <v>1553</v>
      </c>
      <c r="J73" s="5" t="s">
        <v>3219</v>
      </c>
    </row>
    <row r="74" spans="1:10">
      <c r="A74" s="5">
        <v>73</v>
      </c>
      <c r="B74" s="5" t="s">
        <v>1522</v>
      </c>
      <c r="C74" s="5" t="s">
        <v>96</v>
      </c>
      <c r="D74" s="5" t="s">
        <v>1764</v>
      </c>
      <c r="E74" s="5" t="s">
        <v>1765</v>
      </c>
      <c r="F74" s="5" t="s">
        <v>1766</v>
      </c>
      <c r="G74" s="5" t="s">
        <v>1767</v>
      </c>
      <c r="J74" s="5" t="s">
        <v>3219</v>
      </c>
    </row>
    <row r="75" spans="1:10">
      <c r="A75" s="5">
        <v>74</v>
      </c>
      <c r="B75" s="5" t="s">
        <v>1522</v>
      </c>
      <c r="C75" s="5" t="s">
        <v>96</v>
      </c>
      <c r="D75" s="5" t="s">
        <v>1768</v>
      </c>
      <c r="E75" s="5" t="s">
        <v>1769</v>
      </c>
      <c r="F75" s="5" t="s">
        <v>1770</v>
      </c>
      <c r="G75" s="5" t="s">
        <v>1771</v>
      </c>
      <c r="J75" s="5" t="s">
        <v>3219</v>
      </c>
    </row>
    <row r="76" spans="1:10">
      <c r="A76" s="5">
        <v>75</v>
      </c>
      <c r="B76" s="5" t="s">
        <v>1522</v>
      </c>
      <c r="C76" s="5" t="s">
        <v>96</v>
      </c>
      <c r="D76" s="5" t="s">
        <v>1772</v>
      </c>
      <c r="E76" s="5" t="s">
        <v>1773</v>
      </c>
      <c r="F76" s="5" t="s">
        <v>1774</v>
      </c>
      <c r="G76" s="5" t="s">
        <v>1775</v>
      </c>
      <c r="J76" s="5" t="s">
        <v>3219</v>
      </c>
    </row>
    <row r="77" spans="1:10">
      <c r="A77" s="5">
        <v>76</v>
      </c>
      <c r="B77" s="5" t="s">
        <v>1522</v>
      </c>
      <c r="C77" s="5" t="s">
        <v>96</v>
      </c>
      <c r="D77" s="5" t="s">
        <v>1776</v>
      </c>
      <c r="E77" s="5" t="s">
        <v>1777</v>
      </c>
      <c r="F77" s="5" t="s">
        <v>1778</v>
      </c>
      <c r="G77" s="5" t="s">
        <v>1572</v>
      </c>
      <c r="J77" s="5" t="s">
        <v>3219</v>
      </c>
    </row>
    <row r="78" spans="1:10">
      <c r="A78" s="5">
        <v>77</v>
      </c>
      <c r="B78" s="5" t="s">
        <v>1522</v>
      </c>
      <c r="C78" s="5" t="s">
        <v>96</v>
      </c>
      <c r="D78" s="5" t="s">
        <v>1779</v>
      </c>
      <c r="E78" s="5" t="s">
        <v>1780</v>
      </c>
      <c r="F78" s="5" t="s">
        <v>1781</v>
      </c>
      <c r="G78" s="5" t="s">
        <v>1782</v>
      </c>
      <c r="J78" s="5" t="s">
        <v>3219</v>
      </c>
    </row>
    <row r="79" spans="1:10">
      <c r="A79" s="5">
        <v>78</v>
      </c>
      <c r="B79" s="5" t="s">
        <v>1522</v>
      </c>
      <c r="C79" s="5" t="s">
        <v>96</v>
      </c>
      <c r="D79" s="5" t="s">
        <v>1783</v>
      </c>
      <c r="E79" s="5" t="s">
        <v>1784</v>
      </c>
      <c r="F79" s="5" t="s">
        <v>1785</v>
      </c>
      <c r="G79" s="5" t="s">
        <v>1541</v>
      </c>
      <c r="J79" s="5" t="s">
        <v>3219</v>
      </c>
    </row>
    <row r="80" spans="1:10">
      <c r="A80" s="5">
        <v>79</v>
      </c>
      <c r="B80" s="5" t="s">
        <v>1522</v>
      </c>
      <c r="C80" s="5" t="s">
        <v>96</v>
      </c>
      <c r="D80" s="5" t="s">
        <v>1786</v>
      </c>
      <c r="E80" s="5" t="s">
        <v>1787</v>
      </c>
      <c r="F80" s="5" t="s">
        <v>1788</v>
      </c>
      <c r="G80" s="5" t="s">
        <v>1789</v>
      </c>
      <c r="J80" s="5" t="s">
        <v>3219</v>
      </c>
    </row>
    <row r="81" spans="1:10">
      <c r="A81" s="5">
        <v>80</v>
      </c>
      <c r="B81" s="5" t="s">
        <v>1522</v>
      </c>
      <c r="C81" s="5" t="s">
        <v>96</v>
      </c>
      <c r="D81" s="5" t="s">
        <v>1790</v>
      </c>
      <c r="E81" s="5" t="s">
        <v>1791</v>
      </c>
      <c r="F81" s="5" t="s">
        <v>1792</v>
      </c>
      <c r="G81" s="5" t="s">
        <v>1576</v>
      </c>
      <c r="J81" s="5" t="s">
        <v>3219</v>
      </c>
    </row>
    <row r="82" spans="1:10">
      <c r="A82" s="5">
        <v>81</v>
      </c>
      <c r="B82" s="5" t="s">
        <v>1522</v>
      </c>
      <c r="C82" s="5" t="s">
        <v>96</v>
      </c>
      <c r="D82" s="5" t="s">
        <v>1793</v>
      </c>
      <c r="E82" s="5" t="s">
        <v>1794</v>
      </c>
      <c r="F82" s="5" t="s">
        <v>1795</v>
      </c>
      <c r="G82" s="5" t="s">
        <v>1796</v>
      </c>
      <c r="J82" s="5" t="s">
        <v>3219</v>
      </c>
    </row>
    <row r="83" spans="1:10">
      <c r="A83" s="5">
        <v>82</v>
      </c>
      <c r="B83" s="5" t="s">
        <v>1522</v>
      </c>
      <c r="C83" s="5" t="s">
        <v>96</v>
      </c>
      <c r="D83" s="5" t="s">
        <v>1797</v>
      </c>
      <c r="E83" s="5" t="s">
        <v>1798</v>
      </c>
      <c r="F83" s="5" t="s">
        <v>1799</v>
      </c>
      <c r="G83" s="5" t="s">
        <v>1641</v>
      </c>
      <c r="J83" s="5" t="s">
        <v>3219</v>
      </c>
    </row>
    <row r="84" spans="1:10">
      <c r="A84" s="5">
        <v>83</v>
      </c>
      <c r="B84" s="5" t="s">
        <v>1522</v>
      </c>
      <c r="C84" s="5" t="s">
        <v>96</v>
      </c>
      <c r="D84" s="5" t="s">
        <v>1800</v>
      </c>
      <c r="E84" s="5" t="s">
        <v>1801</v>
      </c>
      <c r="F84" s="5" t="s">
        <v>1802</v>
      </c>
      <c r="G84" s="5" t="s">
        <v>1549</v>
      </c>
      <c r="J84" s="5" t="s">
        <v>3219</v>
      </c>
    </row>
    <row r="85" spans="1:10">
      <c r="A85" s="5">
        <v>84</v>
      </c>
      <c r="B85" s="5" t="s">
        <v>1522</v>
      </c>
      <c r="C85" s="5" t="s">
        <v>96</v>
      </c>
      <c r="D85" s="5" t="s">
        <v>1803</v>
      </c>
      <c r="E85" s="5" t="s">
        <v>1804</v>
      </c>
      <c r="F85" s="5" t="s">
        <v>1805</v>
      </c>
      <c r="G85" s="5" t="s">
        <v>1806</v>
      </c>
      <c r="J85" s="5" t="s">
        <v>3219</v>
      </c>
    </row>
    <row r="86" spans="1:10">
      <c r="A86" s="5">
        <v>85</v>
      </c>
      <c r="B86" s="5" t="s">
        <v>1522</v>
      </c>
      <c r="C86" s="5" t="s">
        <v>96</v>
      </c>
      <c r="D86" s="5" t="s">
        <v>1807</v>
      </c>
      <c r="E86" s="5" t="s">
        <v>1808</v>
      </c>
      <c r="F86" s="5" t="s">
        <v>1809</v>
      </c>
      <c r="G86" s="5" t="s">
        <v>1733</v>
      </c>
      <c r="J86" s="5" t="s">
        <v>3219</v>
      </c>
    </row>
    <row r="87" spans="1:10">
      <c r="A87" s="5">
        <v>86</v>
      </c>
      <c r="B87" s="5" t="s">
        <v>1522</v>
      </c>
      <c r="C87" s="5" t="s">
        <v>96</v>
      </c>
      <c r="D87" s="5" t="s">
        <v>1810</v>
      </c>
      <c r="E87" s="5" t="s">
        <v>1811</v>
      </c>
      <c r="F87" s="5" t="s">
        <v>1812</v>
      </c>
      <c r="G87" s="5" t="s">
        <v>1813</v>
      </c>
      <c r="J87" s="5" t="s">
        <v>3219</v>
      </c>
    </row>
    <row r="88" spans="1:10">
      <c r="A88" s="5">
        <v>87</v>
      </c>
      <c r="B88" s="5" t="s">
        <v>1522</v>
      </c>
      <c r="C88" s="5" t="s">
        <v>96</v>
      </c>
      <c r="D88" s="5" t="s">
        <v>1814</v>
      </c>
      <c r="E88" s="5" t="s">
        <v>1815</v>
      </c>
      <c r="F88" s="5" t="s">
        <v>1816</v>
      </c>
      <c r="G88" s="5" t="s">
        <v>1733</v>
      </c>
      <c r="J88" s="5" t="s">
        <v>3219</v>
      </c>
    </row>
    <row r="89" spans="1:10">
      <c r="A89" s="5">
        <v>88</v>
      </c>
      <c r="B89" s="5" t="s">
        <v>1522</v>
      </c>
      <c r="C89" s="5" t="s">
        <v>96</v>
      </c>
      <c r="D89" s="5" t="s">
        <v>1820</v>
      </c>
      <c r="E89" s="5" t="s">
        <v>1821</v>
      </c>
      <c r="F89" s="5" t="s">
        <v>1822</v>
      </c>
      <c r="G89" s="5" t="s">
        <v>1823</v>
      </c>
      <c r="J89" s="5" t="s">
        <v>3219</v>
      </c>
    </row>
    <row r="90" spans="1:10">
      <c r="A90" s="5">
        <v>89</v>
      </c>
      <c r="B90" s="5" t="s">
        <v>1522</v>
      </c>
      <c r="C90" s="5" t="s">
        <v>96</v>
      </c>
      <c r="D90" s="5" t="s">
        <v>1824</v>
      </c>
      <c r="E90" s="5" t="s">
        <v>1825</v>
      </c>
      <c r="F90" s="5" t="s">
        <v>1826</v>
      </c>
      <c r="G90" s="5" t="s">
        <v>1541</v>
      </c>
      <c r="J90" s="5" t="s">
        <v>3219</v>
      </c>
    </row>
    <row r="91" spans="1:10">
      <c r="A91" s="5">
        <v>90</v>
      </c>
      <c r="B91" s="5" t="s">
        <v>1522</v>
      </c>
      <c r="C91" s="5" t="s">
        <v>96</v>
      </c>
      <c r="D91" s="5" t="s">
        <v>1827</v>
      </c>
      <c r="E91" s="5" t="s">
        <v>1828</v>
      </c>
      <c r="F91" s="5" t="s">
        <v>1829</v>
      </c>
      <c r="G91" s="5" t="s">
        <v>1541</v>
      </c>
      <c r="J91" s="5" t="s">
        <v>3219</v>
      </c>
    </row>
    <row r="92" spans="1:10">
      <c r="A92" s="5">
        <v>91</v>
      </c>
      <c r="B92" s="5" t="s">
        <v>1522</v>
      </c>
      <c r="C92" s="5" t="s">
        <v>96</v>
      </c>
      <c r="D92" s="5" t="s">
        <v>1830</v>
      </c>
      <c r="E92" s="5" t="s">
        <v>1831</v>
      </c>
      <c r="F92" s="5" t="s">
        <v>1832</v>
      </c>
      <c r="G92" s="5" t="s">
        <v>1549</v>
      </c>
      <c r="J92" s="5" t="s">
        <v>3219</v>
      </c>
    </row>
    <row r="93" spans="1:10">
      <c r="A93" s="5">
        <v>92</v>
      </c>
      <c r="B93" s="5" t="s">
        <v>1522</v>
      </c>
      <c r="C93" s="5" t="s">
        <v>96</v>
      </c>
      <c r="D93" s="5" t="s">
        <v>1833</v>
      </c>
      <c r="E93" s="5" t="s">
        <v>1834</v>
      </c>
      <c r="F93" s="5" t="s">
        <v>1835</v>
      </c>
      <c r="G93" s="5" t="s">
        <v>1782</v>
      </c>
      <c r="J93" s="5" t="s">
        <v>3219</v>
      </c>
    </row>
    <row r="94" spans="1:10">
      <c r="A94" s="5">
        <v>93</v>
      </c>
      <c r="B94" s="5" t="s">
        <v>1522</v>
      </c>
      <c r="C94" s="5" t="s">
        <v>96</v>
      </c>
      <c r="D94" s="5" t="s">
        <v>1836</v>
      </c>
      <c r="E94" s="5" t="s">
        <v>1837</v>
      </c>
      <c r="F94" s="5" t="s">
        <v>1838</v>
      </c>
      <c r="G94" s="5" t="s">
        <v>1586</v>
      </c>
      <c r="J94" s="5" t="s">
        <v>3219</v>
      </c>
    </row>
    <row r="95" spans="1:10">
      <c r="A95" s="5">
        <v>94</v>
      </c>
      <c r="B95" s="5" t="s">
        <v>1522</v>
      </c>
      <c r="C95" s="5" t="s">
        <v>96</v>
      </c>
      <c r="D95" s="5" t="s">
        <v>1839</v>
      </c>
      <c r="E95" s="5" t="s">
        <v>1840</v>
      </c>
      <c r="F95" s="5" t="s">
        <v>1841</v>
      </c>
      <c r="G95" s="5" t="s">
        <v>1718</v>
      </c>
      <c r="J95" s="5" t="s">
        <v>3219</v>
      </c>
    </row>
    <row r="96" spans="1:10">
      <c r="A96" s="5">
        <v>95</v>
      </c>
      <c r="B96" s="5" t="s">
        <v>1522</v>
      </c>
      <c r="C96" s="5" t="s">
        <v>96</v>
      </c>
      <c r="D96" s="5" t="s">
        <v>1842</v>
      </c>
      <c r="E96" s="5" t="s">
        <v>1843</v>
      </c>
      <c r="F96" s="5" t="s">
        <v>1844</v>
      </c>
      <c r="G96" s="5" t="s">
        <v>1641</v>
      </c>
      <c r="J96" s="5" t="s">
        <v>3219</v>
      </c>
    </row>
    <row r="97" spans="1:10">
      <c r="A97" s="5">
        <v>96</v>
      </c>
      <c r="B97" s="5" t="s">
        <v>1522</v>
      </c>
      <c r="C97" s="5" t="s">
        <v>96</v>
      </c>
      <c r="D97" s="5" t="s">
        <v>1845</v>
      </c>
      <c r="E97" s="5" t="s">
        <v>1846</v>
      </c>
      <c r="F97" s="5" t="s">
        <v>1847</v>
      </c>
      <c r="G97" s="5" t="s">
        <v>1549</v>
      </c>
      <c r="J97" s="5" t="s">
        <v>3219</v>
      </c>
    </row>
    <row r="98" spans="1:10">
      <c r="A98" s="5">
        <v>97</v>
      </c>
      <c r="B98" s="5" t="s">
        <v>1522</v>
      </c>
      <c r="C98" s="5" t="s">
        <v>96</v>
      </c>
      <c r="D98" s="5" t="s">
        <v>1848</v>
      </c>
      <c r="E98" s="5" t="s">
        <v>1849</v>
      </c>
      <c r="F98" s="5" t="s">
        <v>1850</v>
      </c>
      <c r="G98" s="5" t="s">
        <v>1641</v>
      </c>
      <c r="J98" s="5" t="s">
        <v>3219</v>
      </c>
    </row>
    <row r="99" spans="1:10">
      <c r="A99" s="5">
        <v>98</v>
      </c>
      <c r="B99" s="5" t="s">
        <v>1522</v>
      </c>
      <c r="C99" s="5" t="s">
        <v>96</v>
      </c>
      <c r="D99" s="5" t="s">
        <v>1851</v>
      </c>
      <c r="E99" s="5" t="s">
        <v>1852</v>
      </c>
      <c r="F99" s="5" t="s">
        <v>1853</v>
      </c>
      <c r="G99" s="5" t="s">
        <v>1549</v>
      </c>
      <c r="J99" s="5" t="s">
        <v>3219</v>
      </c>
    </row>
    <row r="100" spans="1:10">
      <c r="A100" s="5">
        <v>99</v>
      </c>
      <c r="B100" s="5" t="s">
        <v>1522</v>
      </c>
      <c r="C100" s="5" t="s">
        <v>96</v>
      </c>
      <c r="D100" s="5" t="s">
        <v>1854</v>
      </c>
      <c r="E100" s="5" t="s">
        <v>1855</v>
      </c>
      <c r="F100" s="5" t="s">
        <v>1856</v>
      </c>
      <c r="G100" s="5" t="s">
        <v>1600</v>
      </c>
      <c r="J100" s="5" t="s">
        <v>3219</v>
      </c>
    </row>
    <row r="101" spans="1:10">
      <c r="A101" s="5">
        <v>100</v>
      </c>
      <c r="B101" s="5" t="s">
        <v>1522</v>
      </c>
      <c r="C101" s="5" t="s">
        <v>96</v>
      </c>
      <c r="D101" s="5" t="s">
        <v>1857</v>
      </c>
      <c r="E101" s="5" t="s">
        <v>1858</v>
      </c>
      <c r="F101" s="5" t="s">
        <v>1859</v>
      </c>
      <c r="G101" s="5" t="s">
        <v>1796</v>
      </c>
      <c r="J101" s="5" t="s">
        <v>3219</v>
      </c>
    </row>
    <row r="102" spans="1:10">
      <c r="A102" s="5">
        <v>101</v>
      </c>
      <c r="B102" s="5" t="s">
        <v>1522</v>
      </c>
      <c r="C102" s="5" t="s">
        <v>96</v>
      </c>
      <c r="D102" s="5" t="s">
        <v>1860</v>
      </c>
      <c r="E102" s="5" t="s">
        <v>1861</v>
      </c>
      <c r="F102" s="5" t="s">
        <v>1862</v>
      </c>
      <c r="G102" s="5" t="s">
        <v>1863</v>
      </c>
      <c r="J102" s="5" t="s">
        <v>3219</v>
      </c>
    </row>
    <row r="103" spans="1:10">
      <c r="A103" s="5">
        <v>102</v>
      </c>
      <c r="B103" s="5" t="s">
        <v>1522</v>
      </c>
      <c r="C103" s="5" t="s">
        <v>96</v>
      </c>
      <c r="D103" s="5" t="s">
        <v>1864</v>
      </c>
      <c r="E103" s="5" t="s">
        <v>1865</v>
      </c>
      <c r="F103" s="5" t="s">
        <v>1866</v>
      </c>
      <c r="G103" s="5" t="s">
        <v>1718</v>
      </c>
      <c r="J103" s="5" t="s">
        <v>3219</v>
      </c>
    </row>
    <row r="104" spans="1:10">
      <c r="A104" s="5">
        <v>103</v>
      </c>
      <c r="B104" s="5" t="s">
        <v>1522</v>
      </c>
      <c r="C104" s="5" t="s">
        <v>96</v>
      </c>
      <c r="D104" s="5" t="s">
        <v>1867</v>
      </c>
      <c r="E104" s="5" t="s">
        <v>1868</v>
      </c>
      <c r="F104" s="5" t="s">
        <v>1869</v>
      </c>
      <c r="G104" s="5" t="s">
        <v>1796</v>
      </c>
      <c r="J104" s="5" t="s">
        <v>3219</v>
      </c>
    </row>
    <row r="105" spans="1:10">
      <c r="A105" s="5">
        <v>104</v>
      </c>
      <c r="B105" s="5" t="s">
        <v>1522</v>
      </c>
      <c r="C105" s="5" t="s">
        <v>96</v>
      </c>
      <c r="D105" s="5" t="s">
        <v>1870</v>
      </c>
      <c r="E105" s="5" t="s">
        <v>1871</v>
      </c>
      <c r="F105" s="5" t="s">
        <v>1872</v>
      </c>
      <c r="G105" s="5" t="s">
        <v>1782</v>
      </c>
      <c r="J105" s="5" t="s">
        <v>3219</v>
      </c>
    </row>
    <row r="106" spans="1:10">
      <c r="A106" s="5">
        <v>105</v>
      </c>
      <c r="B106" s="5" t="s">
        <v>1522</v>
      </c>
      <c r="C106" s="5" t="s">
        <v>96</v>
      </c>
      <c r="D106" s="5" t="s">
        <v>1873</v>
      </c>
      <c r="E106" s="5" t="s">
        <v>1874</v>
      </c>
      <c r="F106" s="5" t="s">
        <v>1875</v>
      </c>
      <c r="G106" s="5" t="s">
        <v>1876</v>
      </c>
      <c r="J106" s="5" t="s">
        <v>3219</v>
      </c>
    </row>
    <row r="107" spans="1:10">
      <c r="A107" s="5">
        <v>106</v>
      </c>
      <c r="B107" s="5" t="s">
        <v>1522</v>
      </c>
      <c r="C107" s="5" t="s">
        <v>96</v>
      </c>
      <c r="D107" s="5" t="s">
        <v>1877</v>
      </c>
      <c r="E107" s="5" t="s">
        <v>1878</v>
      </c>
      <c r="F107" s="5" t="s">
        <v>1879</v>
      </c>
      <c r="G107" s="5" t="s">
        <v>1876</v>
      </c>
      <c r="J107" s="5" t="s">
        <v>3219</v>
      </c>
    </row>
    <row r="108" spans="1:10">
      <c r="A108" s="5">
        <v>107</v>
      </c>
      <c r="B108" s="5" t="s">
        <v>1522</v>
      </c>
      <c r="C108" s="5" t="s">
        <v>96</v>
      </c>
      <c r="D108" s="5" t="s">
        <v>1880</v>
      </c>
      <c r="E108" s="5" t="s">
        <v>1881</v>
      </c>
      <c r="F108" s="5" t="s">
        <v>1882</v>
      </c>
      <c r="G108" s="5" t="s">
        <v>1876</v>
      </c>
      <c r="J108" s="5" t="s">
        <v>3219</v>
      </c>
    </row>
    <row r="109" spans="1:10">
      <c r="A109" s="5">
        <v>108</v>
      </c>
      <c r="B109" s="5" t="s">
        <v>1522</v>
      </c>
      <c r="C109" s="5" t="s">
        <v>96</v>
      </c>
      <c r="D109" s="5" t="s">
        <v>1883</v>
      </c>
      <c r="E109" s="5" t="s">
        <v>1884</v>
      </c>
      <c r="F109" s="5" t="s">
        <v>1885</v>
      </c>
      <c r="G109" s="5" t="s">
        <v>1876</v>
      </c>
      <c r="J109" s="5" t="s">
        <v>3219</v>
      </c>
    </row>
    <row r="110" spans="1:10">
      <c r="A110" s="5">
        <v>109</v>
      </c>
      <c r="B110" s="5" t="s">
        <v>1522</v>
      </c>
      <c r="C110" s="5" t="s">
        <v>96</v>
      </c>
      <c r="D110" s="5" t="s">
        <v>1886</v>
      </c>
      <c r="E110" s="5" t="s">
        <v>1887</v>
      </c>
      <c r="F110" s="5" t="s">
        <v>1888</v>
      </c>
      <c r="G110" s="5" t="s">
        <v>1876</v>
      </c>
      <c r="J110" s="5" t="s">
        <v>3219</v>
      </c>
    </row>
    <row r="111" spans="1:10">
      <c r="A111" s="5">
        <v>110</v>
      </c>
      <c r="B111" s="5" t="s">
        <v>1522</v>
      </c>
      <c r="C111" s="5" t="s">
        <v>96</v>
      </c>
      <c r="D111" s="5" t="s">
        <v>1889</v>
      </c>
      <c r="E111" s="5" t="s">
        <v>1890</v>
      </c>
      <c r="F111" s="5" t="s">
        <v>1891</v>
      </c>
      <c r="G111" s="5" t="s">
        <v>1876</v>
      </c>
      <c r="J111" s="5" t="s">
        <v>3219</v>
      </c>
    </row>
    <row r="112" spans="1:10">
      <c r="A112" s="5">
        <v>111</v>
      </c>
      <c r="B112" s="5" t="s">
        <v>1522</v>
      </c>
      <c r="C112" s="5" t="s">
        <v>96</v>
      </c>
      <c r="D112" s="5" t="s">
        <v>1892</v>
      </c>
      <c r="E112" s="5" t="s">
        <v>1893</v>
      </c>
      <c r="F112" s="5" t="s">
        <v>1894</v>
      </c>
      <c r="G112" s="5" t="s">
        <v>1895</v>
      </c>
      <c r="J112" s="5" t="s">
        <v>3219</v>
      </c>
    </row>
    <row r="113" spans="1:10">
      <c r="A113" s="5">
        <v>112</v>
      </c>
      <c r="B113" s="5" t="s">
        <v>1522</v>
      </c>
      <c r="C113" s="5" t="s">
        <v>96</v>
      </c>
      <c r="D113" s="5" t="s">
        <v>1896</v>
      </c>
      <c r="E113" s="5" t="s">
        <v>1897</v>
      </c>
      <c r="F113" s="5" t="s">
        <v>1898</v>
      </c>
      <c r="G113" s="5" t="s">
        <v>1899</v>
      </c>
      <c r="J113" s="5" t="s">
        <v>3219</v>
      </c>
    </row>
    <row r="114" spans="1:10">
      <c r="A114" s="5">
        <v>113</v>
      </c>
      <c r="B114" s="5" t="s">
        <v>1522</v>
      </c>
      <c r="C114" s="5" t="s">
        <v>96</v>
      </c>
      <c r="D114" s="5" t="s">
        <v>1900</v>
      </c>
      <c r="E114" s="5" t="s">
        <v>1901</v>
      </c>
      <c r="F114" s="5" t="s">
        <v>1737</v>
      </c>
      <c r="G114" s="5" t="s">
        <v>1902</v>
      </c>
      <c r="J114" s="5" t="s">
        <v>3219</v>
      </c>
    </row>
    <row r="115" spans="1:10">
      <c r="A115" s="5">
        <v>114</v>
      </c>
      <c r="B115" s="5" t="s">
        <v>1522</v>
      </c>
      <c r="C115" s="5" t="s">
        <v>96</v>
      </c>
      <c r="D115" s="5" t="s">
        <v>1903</v>
      </c>
      <c r="E115" s="5" t="s">
        <v>1904</v>
      </c>
      <c r="F115" s="5" t="s">
        <v>1905</v>
      </c>
      <c r="G115" s="5" t="s">
        <v>1692</v>
      </c>
      <c r="J115" s="5" t="s">
        <v>3219</v>
      </c>
    </row>
    <row r="116" spans="1:10">
      <c r="A116" s="5">
        <v>115</v>
      </c>
      <c r="B116" s="5" t="s">
        <v>1522</v>
      </c>
      <c r="C116" s="5" t="s">
        <v>96</v>
      </c>
      <c r="D116" s="5" t="s">
        <v>1906</v>
      </c>
      <c r="E116" s="5" t="s">
        <v>1907</v>
      </c>
      <c r="F116" s="5" t="s">
        <v>1908</v>
      </c>
      <c r="G116" s="5" t="s">
        <v>1692</v>
      </c>
      <c r="J116" s="5" t="s">
        <v>3219</v>
      </c>
    </row>
    <row r="117" spans="1:10">
      <c r="A117" s="5">
        <v>116</v>
      </c>
      <c r="B117" s="5" t="s">
        <v>1522</v>
      </c>
      <c r="C117" s="5" t="s">
        <v>96</v>
      </c>
      <c r="D117" s="5" t="s">
        <v>1909</v>
      </c>
      <c r="E117" s="5" t="s">
        <v>1910</v>
      </c>
      <c r="F117" s="5" t="s">
        <v>1911</v>
      </c>
      <c r="G117" s="5" t="s">
        <v>1912</v>
      </c>
      <c r="J117" s="5" t="s">
        <v>3219</v>
      </c>
    </row>
    <row r="118" spans="1:10">
      <c r="A118" s="5">
        <v>117</v>
      </c>
      <c r="B118" s="5" t="s">
        <v>1522</v>
      </c>
      <c r="C118" s="5" t="s">
        <v>96</v>
      </c>
      <c r="D118" s="5" t="s">
        <v>1913</v>
      </c>
      <c r="E118" s="5" t="s">
        <v>1914</v>
      </c>
      <c r="F118" s="5" t="s">
        <v>1915</v>
      </c>
      <c r="G118" s="5" t="s">
        <v>1916</v>
      </c>
      <c r="J118" s="5" t="s">
        <v>3219</v>
      </c>
    </row>
    <row r="119" spans="1:10">
      <c r="A119" s="5">
        <v>118</v>
      </c>
      <c r="B119" s="5" t="s">
        <v>1522</v>
      </c>
      <c r="C119" s="5" t="s">
        <v>96</v>
      </c>
      <c r="D119" s="5" t="s">
        <v>1917</v>
      </c>
      <c r="E119" s="5" t="s">
        <v>1918</v>
      </c>
      <c r="F119" s="5" t="s">
        <v>1919</v>
      </c>
      <c r="G119" s="5" t="s">
        <v>1813</v>
      </c>
      <c r="H119" s="5" t="s">
        <v>1920</v>
      </c>
      <c r="J119" s="5" t="s">
        <v>3219</v>
      </c>
    </row>
    <row r="120" spans="1:10">
      <c r="A120" s="5">
        <v>119</v>
      </c>
      <c r="B120" s="5" t="s">
        <v>1522</v>
      </c>
      <c r="C120" s="5" t="s">
        <v>96</v>
      </c>
      <c r="D120" s="5" t="s">
        <v>1921</v>
      </c>
      <c r="E120" s="5" t="s">
        <v>1922</v>
      </c>
      <c r="F120" s="5" t="s">
        <v>1923</v>
      </c>
      <c r="G120" s="5" t="s">
        <v>1924</v>
      </c>
      <c r="J120" s="5" t="s">
        <v>3219</v>
      </c>
    </row>
    <row r="121" spans="1:10">
      <c r="A121" s="5">
        <v>120</v>
      </c>
      <c r="B121" s="5" t="s">
        <v>1522</v>
      </c>
      <c r="C121" s="5" t="s">
        <v>96</v>
      </c>
      <c r="D121" s="5" t="s">
        <v>1925</v>
      </c>
      <c r="E121" s="5" t="s">
        <v>1926</v>
      </c>
      <c r="F121" s="5" t="s">
        <v>1927</v>
      </c>
      <c r="G121" s="5" t="s">
        <v>1912</v>
      </c>
      <c r="J121" s="5" t="s">
        <v>3219</v>
      </c>
    </row>
    <row r="122" spans="1:10">
      <c r="A122" s="5">
        <v>121</v>
      </c>
      <c r="B122" s="5" t="s">
        <v>1522</v>
      </c>
      <c r="C122" s="5" t="s">
        <v>96</v>
      </c>
      <c r="D122" s="5" t="s">
        <v>1928</v>
      </c>
      <c r="E122" s="5" t="s">
        <v>1929</v>
      </c>
      <c r="F122" s="5" t="s">
        <v>1930</v>
      </c>
      <c r="G122" s="5" t="s">
        <v>1931</v>
      </c>
      <c r="J122" s="5" t="s">
        <v>3219</v>
      </c>
    </row>
    <row r="123" spans="1:10">
      <c r="A123" s="5">
        <v>122</v>
      </c>
      <c r="B123" s="5" t="s">
        <v>1522</v>
      </c>
      <c r="C123" s="5" t="s">
        <v>96</v>
      </c>
      <c r="D123" s="5" t="s">
        <v>1932</v>
      </c>
      <c r="E123" s="5" t="s">
        <v>1933</v>
      </c>
      <c r="F123" s="5" t="s">
        <v>1934</v>
      </c>
      <c r="G123" s="5" t="s">
        <v>1912</v>
      </c>
      <c r="J123" s="5" t="s">
        <v>3219</v>
      </c>
    </row>
    <row r="124" spans="1:10">
      <c r="A124" s="5">
        <v>123</v>
      </c>
      <c r="B124" s="5" t="s">
        <v>1522</v>
      </c>
      <c r="C124" s="5" t="s">
        <v>96</v>
      </c>
      <c r="D124" s="5" t="s">
        <v>1935</v>
      </c>
      <c r="E124" s="5" t="s">
        <v>1936</v>
      </c>
      <c r="F124" s="5" t="s">
        <v>1937</v>
      </c>
      <c r="G124" s="5" t="s">
        <v>1938</v>
      </c>
      <c r="J124" s="5" t="s">
        <v>3219</v>
      </c>
    </row>
    <row r="125" spans="1:10">
      <c r="A125" s="5">
        <v>124</v>
      </c>
      <c r="B125" s="5" t="s">
        <v>1522</v>
      </c>
      <c r="C125" s="5" t="s">
        <v>96</v>
      </c>
      <c r="D125" s="5" t="s">
        <v>1939</v>
      </c>
      <c r="E125" s="5" t="s">
        <v>1940</v>
      </c>
      <c r="F125" s="5" t="s">
        <v>1941</v>
      </c>
      <c r="G125" s="5" t="s">
        <v>1692</v>
      </c>
      <c r="J125" s="5" t="s">
        <v>3219</v>
      </c>
    </row>
    <row r="126" spans="1:10">
      <c r="A126" s="5">
        <v>125</v>
      </c>
      <c r="B126" s="5" t="s">
        <v>1522</v>
      </c>
      <c r="C126" s="5" t="s">
        <v>96</v>
      </c>
      <c r="D126" s="5" t="s">
        <v>1942</v>
      </c>
      <c r="E126" s="5" t="s">
        <v>1943</v>
      </c>
      <c r="F126" s="5" t="s">
        <v>1944</v>
      </c>
      <c r="G126" s="5" t="s">
        <v>1945</v>
      </c>
      <c r="J126" s="5" t="s">
        <v>3219</v>
      </c>
    </row>
    <row r="127" spans="1:10">
      <c r="A127" s="5">
        <v>126</v>
      </c>
      <c r="B127" s="5" t="s">
        <v>1522</v>
      </c>
      <c r="C127" s="5" t="s">
        <v>96</v>
      </c>
      <c r="D127" s="5" t="s">
        <v>1946</v>
      </c>
      <c r="E127" s="5" t="s">
        <v>1947</v>
      </c>
      <c r="F127" s="5" t="s">
        <v>1948</v>
      </c>
      <c r="G127" s="5" t="s">
        <v>1945</v>
      </c>
      <c r="J127" s="5" t="s">
        <v>3219</v>
      </c>
    </row>
    <row r="128" spans="1:10">
      <c r="A128" s="5">
        <v>127</v>
      </c>
      <c r="B128" s="5" t="s">
        <v>1522</v>
      </c>
      <c r="C128" s="5" t="s">
        <v>96</v>
      </c>
      <c r="D128" s="5" t="s">
        <v>1949</v>
      </c>
      <c r="E128" s="5" t="s">
        <v>1950</v>
      </c>
      <c r="F128" s="5" t="s">
        <v>1951</v>
      </c>
      <c r="G128" s="5" t="s">
        <v>1628</v>
      </c>
      <c r="J128" s="5" t="s">
        <v>3219</v>
      </c>
    </row>
    <row r="129" spans="1:10">
      <c r="A129" s="5">
        <v>128</v>
      </c>
      <c r="B129" s="5" t="s">
        <v>1522</v>
      </c>
      <c r="C129" s="5" t="s">
        <v>96</v>
      </c>
      <c r="D129" s="5" t="s">
        <v>1952</v>
      </c>
      <c r="E129" s="5" t="s">
        <v>1953</v>
      </c>
      <c r="F129" s="5" t="s">
        <v>1954</v>
      </c>
      <c r="G129" s="5" t="s">
        <v>1955</v>
      </c>
      <c r="J129" s="5" t="s">
        <v>3219</v>
      </c>
    </row>
    <row r="130" spans="1:10">
      <c r="A130" s="5">
        <v>129</v>
      </c>
      <c r="B130" s="5" t="s">
        <v>1522</v>
      </c>
      <c r="C130" s="5" t="s">
        <v>96</v>
      </c>
      <c r="D130" s="5" t="s">
        <v>1956</v>
      </c>
      <c r="E130" s="5" t="s">
        <v>1957</v>
      </c>
      <c r="F130" s="5" t="s">
        <v>1958</v>
      </c>
      <c r="G130" s="5" t="s">
        <v>1541</v>
      </c>
      <c r="J130" s="5" t="s">
        <v>3219</v>
      </c>
    </row>
    <row r="131" spans="1:10">
      <c r="A131" s="5">
        <v>130</v>
      </c>
      <c r="B131" s="5" t="s">
        <v>1522</v>
      </c>
      <c r="C131" s="5" t="s">
        <v>96</v>
      </c>
      <c r="D131" s="5" t="s">
        <v>1959</v>
      </c>
      <c r="E131" s="5" t="s">
        <v>1960</v>
      </c>
      <c r="F131" s="5" t="s">
        <v>1961</v>
      </c>
      <c r="G131" s="5" t="s">
        <v>1628</v>
      </c>
      <c r="J131" s="5" t="s">
        <v>3219</v>
      </c>
    </row>
    <row r="132" spans="1:10">
      <c r="A132" s="5">
        <v>131</v>
      </c>
      <c r="B132" s="5" t="s">
        <v>1522</v>
      </c>
      <c r="C132" s="5" t="s">
        <v>96</v>
      </c>
      <c r="D132" s="5" t="s">
        <v>1962</v>
      </c>
      <c r="E132" s="5" t="s">
        <v>1963</v>
      </c>
      <c r="F132" s="5" t="s">
        <v>1964</v>
      </c>
      <c r="G132" s="5" t="s">
        <v>1965</v>
      </c>
      <c r="J132" s="5" t="s">
        <v>3219</v>
      </c>
    </row>
    <row r="133" spans="1:10">
      <c r="A133" s="5">
        <v>132</v>
      </c>
      <c r="B133" s="5" t="s">
        <v>1522</v>
      </c>
      <c r="C133" s="5" t="s">
        <v>96</v>
      </c>
      <c r="D133" s="5" t="s">
        <v>1966</v>
      </c>
      <c r="E133" s="5" t="s">
        <v>1967</v>
      </c>
      <c r="F133" s="5" t="s">
        <v>1968</v>
      </c>
      <c r="G133" s="5" t="s">
        <v>1955</v>
      </c>
      <c r="J133" s="5" t="s">
        <v>3219</v>
      </c>
    </row>
    <row r="134" spans="1:10">
      <c r="A134" s="5">
        <v>133</v>
      </c>
      <c r="B134" s="5" t="s">
        <v>1522</v>
      </c>
      <c r="C134" s="5" t="s">
        <v>96</v>
      </c>
      <c r="D134" s="5" t="s">
        <v>1969</v>
      </c>
      <c r="E134" s="5" t="s">
        <v>1970</v>
      </c>
      <c r="F134" s="5" t="s">
        <v>1971</v>
      </c>
      <c r="G134" s="5" t="s">
        <v>1972</v>
      </c>
      <c r="J134" s="5" t="s">
        <v>3219</v>
      </c>
    </row>
    <row r="135" spans="1:10">
      <c r="A135" s="5">
        <v>134</v>
      </c>
      <c r="B135" s="5" t="s">
        <v>1522</v>
      </c>
      <c r="C135" s="5" t="s">
        <v>96</v>
      </c>
      <c r="D135" s="5" t="s">
        <v>1973</v>
      </c>
      <c r="E135" s="5" t="s">
        <v>1974</v>
      </c>
      <c r="F135" s="5" t="s">
        <v>1975</v>
      </c>
      <c r="G135" s="5" t="s">
        <v>1572</v>
      </c>
      <c r="J135" s="5" t="s">
        <v>3219</v>
      </c>
    </row>
    <row r="136" spans="1:10">
      <c r="A136" s="5">
        <v>135</v>
      </c>
      <c r="B136" s="5" t="s">
        <v>1522</v>
      </c>
      <c r="C136" s="5" t="s">
        <v>96</v>
      </c>
      <c r="D136" s="5" t="s">
        <v>1976</v>
      </c>
      <c r="E136" s="5" t="s">
        <v>1977</v>
      </c>
      <c r="F136" s="5" t="s">
        <v>1978</v>
      </c>
      <c r="G136" s="5" t="s">
        <v>1863</v>
      </c>
      <c r="J136" s="5" t="s">
        <v>3219</v>
      </c>
    </row>
    <row r="137" spans="1:10">
      <c r="A137" s="5">
        <v>136</v>
      </c>
      <c r="B137" s="5" t="s">
        <v>1522</v>
      </c>
      <c r="C137" s="5" t="s">
        <v>96</v>
      </c>
      <c r="D137" s="5" t="s">
        <v>1979</v>
      </c>
      <c r="E137" s="5" t="s">
        <v>1980</v>
      </c>
      <c r="F137" s="5" t="s">
        <v>1981</v>
      </c>
      <c r="G137" s="5" t="s">
        <v>1526</v>
      </c>
      <c r="J137" s="5" t="s">
        <v>3219</v>
      </c>
    </row>
    <row r="138" spans="1:10">
      <c r="A138" s="5">
        <v>137</v>
      </c>
      <c r="B138" s="5" t="s">
        <v>1522</v>
      </c>
      <c r="C138" s="5" t="s">
        <v>96</v>
      </c>
      <c r="D138" s="5" t="s">
        <v>1982</v>
      </c>
      <c r="E138" s="5" t="s">
        <v>1983</v>
      </c>
      <c r="F138" s="5" t="s">
        <v>1984</v>
      </c>
      <c r="G138" s="5" t="s">
        <v>1600</v>
      </c>
      <c r="J138" s="5" t="s">
        <v>3219</v>
      </c>
    </row>
    <row r="139" spans="1:10">
      <c r="A139" s="5">
        <v>138</v>
      </c>
      <c r="B139" s="5" t="s">
        <v>1522</v>
      </c>
      <c r="C139" s="5" t="s">
        <v>96</v>
      </c>
      <c r="D139" s="5" t="s">
        <v>1985</v>
      </c>
      <c r="E139" s="5" t="s">
        <v>1986</v>
      </c>
      <c r="F139" s="5" t="s">
        <v>1987</v>
      </c>
      <c r="G139" s="5" t="s">
        <v>1895</v>
      </c>
      <c r="J139" s="5" t="s">
        <v>3219</v>
      </c>
    </row>
    <row r="140" spans="1:10">
      <c r="A140" s="5">
        <v>139</v>
      </c>
      <c r="B140" s="5" t="s">
        <v>1522</v>
      </c>
      <c r="C140" s="5" t="s">
        <v>96</v>
      </c>
      <c r="D140" s="5" t="s">
        <v>1988</v>
      </c>
      <c r="E140" s="5" t="s">
        <v>1989</v>
      </c>
      <c r="F140" s="5" t="s">
        <v>1990</v>
      </c>
      <c r="G140" s="5" t="s">
        <v>1924</v>
      </c>
      <c r="J140" s="5" t="s">
        <v>3219</v>
      </c>
    </row>
    <row r="141" spans="1:10">
      <c r="A141" s="5">
        <v>140</v>
      </c>
      <c r="B141" s="5" t="s">
        <v>1522</v>
      </c>
      <c r="C141" s="5" t="s">
        <v>96</v>
      </c>
      <c r="D141" s="5" t="s">
        <v>1991</v>
      </c>
      <c r="E141" s="5" t="s">
        <v>1992</v>
      </c>
      <c r="F141" s="5" t="s">
        <v>1993</v>
      </c>
      <c r="G141" s="5" t="s">
        <v>1561</v>
      </c>
      <c r="J141" s="5" t="s">
        <v>3219</v>
      </c>
    </row>
    <row r="142" spans="1:10">
      <c r="A142" s="5">
        <v>141</v>
      </c>
      <c r="B142" s="5" t="s">
        <v>1522</v>
      </c>
      <c r="C142" s="5" t="s">
        <v>96</v>
      </c>
      <c r="D142" s="5" t="s">
        <v>1994</v>
      </c>
      <c r="E142" s="5" t="s">
        <v>1995</v>
      </c>
      <c r="F142" s="5" t="s">
        <v>1996</v>
      </c>
      <c r="G142" s="5" t="s">
        <v>1997</v>
      </c>
      <c r="J142" s="5" t="s">
        <v>3219</v>
      </c>
    </row>
    <row r="143" spans="1:10">
      <c r="A143" s="5">
        <v>142</v>
      </c>
      <c r="B143" s="5" t="s">
        <v>1522</v>
      </c>
      <c r="C143" s="5" t="s">
        <v>96</v>
      </c>
      <c r="D143" s="5" t="s">
        <v>3253</v>
      </c>
      <c r="E143" s="5" t="s">
        <v>3254</v>
      </c>
      <c r="F143" s="5" t="s">
        <v>3255</v>
      </c>
      <c r="G143" s="5" t="s">
        <v>2369</v>
      </c>
      <c r="J143" s="5" t="s">
        <v>3219</v>
      </c>
    </row>
    <row r="144" spans="1:10">
      <c r="A144" s="5">
        <v>143</v>
      </c>
      <c r="B144" s="5" t="s">
        <v>1522</v>
      </c>
      <c r="C144" s="5" t="s">
        <v>96</v>
      </c>
      <c r="D144" s="5" t="s">
        <v>1998</v>
      </c>
      <c r="E144" s="5" t="s">
        <v>1999</v>
      </c>
      <c r="F144" s="5" t="s">
        <v>2000</v>
      </c>
      <c r="G144" s="5" t="s">
        <v>2001</v>
      </c>
      <c r="J144" s="5" t="s">
        <v>3219</v>
      </c>
    </row>
    <row r="145" spans="1:10">
      <c r="A145" s="5">
        <v>144</v>
      </c>
      <c r="B145" s="5" t="s">
        <v>1522</v>
      </c>
      <c r="C145" s="5" t="s">
        <v>96</v>
      </c>
      <c r="D145" s="5" t="s">
        <v>2002</v>
      </c>
      <c r="E145" s="5" t="s">
        <v>2003</v>
      </c>
      <c r="F145" s="5" t="s">
        <v>2004</v>
      </c>
      <c r="G145" s="5" t="s">
        <v>1767</v>
      </c>
      <c r="J145" s="5" t="s">
        <v>3219</v>
      </c>
    </row>
    <row r="146" spans="1:10">
      <c r="A146" s="5">
        <v>145</v>
      </c>
      <c r="B146" s="5" t="s">
        <v>1522</v>
      </c>
      <c r="C146" s="5" t="s">
        <v>96</v>
      </c>
      <c r="D146" s="5" t="s">
        <v>2005</v>
      </c>
      <c r="E146" s="5" t="s">
        <v>2006</v>
      </c>
      <c r="F146" s="5" t="s">
        <v>2007</v>
      </c>
      <c r="G146" s="5" t="s">
        <v>1576</v>
      </c>
      <c r="J146" s="5" t="s">
        <v>3219</v>
      </c>
    </row>
    <row r="147" spans="1:10">
      <c r="A147" s="5">
        <v>146</v>
      </c>
      <c r="B147" s="5" t="s">
        <v>1522</v>
      </c>
      <c r="C147" s="5" t="s">
        <v>96</v>
      </c>
      <c r="D147" s="5" t="s">
        <v>2008</v>
      </c>
      <c r="E147" s="5" t="s">
        <v>2009</v>
      </c>
      <c r="F147" s="5" t="s">
        <v>2010</v>
      </c>
      <c r="G147" s="5" t="s">
        <v>1997</v>
      </c>
      <c r="J147" s="5" t="s">
        <v>3219</v>
      </c>
    </row>
    <row r="148" spans="1:10">
      <c r="A148" s="5">
        <v>147</v>
      </c>
      <c r="B148" s="5" t="s">
        <v>1522</v>
      </c>
      <c r="C148" s="5" t="s">
        <v>96</v>
      </c>
      <c r="D148" s="5" t="s">
        <v>2011</v>
      </c>
      <c r="E148" s="5" t="s">
        <v>2012</v>
      </c>
      <c r="F148" s="5" t="s">
        <v>2013</v>
      </c>
      <c r="G148" s="5" t="s">
        <v>1576</v>
      </c>
      <c r="J148" s="5" t="s">
        <v>3219</v>
      </c>
    </row>
    <row r="149" spans="1:10">
      <c r="A149" s="5">
        <v>148</v>
      </c>
      <c r="B149" s="5" t="s">
        <v>1522</v>
      </c>
      <c r="C149" s="5" t="s">
        <v>96</v>
      </c>
      <c r="D149" s="5" t="s">
        <v>2014</v>
      </c>
      <c r="E149" s="5" t="s">
        <v>2015</v>
      </c>
      <c r="F149" s="5" t="s">
        <v>2016</v>
      </c>
      <c r="G149" s="5" t="s">
        <v>1545</v>
      </c>
      <c r="J149" s="5" t="s">
        <v>3219</v>
      </c>
    </row>
    <row r="150" spans="1:10">
      <c r="A150" s="5">
        <v>149</v>
      </c>
      <c r="B150" s="5" t="s">
        <v>1522</v>
      </c>
      <c r="C150" s="5" t="s">
        <v>96</v>
      </c>
      <c r="D150" s="5" t="s">
        <v>2017</v>
      </c>
      <c r="E150" s="5" t="s">
        <v>2018</v>
      </c>
      <c r="F150" s="5" t="s">
        <v>2019</v>
      </c>
      <c r="G150" s="5" t="s">
        <v>1771</v>
      </c>
      <c r="J150" s="5" t="s">
        <v>3219</v>
      </c>
    </row>
    <row r="151" spans="1:10">
      <c r="A151" s="5">
        <v>150</v>
      </c>
      <c r="B151" s="5" t="s">
        <v>1522</v>
      </c>
      <c r="C151" s="5" t="s">
        <v>96</v>
      </c>
      <c r="D151" s="5" t="s">
        <v>2020</v>
      </c>
      <c r="E151" s="5" t="s">
        <v>2021</v>
      </c>
      <c r="F151" s="5" t="s">
        <v>2022</v>
      </c>
      <c r="G151" s="5" t="s">
        <v>1572</v>
      </c>
      <c r="J151" s="5" t="s">
        <v>3219</v>
      </c>
    </row>
    <row r="152" spans="1:10">
      <c r="A152" s="5">
        <v>151</v>
      </c>
      <c r="B152" s="5" t="s">
        <v>1522</v>
      </c>
      <c r="C152" s="5" t="s">
        <v>96</v>
      </c>
      <c r="D152" s="5" t="s">
        <v>2023</v>
      </c>
      <c r="E152" s="5" t="s">
        <v>2024</v>
      </c>
      <c r="F152" s="5" t="s">
        <v>2025</v>
      </c>
      <c r="G152" s="5" t="s">
        <v>1997</v>
      </c>
      <c r="J152" s="5" t="s">
        <v>3219</v>
      </c>
    </row>
    <row r="153" spans="1:10">
      <c r="A153" s="5">
        <v>152</v>
      </c>
      <c r="B153" s="5" t="s">
        <v>1522</v>
      </c>
      <c r="C153" s="5" t="s">
        <v>96</v>
      </c>
      <c r="D153" s="5" t="s">
        <v>2026</v>
      </c>
      <c r="E153" s="5" t="s">
        <v>2027</v>
      </c>
      <c r="F153" s="5" t="s">
        <v>2028</v>
      </c>
      <c r="G153" s="5" t="s">
        <v>1775</v>
      </c>
      <c r="J153" s="5" t="s">
        <v>3219</v>
      </c>
    </row>
    <row r="154" spans="1:10">
      <c r="A154" s="5">
        <v>153</v>
      </c>
      <c r="B154" s="5" t="s">
        <v>1522</v>
      </c>
      <c r="C154" s="5" t="s">
        <v>96</v>
      </c>
      <c r="D154" s="5" t="s">
        <v>2029</v>
      </c>
      <c r="E154" s="5" t="s">
        <v>2030</v>
      </c>
      <c r="F154" s="5" t="s">
        <v>2031</v>
      </c>
      <c r="G154" s="5" t="s">
        <v>2032</v>
      </c>
      <c r="J154" s="5" t="s">
        <v>3219</v>
      </c>
    </row>
    <row r="155" spans="1:10">
      <c r="A155" s="5">
        <v>154</v>
      </c>
      <c r="B155" s="5" t="s">
        <v>1522</v>
      </c>
      <c r="C155" s="5" t="s">
        <v>96</v>
      </c>
      <c r="D155" s="5" t="s">
        <v>2033</v>
      </c>
      <c r="E155" s="5" t="s">
        <v>2034</v>
      </c>
      <c r="F155" s="5" t="s">
        <v>2035</v>
      </c>
      <c r="G155" s="5" t="s">
        <v>2032</v>
      </c>
      <c r="J155" s="5" t="s">
        <v>3219</v>
      </c>
    </row>
    <row r="156" spans="1:10">
      <c r="A156" s="5">
        <v>155</v>
      </c>
      <c r="B156" s="5" t="s">
        <v>1522</v>
      </c>
      <c r="C156" s="5" t="s">
        <v>96</v>
      </c>
      <c r="D156" s="5" t="s">
        <v>2036</v>
      </c>
      <c r="E156" s="5" t="s">
        <v>2037</v>
      </c>
      <c r="F156" s="5" t="s">
        <v>2038</v>
      </c>
      <c r="G156" s="5" t="s">
        <v>2032</v>
      </c>
      <c r="J156" s="5" t="s">
        <v>3219</v>
      </c>
    </row>
    <row r="157" spans="1:10">
      <c r="A157" s="5">
        <v>156</v>
      </c>
      <c r="B157" s="5" t="s">
        <v>1522</v>
      </c>
      <c r="C157" s="5" t="s">
        <v>96</v>
      </c>
      <c r="D157" s="5" t="s">
        <v>2039</v>
      </c>
      <c r="E157" s="5" t="s">
        <v>2040</v>
      </c>
      <c r="F157" s="5" t="s">
        <v>2041</v>
      </c>
      <c r="G157" s="5" t="s">
        <v>2032</v>
      </c>
      <c r="J157" s="5" t="s">
        <v>3219</v>
      </c>
    </row>
    <row r="158" spans="1:10">
      <c r="A158" s="5">
        <v>157</v>
      </c>
      <c r="B158" s="5" t="s">
        <v>1522</v>
      </c>
      <c r="C158" s="5" t="s">
        <v>96</v>
      </c>
      <c r="D158" s="5" t="s">
        <v>2042</v>
      </c>
      <c r="E158" s="5" t="s">
        <v>2043</v>
      </c>
      <c r="F158" s="5" t="s">
        <v>2044</v>
      </c>
      <c r="G158" s="5" t="s">
        <v>2032</v>
      </c>
      <c r="J158" s="5" t="s">
        <v>3219</v>
      </c>
    </row>
    <row r="159" spans="1:10">
      <c r="A159" s="5">
        <v>158</v>
      </c>
      <c r="B159" s="5" t="s">
        <v>1522</v>
      </c>
      <c r="C159" s="5" t="s">
        <v>96</v>
      </c>
      <c r="D159" s="5" t="s">
        <v>2045</v>
      </c>
      <c r="E159" s="5" t="s">
        <v>2046</v>
      </c>
      <c r="F159" s="5" t="s">
        <v>2047</v>
      </c>
      <c r="G159" s="5" t="s">
        <v>2032</v>
      </c>
      <c r="J159" s="5" t="s">
        <v>3219</v>
      </c>
    </row>
    <row r="160" spans="1:10">
      <c r="A160" s="5">
        <v>159</v>
      </c>
      <c r="B160" s="5" t="s">
        <v>1522</v>
      </c>
      <c r="C160" s="5" t="s">
        <v>96</v>
      </c>
      <c r="D160" s="5" t="s">
        <v>2048</v>
      </c>
      <c r="E160" s="5" t="s">
        <v>2049</v>
      </c>
      <c r="F160" s="5" t="s">
        <v>2050</v>
      </c>
      <c r="G160" s="5" t="s">
        <v>2032</v>
      </c>
      <c r="J160" s="5" t="s">
        <v>3219</v>
      </c>
    </row>
    <row r="161" spans="1:10">
      <c r="A161" s="5">
        <v>160</v>
      </c>
      <c r="B161" s="5" t="s">
        <v>1522</v>
      </c>
      <c r="C161" s="5" t="s">
        <v>96</v>
      </c>
      <c r="D161" s="5" t="s">
        <v>2051</v>
      </c>
      <c r="E161" s="5" t="s">
        <v>2052</v>
      </c>
      <c r="F161" s="5" t="s">
        <v>2053</v>
      </c>
      <c r="G161" s="5" t="s">
        <v>1600</v>
      </c>
      <c r="J161" s="5" t="s">
        <v>3219</v>
      </c>
    </row>
    <row r="162" spans="1:10">
      <c r="A162" s="5">
        <v>161</v>
      </c>
      <c r="B162" s="5" t="s">
        <v>1522</v>
      </c>
      <c r="C162" s="5" t="s">
        <v>96</v>
      </c>
      <c r="D162" s="5" t="s">
        <v>2054</v>
      </c>
      <c r="E162" s="5" t="s">
        <v>2055</v>
      </c>
      <c r="F162" s="5" t="s">
        <v>2056</v>
      </c>
      <c r="G162" s="5" t="s">
        <v>2032</v>
      </c>
      <c r="J162" s="5" t="s">
        <v>3219</v>
      </c>
    </row>
    <row r="163" spans="1:10">
      <c r="A163" s="5">
        <v>162</v>
      </c>
      <c r="B163" s="5" t="s">
        <v>1522</v>
      </c>
      <c r="C163" s="5" t="s">
        <v>96</v>
      </c>
      <c r="D163" s="5" t="s">
        <v>2057</v>
      </c>
      <c r="E163" s="5" t="s">
        <v>2058</v>
      </c>
      <c r="F163" s="5" t="s">
        <v>2059</v>
      </c>
      <c r="G163" s="5" t="s">
        <v>2032</v>
      </c>
      <c r="J163" s="5" t="s">
        <v>3219</v>
      </c>
    </row>
    <row r="164" spans="1:10">
      <c r="A164" s="5">
        <v>163</v>
      </c>
      <c r="B164" s="5" t="s">
        <v>1522</v>
      </c>
      <c r="C164" s="5" t="s">
        <v>96</v>
      </c>
      <c r="D164" s="5" t="s">
        <v>2060</v>
      </c>
      <c r="E164" s="5" t="s">
        <v>2061</v>
      </c>
      <c r="F164" s="5" t="s">
        <v>2062</v>
      </c>
      <c r="G164" s="5" t="s">
        <v>2063</v>
      </c>
      <c r="J164" s="5" t="s">
        <v>3219</v>
      </c>
    </row>
    <row r="165" spans="1:10">
      <c r="A165" s="5">
        <v>164</v>
      </c>
      <c r="B165" s="5" t="s">
        <v>1522</v>
      </c>
      <c r="C165" s="5" t="s">
        <v>96</v>
      </c>
      <c r="D165" s="5" t="s">
        <v>2064</v>
      </c>
      <c r="E165" s="5" t="s">
        <v>2065</v>
      </c>
      <c r="F165" s="5" t="s">
        <v>2066</v>
      </c>
      <c r="G165" s="5" t="s">
        <v>2032</v>
      </c>
      <c r="J165" s="5" t="s">
        <v>3219</v>
      </c>
    </row>
    <row r="166" spans="1:10">
      <c r="A166" s="5">
        <v>165</v>
      </c>
      <c r="B166" s="5" t="s">
        <v>1522</v>
      </c>
      <c r="C166" s="5" t="s">
        <v>96</v>
      </c>
      <c r="D166" s="5" t="s">
        <v>2067</v>
      </c>
      <c r="E166" s="5" t="s">
        <v>2068</v>
      </c>
      <c r="F166" s="5" t="s">
        <v>2069</v>
      </c>
      <c r="G166" s="5" t="s">
        <v>2032</v>
      </c>
      <c r="J166" s="5" t="s">
        <v>3219</v>
      </c>
    </row>
    <row r="167" spans="1:10">
      <c r="A167" s="5">
        <v>166</v>
      </c>
      <c r="B167" s="5" t="s">
        <v>1522</v>
      </c>
      <c r="C167" s="5" t="s">
        <v>96</v>
      </c>
      <c r="D167" s="5" t="s">
        <v>2070</v>
      </c>
      <c r="E167" s="5" t="s">
        <v>2071</v>
      </c>
      <c r="F167" s="5" t="s">
        <v>2072</v>
      </c>
      <c r="G167" s="5" t="s">
        <v>2032</v>
      </c>
      <c r="J167" s="5" t="s">
        <v>3219</v>
      </c>
    </row>
    <row r="168" spans="1:10">
      <c r="A168" s="5">
        <v>167</v>
      </c>
      <c r="B168" s="5" t="s">
        <v>1522</v>
      </c>
      <c r="C168" s="5" t="s">
        <v>96</v>
      </c>
      <c r="D168" s="5" t="s">
        <v>3256</v>
      </c>
      <c r="E168" s="5" t="s">
        <v>3257</v>
      </c>
      <c r="F168" s="5" t="s">
        <v>3258</v>
      </c>
      <c r="G168" s="5" t="s">
        <v>2645</v>
      </c>
      <c r="J168" s="5" t="s">
        <v>3219</v>
      </c>
    </row>
    <row r="169" spans="1:10">
      <c r="A169" s="5">
        <v>168</v>
      </c>
      <c r="B169" s="5" t="s">
        <v>1522</v>
      </c>
      <c r="C169" s="5" t="s">
        <v>96</v>
      </c>
      <c r="D169" s="5" t="s">
        <v>2073</v>
      </c>
      <c r="E169" s="5" t="s">
        <v>2074</v>
      </c>
      <c r="F169" s="5" t="s">
        <v>2075</v>
      </c>
      <c r="G169" s="5" t="s">
        <v>2076</v>
      </c>
      <c r="J169" s="5" t="s">
        <v>3219</v>
      </c>
    </row>
    <row r="170" spans="1:10">
      <c r="A170" s="5">
        <v>169</v>
      </c>
      <c r="B170" s="5" t="s">
        <v>1522</v>
      </c>
      <c r="C170" s="5" t="s">
        <v>96</v>
      </c>
      <c r="D170" s="5" t="s">
        <v>2077</v>
      </c>
      <c r="E170" s="5" t="s">
        <v>2078</v>
      </c>
      <c r="F170" s="5" t="s">
        <v>2079</v>
      </c>
      <c r="G170" s="5" t="s">
        <v>1745</v>
      </c>
      <c r="J170" s="5" t="s">
        <v>3219</v>
      </c>
    </row>
    <row r="171" spans="1:10">
      <c r="A171" s="5">
        <v>170</v>
      </c>
      <c r="B171" s="5" t="s">
        <v>1522</v>
      </c>
      <c r="C171" s="5" t="s">
        <v>96</v>
      </c>
      <c r="D171" s="5" t="s">
        <v>2080</v>
      </c>
      <c r="E171" s="5" t="s">
        <v>2081</v>
      </c>
      <c r="F171" s="5" t="s">
        <v>2082</v>
      </c>
      <c r="G171" s="5" t="s">
        <v>1813</v>
      </c>
      <c r="H171" s="5" t="s">
        <v>2083</v>
      </c>
      <c r="J171" s="5" t="s">
        <v>3219</v>
      </c>
    </row>
    <row r="172" spans="1:10">
      <c r="A172" s="5">
        <v>171</v>
      </c>
      <c r="B172" s="5" t="s">
        <v>1522</v>
      </c>
      <c r="C172" s="5" t="s">
        <v>96</v>
      </c>
      <c r="D172" s="5" t="s">
        <v>2084</v>
      </c>
      <c r="E172" s="5" t="s">
        <v>2085</v>
      </c>
      <c r="F172" s="5" t="s">
        <v>2086</v>
      </c>
      <c r="G172" s="5" t="s">
        <v>1771</v>
      </c>
      <c r="J172" s="5" t="s">
        <v>3219</v>
      </c>
    </row>
    <row r="173" spans="1:10">
      <c r="A173" s="5">
        <v>172</v>
      </c>
      <c r="B173" s="5" t="s">
        <v>1522</v>
      </c>
      <c r="C173" s="5" t="s">
        <v>96</v>
      </c>
      <c r="D173" s="5" t="s">
        <v>2087</v>
      </c>
      <c r="E173" s="5" t="s">
        <v>2088</v>
      </c>
      <c r="F173" s="5" t="s">
        <v>2089</v>
      </c>
      <c r="G173" s="5" t="s">
        <v>1561</v>
      </c>
      <c r="J173" s="5" t="s">
        <v>3219</v>
      </c>
    </row>
    <row r="174" spans="1:10">
      <c r="A174" s="5">
        <v>173</v>
      </c>
      <c r="B174" s="5" t="s">
        <v>1522</v>
      </c>
      <c r="C174" s="5" t="s">
        <v>96</v>
      </c>
      <c r="D174" s="5" t="s">
        <v>2090</v>
      </c>
      <c r="E174" s="5" t="s">
        <v>2091</v>
      </c>
      <c r="F174" s="5" t="s">
        <v>2092</v>
      </c>
      <c r="G174" s="5" t="s">
        <v>1600</v>
      </c>
      <c r="J174" s="5" t="s">
        <v>3219</v>
      </c>
    </row>
    <row r="175" spans="1:10">
      <c r="A175" s="5">
        <v>174</v>
      </c>
      <c r="B175" s="5" t="s">
        <v>1522</v>
      </c>
      <c r="C175" s="5" t="s">
        <v>96</v>
      </c>
      <c r="D175" s="5" t="s">
        <v>2093</v>
      </c>
      <c r="E175" s="5" t="s">
        <v>2094</v>
      </c>
      <c r="F175" s="5" t="s">
        <v>2095</v>
      </c>
      <c r="G175" s="5" t="s">
        <v>2096</v>
      </c>
      <c r="J175" s="5" t="s">
        <v>3219</v>
      </c>
    </row>
    <row r="176" spans="1:10">
      <c r="A176" s="5">
        <v>175</v>
      </c>
      <c r="B176" s="5" t="s">
        <v>1522</v>
      </c>
      <c r="C176" s="5" t="s">
        <v>96</v>
      </c>
      <c r="D176" s="5" t="s">
        <v>2097</v>
      </c>
      <c r="E176" s="5" t="s">
        <v>2098</v>
      </c>
      <c r="F176" s="5" t="s">
        <v>2099</v>
      </c>
      <c r="G176" s="5" t="s">
        <v>1775</v>
      </c>
      <c r="J176" s="5" t="s">
        <v>3219</v>
      </c>
    </row>
    <row r="177" spans="1:10">
      <c r="A177" s="5">
        <v>176</v>
      </c>
      <c r="B177" s="5" t="s">
        <v>1522</v>
      </c>
      <c r="C177" s="5" t="s">
        <v>96</v>
      </c>
      <c r="D177" s="5" t="s">
        <v>2100</v>
      </c>
      <c r="E177" s="5" t="s">
        <v>2101</v>
      </c>
      <c r="F177" s="5" t="s">
        <v>2102</v>
      </c>
      <c r="G177" s="5" t="s">
        <v>1593</v>
      </c>
      <c r="J177" s="5" t="s">
        <v>3219</v>
      </c>
    </row>
    <row r="178" spans="1:10">
      <c r="A178" s="5">
        <v>177</v>
      </c>
      <c r="B178" s="5" t="s">
        <v>1522</v>
      </c>
      <c r="C178" s="5" t="s">
        <v>96</v>
      </c>
      <c r="D178" s="5" t="s">
        <v>2103</v>
      </c>
      <c r="E178" s="5" t="s">
        <v>2104</v>
      </c>
      <c r="F178" s="5" t="s">
        <v>2105</v>
      </c>
      <c r="G178" s="5" t="s">
        <v>1561</v>
      </c>
      <c r="J178" s="5" t="s">
        <v>3219</v>
      </c>
    </row>
    <row r="179" spans="1:10">
      <c r="A179" s="5">
        <v>178</v>
      </c>
      <c r="B179" s="5" t="s">
        <v>1522</v>
      </c>
      <c r="C179" s="5" t="s">
        <v>96</v>
      </c>
      <c r="D179" s="5" t="s">
        <v>2106</v>
      </c>
      <c r="E179" s="5" t="s">
        <v>2107</v>
      </c>
      <c r="F179" s="5" t="s">
        <v>2108</v>
      </c>
      <c r="G179" s="5" t="s">
        <v>1771</v>
      </c>
      <c r="J179" s="5" t="s">
        <v>3219</v>
      </c>
    </row>
    <row r="180" spans="1:10">
      <c r="A180" s="5">
        <v>179</v>
      </c>
      <c r="B180" s="5" t="s">
        <v>1522</v>
      </c>
      <c r="C180" s="5" t="s">
        <v>96</v>
      </c>
      <c r="D180" s="5" t="s">
        <v>2109</v>
      </c>
      <c r="E180" s="5" t="s">
        <v>2110</v>
      </c>
      <c r="F180" s="5" t="s">
        <v>2111</v>
      </c>
      <c r="G180" s="5" t="s">
        <v>1600</v>
      </c>
      <c r="J180" s="5" t="s">
        <v>3219</v>
      </c>
    </row>
    <row r="181" spans="1:10">
      <c r="A181" s="5">
        <v>180</v>
      </c>
      <c r="B181" s="5" t="s">
        <v>1522</v>
      </c>
      <c r="C181" s="5" t="s">
        <v>96</v>
      </c>
      <c r="D181" s="5" t="s">
        <v>2112</v>
      </c>
      <c r="E181" s="5" t="s">
        <v>2113</v>
      </c>
      <c r="F181" s="5" t="s">
        <v>2114</v>
      </c>
      <c r="G181" s="5" t="s">
        <v>1561</v>
      </c>
      <c r="J181" s="5" t="s">
        <v>3219</v>
      </c>
    </row>
    <row r="182" spans="1:10">
      <c r="A182" s="5">
        <v>181</v>
      </c>
      <c r="B182" s="5" t="s">
        <v>1522</v>
      </c>
      <c r="C182" s="5" t="s">
        <v>96</v>
      </c>
      <c r="D182" s="5" t="s">
        <v>3259</v>
      </c>
      <c r="E182" s="5" t="s">
        <v>3260</v>
      </c>
      <c r="F182" s="5" t="s">
        <v>3261</v>
      </c>
      <c r="G182" s="5" t="s">
        <v>1561</v>
      </c>
      <c r="J182" s="5" t="s">
        <v>3219</v>
      </c>
    </row>
    <row r="183" spans="1:10">
      <c r="A183" s="5">
        <v>182</v>
      </c>
      <c r="B183" s="5" t="s">
        <v>1522</v>
      </c>
      <c r="C183" s="5" t="s">
        <v>96</v>
      </c>
      <c r="D183" s="5" t="s">
        <v>2115</v>
      </c>
      <c r="E183" s="5" t="s">
        <v>2116</v>
      </c>
      <c r="F183" s="5" t="s">
        <v>2117</v>
      </c>
      <c r="G183" s="5" t="s">
        <v>1561</v>
      </c>
      <c r="J183" s="5" t="s">
        <v>3219</v>
      </c>
    </row>
    <row r="184" spans="1:10">
      <c r="A184" s="5">
        <v>183</v>
      </c>
      <c r="B184" s="5" t="s">
        <v>1522</v>
      </c>
      <c r="C184" s="5" t="s">
        <v>96</v>
      </c>
      <c r="D184" s="5" t="s">
        <v>2118</v>
      </c>
      <c r="E184" s="5" t="s">
        <v>2119</v>
      </c>
      <c r="F184" s="5" t="s">
        <v>2120</v>
      </c>
      <c r="G184" s="5" t="s">
        <v>1561</v>
      </c>
      <c r="J184" s="5" t="s">
        <v>3219</v>
      </c>
    </row>
    <row r="185" spans="1:10">
      <c r="A185" s="5">
        <v>184</v>
      </c>
      <c r="B185" s="5" t="s">
        <v>1522</v>
      </c>
      <c r="C185" s="5" t="s">
        <v>96</v>
      </c>
      <c r="D185" s="5" t="s">
        <v>2121</v>
      </c>
      <c r="E185" s="5" t="s">
        <v>2122</v>
      </c>
      <c r="F185" s="5" t="s">
        <v>2123</v>
      </c>
      <c r="G185" s="5" t="s">
        <v>1775</v>
      </c>
      <c r="J185" s="5" t="s">
        <v>3219</v>
      </c>
    </row>
    <row r="186" spans="1:10">
      <c r="A186" s="5">
        <v>185</v>
      </c>
      <c r="B186" s="5" t="s">
        <v>1522</v>
      </c>
      <c r="C186" s="5" t="s">
        <v>96</v>
      </c>
      <c r="D186" s="5" t="s">
        <v>2124</v>
      </c>
      <c r="E186" s="5" t="s">
        <v>2125</v>
      </c>
      <c r="F186" s="5" t="s">
        <v>2126</v>
      </c>
      <c r="G186" s="5" t="s">
        <v>2127</v>
      </c>
      <c r="J186" s="5" t="s">
        <v>3219</v>
      </c>
    </row>
    <row r="187" spans="1:10">
      <c r="A187" s="5">
        <v>186</v>
      </c>
      <c r="B187" s="5" t="s">
        <v>1522</v>
      </c>
      <c r="C187" s="5" t="s">
        <v>96</v>
      </c>
      <c r="D187" s="5" t="s">
        <v>2128</v>
      </c>
      <c r="E187" s="5" t="s">
        <v>2129</v>
      </c>
      <c r="F187" s="5" t="s">
        <v>2130</v>
      </c>
      <c r="G187" s="5" t="s">
        <v>2096</v>
      </c>
      <c r="J187" s="5" t="s">
        <v>3219</v>
      </c>
    </row>
    <row r="188" spans="1:10">
      <c r="A188" s="5">
        <v>187</v>
      </c>
      <c r="B188" s="5" t="s">
        <v>1522</v>
      </c>
      <c r="C188" s="5" t="s">
        <v>96</v>
      </c>
      <c r="D188" s="5" t="s">
        <v>2131</v>
      </c>
      <c r="E188" s="5" t="s">
        <v>2132</v>
      </c>
      <c r="F188" s="5" t="s">
        <v>2133</v>
      </c>
      <c r="G188" s="5" t="s">
        <v>1775</v>
      </c>
      <c r="J188" s="5" t="s">
        <v>3219</v>
      </c>
    </row>
    <row r="189" spans="1:10">
      <c r="A189" s="5">
        <v>188</v>
      </c>
      <c r="B189" s="5" t="s">
        <v>1522</v>
      </c>
      <c r="C189" s="5" t="s">
        <v>96</v>
      </c>
      <c r="D189" s="5" t="s">
        <v>2134</v>
      </c>
      <c r="E189" s="5" t="s">
        <v>2135</v>
      </c>
      <c r="F189" s="5" t="s">
        <v>2136</v>
      </c>
      <c r="G189" s="5" t="s">
        <v>1767</v>
      </c>
      <c r="J189" s="5" t="s">
        <v>3219</v>
      </c>
    </row>
    <row r="190" spans="1:10">
      <c r="A190" s="5">
        <v>189</v>
      </c>
      <c r="B190" s="5" t="s">
        <v>1522</v>
      </c>
      <c r="C190" s="5" t="s">
        <v>96</v>
      </c>
      <c r="D190" s="5" t="s">
        <v>2137</v>
      </c>
      <c r="E190" s="5" t="s">
        <v>2138</v>
      </c>
      <c r="F190" s="5" t="s">
        <v>2139</v>
      </c>
      <c r="G190" s="5" t="s">
        <v>1760</v>
      </c>
      <c r="J190" s="5" t="s">
        <v>3219</v>
      </c>
    </row>
    <row r="191" spans="1:10">
      <c r="A191" s="5">
        <v>190</v>
      </c>
      <c r="B191" s="5" t="s">
        <v>1522</v>
      </c>
      <c r="C191" s="5" t="s">
        <v>96</v>
      </c>
      <c r="D191" s="5" t="s">
        <v>2140</v>
      </c>
      <c r="E191" s="5" t="s">
        <v>2141</v>
      </c>
      <c r="F191" s="5" t="s">
        <v>2142</v>
      </c>
      <c r="G191" s="5" t="s">
        <v>2063</v>
      </c>
      <c r="J191" s="5" t="s">
        <v>3219</v>
      </c>
    </row>
    <row r="192" spans="1:10">
      <c r="A192" s="5">
        <v>191</v>
      </c>
      <c r="B192" s="5" t="s">
        <v>1522</v>
      </c>
      <c r="C192" s="5" t="s">
        <v>96</v>
      </c>
      <c r="D192" s="5" t="s">
        <v>2143</v>
      </c>
      <c r="E192" s="5" t="s">
        <v>2144</v>
      </c>
      <c r="F192" s="5" t="s">
        <v>2145</v>
      </c>
      <c r="G192" s="5" t="s">
        <v>1775</v>
      </c>
      <c r="J192" s="5" t="s">
        <v>3219</v>
      </c>
    </row>
    <row r="193" spans="1:10">
      <c r="A193" s="5">
        <v>192</v>
      </c>
      <c r="B193" s="5" t="s">
        <v>1522</v>
      </c>
      <c r="C193" s="5" t="s">
        <v>96</v>
      </c>
      <c r="D193" s="5" t="s">
        <v>2146</v>
      </c>
      <c r="E193" s="5" t="s">
        <v>2147</v>
      </c>
      <c r="F193" s="5" t="s">
        <v>2148</v>
      </c>
      <c r="G193" s="5" t="s">
        <v>1576</v>
      </c>
      <c r="J193" s="5" t="s">
        <v>3219</v>
      </c>
    </row>
    <row r="194" spans="1:10">
      <c r="A194" s="5">
        <v>193</v>
      </c>
      <c r="B194" s="5" t="s">
        <v>1522</v>
      </c>
      <c r="C194" s="5" t="s">
        <v>96</v>
      </c>
      <c r="D194" s="5" t="s">
        <v>2149</v>
      </c>
      <c r="E194" s="5" t="s">
        <v>2150</v>
      </c>
      <c r="F194" s="5" t="s">
        <v>2151</v>
      </c>
      <c r="G194" s="5" t="s">
        <v>1576</v>
      </c>
      <c r="J194" s="5" t="s">
        <v>3219</v>
      </c>
    </row>
    <row r="195" spans="1:10">
      <c r="A195" s="5">
        <v>194</v>
      </c>
      <c r="B195" s="5" t="s">
        <v>1522</v>
      </c>
      <c r="C195" s="5" t="s">
        <v>96</v>
      </c>
      <c r="D195" s="5" t="s">
        <v>2152</v>
      </c>
      <c r="E195" s="5" t="s">
        <v>2153</v>
      </c>
      <c r="F195" s="5" t="s">
        <v>2154</v>
      </c>
      <c r="G195" s="5" t="s">
        <v>2032</v>
      </c>
      <c r="J195" s="5" t="s">
        <v>3219</v>
      </c>
    </row>
    <row r="196" spans="1:10">
      <c r="A196" s="5">
        <v>195</v>
      </c>
      <c r="B196" s="5" t="s">
        <v>1522</v>
      </c>
      <c r="C196" s="5" t="s">
        <v>96</v>
      </c>
      <c r="D196" s="5" t="s">
        <v>3262</v>
      </c>
      <c r="E196" s="5" t="s">
        <v>3263</v>
      </c>
      <c r="F196" s="5" t="s">
        <v>3264</v>
      </c>
      <c r="G196" s="5" t="s">
        <v>2076</v>
      </c>
      <c r="J196" s="5" t="s">
        <v>3219</v>
      </c>
    </row>
    <row r="197" spans="1:10">
      <c r="A197" s="5">
        <v>196</v>
      </c>
      <c r="B197" s="5" t="s">
        <v>1522</v>
      </c>
      <c r="C197" s="5" t="s">
        <v>96</v>
      </c>
      <c r="D197" s="5" t="s">
        <v>2155</v>
      </c>
      <c r="E197" s="5" t="s">
        <v>2156</v>
      </c>
      <c r="F197" s="5" t="s">
        <v>2157</v>
      </c>
      <c r="G197" s="5" t="s">
        <v>1789</v>
      </c>
      <c r="J197" s="5" t="s">
        <v>3219</v>
      </c>
    </row>
    <row r="198" spans="1:10">
      <c r="A198" s="5">
        <v>197</v>
      </c>
      <c r="B198" s="5" t="s">
        <v>1522</v>
      </c>
      <c r="C198" s="5" t="s">
        <v>96</v>
      </c>
      <c r="D198" s="5" t="s">
        <v>2158</v>
      </c>
      <c r="E198" s="5" t="s">
        <v>2159</v>
      </c>
      <c r="F198" s="5" t="s">
        <v>2160</v>
      </c>
      <c r="G198" s="5" t="s">
        <v>2161</v>
      </c>
      <c r="J198" s="5" t="s">
        <v>3219</v>
      </c>
    </row>
    <row r="199" spans="1:10">
      <c r="A199" s="5">
        <v>198</v>
      </c>
      <c r="B199" s="5" t="s">
        <v>1522</v>
      </c>
      <c r="C199" s="5" t="s">
        <v>96</v>
      </c>
      <c r="D199" s="5" t="s">
        <v>2162</v>
      </c>
      <c r="E199" s="5" t="s">
        <v>2163</v>
      </c>
      <c r="F199" s="5" t="s">
        <v>2164</v>
      </c>
      <c r="G199" s="5" t="s">
        <v>2161</v>
      </c>
      <c r="J199" s="5" t="s">
        <v>3219</v>
      </c>
    </row>
    <row r="200" spans="1:10">
      <c r="A200" s="5">
        <v>199</v>
      </c>
      <c r="B200" s="5" t="s">
        <v>1522</v>
      </c>
      <c r="C200" s="5" t="s">
        <v>96</v>
      </c>
      <c r="D200" s="5" t="s">
        <v>2165</v>
      </c>
      <c r="E200" s="5" t="s">
        <v>2166</v>
      </c>
      <c r="F200" s="5" t="s">
        <v>2167</v>
      </c>
      <c r="G200" s="5" t="s">
        <v>2032</v>
      </c>
      <c r="J200" s="5" t="s">
        <v>3219</v>
      </c>
    </row>
    <row r="201" spans="1:10">
      <c r="A201" s="5">
        <v>200</v>
      </c>
      <c r="B201" s="5" t="s">
        <v>1522</v>
      </c>
      <c r="C201" s="5" t="s">
        <v>96</v>
      </c>
      <c r="D201" s="5" t="s">
        <v>2168</v>
      </c>
      <c r="E201" s="5" t="s">
        <v>2169</v>
      </c>
      <c r="F201" s="5" t="s">
        <v>2170</v>
      </c>
      <c r="G201" s="5" t="s">
        <v>1692</v>
      </c>
      <c r="J201" s="5" t="s">
        <v>3219</v>
      </c>
    </row>
    <row r="202" spans="1:10">
      <c r="A202" s="5">
        <v>201</v>
      </c>
      <c r="B202" s="5" t="s">
        <v>1522</v>
      </c>
      <c r="C202" s="5" t="s">
        <v>96</v>
      </c>
      <c r="D202" s="5" t="s">
        <v>2171</v>
      </c>
      <c r="E202" s="5" t="s">
        <v>2172</v>
      </c>
      <c r="F202" s="5" t="s">
        <v>2173</v>
      </c>
      <c r="G202" s="5" t="s">
        <v>1782</v>
      </c>
      <c r="J202" s="5" t="s">
        <v>3219</v>
      </c>
    </row>
    <row r="203" spans="1:10">
      <c r="A203" s="5">
        <v>202</v>
      </c>
      <c r="B203" s="5" t="s">
        <v>1522</v>
      </c>
      <c r="C203" s="5" t="s">
        <v>96</v>
      </c>
      <c r="D203" s="5" t="s">
        <v>2174</v>
      </c>
      <c r="E203" s="5" t="s">
        <v>2175</v>
      </c>
      <c r="F203" s="5" t="s">
        <v>2176</v>
      </c>
      <c r="G203" s="5" t="s">
        <v>1997</v>
      </c>
      <c r="J203" s="5" t="s">
        <v>3219</v>
      </c>
    </row>
    <row r="204" spans="1:10">
      <c r="A204" s="5">
        <v>203</v>
      </c>
      <c r="B204" s="5" t="s">
        <v>1522</v>
      </c>
      <c r="C204" s="5" t="s">
        <v>96</v>
      </c>
      <c r="D204" s="5" t="s">
        <v>2177</v>
      </c>
      <c r="E204" s="5" t="s">
        <v>2178</v>
      </c>
      <c r="F204" s="5" t="s">
        <v>2179</v>
      </c>
      <c r="G204" s="5" t="s">
        <v>1997</v>
      </c>
      <c r="H204" s="5" t="s">
        <v>2180</v>
      </c>
      <c r="J204" s="5" t="s">
        <v>3219</v>
      </c>
    </row>
    <row r="205" spans="1:10">
      <c r="A205" s="5">
        <v>204</v>
      </c>
      <c r="B205" s="5" t="s">
        <v>1522</v>
      </c>
      <c r="C205" s="5" t="s">
        <v>96</v>
      </c>
      <c r="D205" s="5" t="s">
        <v>2181</v>
      </c>
      <c r="E205" s="5" t="s">
        <v>2182</v>
      </c>
      <c r="F205" s="5" t="s">
        <v>2183</v>
      </c>
      <c r="G205" s="5" t="s">
        <v>1912</v>
      </c>
      <c r="J205" s="5" t="s">
        <v>3219</v>
      </c>
    </row>
    <row r="206" spans="1:10">
      <c r="A206" s="5">
        <v>205</v>
      </c>
      <c r="B206" s="5" t="s">
        <v>1522</v>
      </c>
      <c r="C206" s="5" t="s">
        <v>96</v>
      </c>
      <c r="D206" s="5" t="s">
        <v>2184</v>
      </c>
      <c r="E206" s="5" t="s">
        <v>2185</v>
      </c>
      <c r="F206" s="5" t="s">
        <v>2186</v>
      </c>
      <c r="G206" s="5" t="s">
        <v>1916</v>
      </c>
      <c r="J206" s="5" t="s">
        <v>3219</v>
      </c>
    </row>
    <row r="207" spans="1:10">
      <c r="A207" s="5">
        <v>206</v>
      </c>
      <c r="B207" s="5" t="s">
        <v>1522</v>
      </c>
      <c r="C207" s="5" t="s">
        <v>96</v>
      </c>
      <c r="D207" s="5" t="s">
        <v>2187</v>
      </c>
      <c r="E207" s="5" t="s">
        <v>2188</v>
      </c>
      <c r="F207" s="5" t="s">
        <v>2189</v>
      </c>
      <c r="G207" s="5" t="s">
        <v>1576</v>
      </c>
      <c r="J207" s="5" t="s">
        <v>3219</v>
      </c>
    </row>
    <row r="208" spans="1:10">
      <c r="A208" s="5">
        <v>207</v>
      </c>
      <c r="B208" s="5" t="s">
        <v>1522</v>
      </c>
      <c r="C208" s="5" t="s">
        <v>96</v>
      </c>
      <c r="D208" s="5" t="s">
        <v>2190</v>
      </c>
      <c r="E208" s="5" t="s">
        <v>2191</v>
      </c>
      <c r="F208" s="5" t="s">
        <v>2192</v>
      </c>
      <c r="G208" s="5" t="s">
        <v>1576</v>
      </c>
      <c r="J208" s="5" t="s">
        <v>3219</v>
      </c>
    </row>
    <row r="209" spans="1:10">
      <c r="A209" s="5">
        <v>208</v>
      </c>
      <c r="B209" s="5" t="s">
        <v>1522</v>
      </c>
      <c r="C209" s="5" t="s">
        <v>96</v>
      </c>
      <c r="D209" s="5" t="s">
        <v>2193</v>
      </c>
      <c r="E209" s="5" t="s">
        <v>2194</v>
      </c>
      <c r="F209" s="5" t="s">
        <v>2195</v>
      </c>
      <c r="G209" s="5" t="s">
        <v>1997</v>
      </c>
      <c r="J209" s="5" t="s">
        <v>3219</v>
      </c>
    </row>
    <row r="210" spans="1:10">
      <c r="A210" s="5">
        <v>209</v>
      </c>
      <c r="B210" s="5" t="s">
        <v>1522</v>
      </c>
      <c r="C210" s="5" t="s">
        <v>96</v>
      </c>
      <c r="D210" s="5" t="s">
        <v>2196</v>
      </c>
      <c r="E210" s="5" t="s">
        <v>2197</v>
      </c>
      <c r="F210" s="5" t="s">
        <v>2198</v>
      </c>
      <c r="G210" s="5" t="s">
        <v>1767</v>
      </c>
      <c r="J210" s="5" t="s">
        <v>3219</v>
      </c>
    </row>
    <row r="211" spans="1:10">
      <c r="A211" s="5">
        <v>210</v>
      </c>
      <c r="B211" s="5" t="s">
        <v>1522</v>
      </c>
      <c r="C211" s="5" t="s">
        <v>96</v>
      </c>
      <c r="D211" s="5" t="s">
        <v>2199</v>
      </c>
      <c r="E211" s="5" t="s">
        <v>2200</v>
      </c>
      <c r="F211" s="5" t="s">
        <v>2201</v>
      </c>
      <c r="G211" s="5" t="s">
        <v>1767</v>
      </c>
      <c r="J211" s="5" t="s">
        <v>3219</v>
      </c>
    </row>
    <row r="212" spans="1:10">
      <c r="A212" s="5">
        <v>211</v>
      </c>
      <c r="B212" s="5" t="s">
        <v>1522</v>
      </c>
      <c r="C212" s="5" t="s">
        <v>96</v>
      </c>
      <c r="D212" s="5" t="s">
        <v>2202</v>
      </c>
      <c r="E212" s="5" t="s">
        <v>2203</v>
      </c>
      <c r="F212" s="5" t="s">
        <v>2204</v>
      </c>
      <c r="G212" s="5" t="s">
        <v>1789</v>
      </c>
      <c r="J212" s="5" t="s">
        <v>3219</v>
      </c>
    </row>
    <row r="213" spans="1:10">
      <c r="A213" s="5">
        <v>212</v>
      </c>
      <c r="B213" s="5" t="s">
        <v>1522</v>
      </c>
      <c r="C213" s="5" t="s">
        <v>96</v>
      </c>
      <c r="D213" s="5" t="s">
        <v>2205</v>
      </c>
      <c r="E213" s="5" t="s">
        <v>2206</v>
      </c>
      <c r="F213" s="5" t="s">
        <v>2207</v>
      </c>
      <c r="G213" s="5" t="s">
        <v>2208</v>
      </c>
      <c r="J213" s="5" t="s">
        <v>3219</v>
      </c>
    </row>
    <row r="214" spans="1:10">
      <c r="A214" s="5">
        <v>213</v>
      </c>
      <c r="B214" s="5" t="s">
        <v>1522</v>
      </c>
      <c r="C214" s="5" t="s">
        <v>96</v>
      </c>
      <c r="D214" s="5" t="s">
        <v>2209</v>
      </c>
      <c r="E214" s="5" t="s">
        <v>2210</v>
      </c>
      <c r="F214" s="5" t="s">
        <v>2211</v>
      </c>
      <c r="G214" s="5" t="s">
        <v>1733</v>
      </c>
      <c r="J214" s="5" t="s">
        <v>3219</v>
      </c>
    </row>
    <row r="215" spans="1:10">
      <c r="A215" s="5">
        <v>214</v>
      </c>
      <c r="B215" s="5" t="s">
        <v>1522</v>
      </c>
      <c r="C215" s="5" t="s">
        <v>96</v>
      </c>
      <c r="D215" s="5" t="s">
        <v>2212</v>
      </c>
      <c r="E215" s="5" t="s">
        <v>2213</v>
      </c>
      <c r="F215" s="5" t="s">
        <v>2214</v>
      </c>
      <c r="G215" s="5" t="s">
        <v>1600</v>
      </c>
      <c r="J215" s="5" t="s">
        <v>3219</v>
      </c>
    </row>
    <row r="216" spans="1:10">
      <c r="A216" s="5">
        <v>215</v>
      </c>
      <c r="B216" s="5" t="s">
        <v>1522</v>
      </c>
      <c r="C216" s="5" t="s">
        <v>96</v>
      </c>
      <c r="D216" s="5" t="s">
        <v>2215</v>
      </c>
      <c r="E216" s="5" t="s">
        <v>2216</v>
      </c>
      <c r="F216" s="5" t="s">
        <v>2217</v>
      </c>
      <c r="G216" s="5" t="s">
        <v>1600</v>
      </c>
      <c r="J216" s="5" t="s">
        <v>3219</v>
      </c>
    </row>
    <row r="217" spans="1:10">
      <c r="A217" s="5">
        <v>216</v>
      </c>
      <c r="B217" s="5" t="s">
        <v>1522</v>
      </c>
      <c r="C217" s="5" t="s">
        <v>96</v>
      </c>
      <c r="D217" s="5" t="s">
        <v>2218</v>
      </c>
      <c r="E217" s="5" t="s">
        <v>2219</v>
      </c>
      <c r="F217" s="5" t="s">
        <v>2220</v>
      </c>
      <c r="G217" s="5" t="s">
        <v>1775</v>
      </c>
      <c r="H217" s="5" t="s">
        <v>2221</v>
      </c>
      <c r="J217" s="5" t="s">
        <v>3219</v>
      </c>
    </row>
    <row r="218" spans="1:10">
      <c r="A218" s="5">
        <v>217</v>
      </c>
      <c r="B218" s="5" t="s">
        <v>1522</v>
      </c>
      <c r="C218" s="5" t="s">
        <v>96</v>
      </c>
      <c r="D218" s="5" t="s">
        <v>2222</v>
      </c>
      <c r="E218" s="5" t="s">
        <v>2223</v>
      </c>
      <c r="F218" s="5" t="s">
        <v>2224</v>
      </c>
      <c r="G218" s="5" t="s">
        <v>1775</v>
      </c>
      <c r="J218" s="5" t="s">
        <v>3219</v>
      </c>
    </row>
    <row r="219" spans="1:10">
      <c r="A219" s="5">
        <v>218</v>
      </c>
      <c r="B219" s="5" t="s">
        <v>1522</v>
      </c>
      <c r="C219" s="5" t="s">
        <v>96</v>
      </c>
      <c r="D219" s="5" t="s">
        <v>2225</v>
      </c>
      <c r="E219" s="5" t="s">
        <v>2226</v>
      </c>
      <c r="F219" s="5" t="s">
        <v>2227</v>
      </c>
      <c r="G219" s="5" t="s">
        <v>1541</v>
      </c>
      <c r="J219" s="5" t="s">
        <v>3219</v>
      </c>
    </row>
    <row r="220" spans="1:10">
      <c r="A220" s="5">
        <v>219</v>
      </c>
      <c r="B220" s="5" t="s">
        <v>1522</v>
      </c>
      <c r="C220" s="5" t="s">
        <v>96</v>
      </c>
      <c r="D220" s="5" t="s">
        <v>2228</v>
      </c>
      <c r="E220" s="5" t="s">
        <v>2229</v>
      </c>
      <c r="F220" s="5" t="s">
        <v>2230</v>
      </c>
      <c r="G220" s="5" t="s">
        <v>2231</v>
      </c>
      <c r="J220" s="5" t="s">
        <v>3219</v>
      </c>
    </row>
    <row r="221" spans="1:10">
      <c r="A221" s="5">
        <v>220</v>
      </c>
      <c r="B221" s="5" t="s">
        <v>1522</v>
      </c>
      <c r="C221" s="5" t="s">
        <v>96</v>
      </c>
      <c r="D221" s="5" t="s">
        <v>2232</v>
      </c>
      <c r="E221" s="5" t="s">
        <v>2233</v>
      </c>
      <c r="F221" s="5" t="s">
        <v>2234</v>
      </c>
      <c r="G221" s="5" t="s">
        <v>1600</v>
      </c>
      <c r="J221" s="5" t="s">
        <v>3219</v>
      </c>
    </row>
    <row r="222" spans="1:10">
      <c r="A222" s="5">
        <v>221</v>
      </c>
      <c r="B222" s="5" t="s">
        <v>1522</v>
      </c>
      <c r="C222" s="5" t="s">
        <v>96</v>
      </c>
      <c r="D222" s="5" t="s">
        <v>2235</v>
      </c>
      <c r="E222" s="5" t="s">
        <v>2236</v>
      </c>
      <c r="F222" s="5" t="s">
        <v>2237</v>
      </c>
      <c r="G222" s="5" t="s">
        <v>1600</v>
      </c>
      <c r="J222" s="5" t="s">
        <v>3219</v>
      </c>
    </row>
    <row r="223" spans="1:10">
      <c r="A223" s="5">
        <v>222</v>
      </c>
      <c r="B223" s="5" t="s">
        <v>1522</v>
      </c>
      <c r="C223" s="5" t="s">
        <v>96</v>
      </c>
      <c r="D223" s="5" t="s">
        <v>2238</v>
      </c>
      <c r="E223" s="5" t="s">
        <v>2239</v>
      </c>
      <c r="F223" s="5" t="s">
        <v>2240</v>
      </c>
      <c r="G223" s="5" t="s">
        <v>1600</v>
      </c>
      <c r="J223" s="5" t="s">
        <v>3219</v>
      </c>
    </row>
    <row r="224" spans="1:10">
      <c r="A224" s="5">
        <v>223</v>
      </c>
      <c r="B224" s="5" t="s">
        <v>1522</v>
      </c>
      <c r="C224" s="5" t="s">
        <v>96</v>
      </c>
      <c r="D224" s="5" t="s">
        <v>2241</v>
      </c>
      <c r="E224" s="5" t="s">
        <v>2242</v>
      </c>
      <c r="F224" s="5" t="s">
        <v>2243</v>
      </c>
      <c r="G224" s="5" t="s">
        <v>2032</v>
      </c>
      <c r="J224" s="5" t="s">
        <v>3219</v>
      </c>
    </row>
    <row r="225" spans="1:10">
      <c r="A225" s="5">
        <v>224</v>
      </c>
      <c r="B225" s="5" t="s">
        <v>1522</v>
      </c>
      <c r="C225" s="5" t="s">
        <v>96</v>
      </c>
      <c r="D225" s="5" t="s">
        <v>2244</v>
      </c>
      <c r="E225" s="5" t="s">
        <v>2245</v>
      </c>
      <c r="F225" s="5" t="s">
        <v>2246</v>
      </c>
      <c r="G225" s="5" t="s">
        <v>1733</v>
      </c>
      <c r="H225" s="5" t="s">
        <v>2247</v>
      </c>
      <c r="J225" s="5" t="s">
        <v>3219</v>
      </c>
    </row>
    <row r="226" spans="1:10">
      <c r="A226" s="5">
        <v>225</v>
      </c>
      <c r="B226" s="5" t="s">
        <v>1522</v>
      </c>
      <c r="C226" s="5" t="s">
        <v>96</v>
      </c>
      <c r="D226" s="5" t="s">
        <v>2248</v>
      </c>
      <c r="E226" s="5" t="s">
        <v>2249</v>
      </c>
      <c r="F226" s="5" t="s">
        <v>2250</v>
      </c>
      <c r="G226" s="5" t="s">
        <v>2251</v>
      </c>
      <c r="J226" s="5" t="s">
        <v>3219</v>
      </c>
    </row>
    <row r="227" spans="1:10">
      <c r="A227" s="5">
        <v>226</v>
      </c>
      <c r="B227" s="5" t="s">
        <v>1522</v>
      </c>
      <c r="C227" s="5" t="s">
        <v>96</v>
      </c>
      <c r="D227" s="5" t="s">
        <v>2252</v>
      </c>
      <c r="E227" s="5" t="s">
        <v>2253</v>
      </c>
      <c r="F227" s="5" t="s">
        <v>2254</v>
      </c>
      <c r="G227" s="5" t="s">
        <v>2251</v>
      </c>
      <c r="J227" s="5" t="s">
        <v>3219</v>
      </c>
    </row>
    <row r="228" spans="1:10">
      <c r="A228" s="5">
        <v>227</v>
      </c>
      <c r="B228" s="5" t="s">
        <v>1522</v>
      </c>
      <c r="C228" s="5" t="s">
        <v>96</v>
      </c>
      <c r="D228" s="5" t="s">
        <v>2255</v>
      </c>
      <c r="E228" s="5" t="s">
        <v>2256</v>
      </c>
      <c r="F228" s="5" t="s">
        <v>2257</v>
      </c>
      <c r="G228" s="5" t="s">
        <v>2032</v>
      </c>
      <c r="J228" s="5" t="s">
        <v>3219</v>
      </c>
    </row>
    <row r="229" spans="1:10">
      <c r="A229" s="5">
        <v>228</v>
      </c>
      <c r="B229" s="5" t="s">
        <v>1522</v>
      </c>
      <c r="C229" s="5" t="s">
        <v>96</v>
      </c>
      <c r="D229" s="5" t="s">
        <v>2258</v>
      </c>
      <c r="E229" s="5" t="s">
        <v>2259</v>
      </c>
      <c r="F229" s="5" t="s">
        <v>2260</v>
      </c>
      <c r="G229" s="5" t="s">
        <v>1916</v>
      </c>
      <c r="J229" s="5" t="s">
        <v>3219</v>
      </c>
    </row>
    <row r="230" spans="1:10">
      <c r="A230" s="5">
        <v>229</v>
      </c>
      <c r="B230" s="5" t="s">
        <v>1522</v>
      </c>
      <c r="C230" s="5" t="s">
        <v>96</v>
      </c>
      <c r="D230" s="5" t="s">
        <v>2261</v>
      </c>
      <c r="E230" s="5" t="s">
        <v>2262</v>
      </c>
      <c r="F230" s="5" t="s">
        <v>2263</v>
      </c>
      <c r="G230" s="5" t="s">
        <v>2032</v>
      </c>
      <c r="J230" s="5" t="s">
        <v>3219</v>
      </c>
    </row>
    <row r="231" spans="1:10">
      <c r="A231" s="5">
        <v>230</v>
      </c>
      <c r="B231" s="5" t="s">
        <v>1522</v>
      </c>
      <c r="C231" s="5" t="s">
        <v>96</v>
      </c>
      <c r="D231" s="5" t="s">
        <v>2264</v>
      </c>
      <c r="E231" s="5" t="s">
        <v>2265</v>
      </c>
      <c r="F231" s="5" t="s">
        <v>2266</v>
      </c>
      <c r="G231" s="5" t="s">
        <v>1916</v>
      </c>
      <c r="J231" s="5" t="s">
        <v>3219</v>
      </c>
    </row>
    <row r="232" spans="1:10">
      <c r="A232" s="5">
        <v>231</v>
      </c>
      <c r="B232" s="5" t="s">
        <v>1522</v>
      </c>
      <c r="C232" s="5" t="s">
        <v>96</v>
      </c>
      <c r="D232" s="5" t="s">
        <v>2267</v>
      </c>
      <c r="E232" s="5" t="s">
        <v>2268</v>
      </c>
      <c r="F232" s="5" t="s">
        <v>2269</v>
      </c>
      <c r="G232" s="5" t="s">
        <v>1916</v>
      </c>
      <c r="J232" s="5" t="s">
        <v>3219</v>
      </c>
    </row>
    <row r="233" spans="1:10">
      <c r="A233" s="5">
        <v>232</v>
      </c>
      <c r="B233" s="5" t="s">
        <v>1522</v>
      </c>
      <c r="C233" s="5" t="s">
        <v>96</v>
      </c>
      <c r="D233" s="5" t="s">
        <v>2270</v>
      </c>
      <c r="E233" s="5" t="s">
        <v>2271</v>
      </c>
      <c r="F233" s="5" t="s">
        <v>2272</v>
      </c>
      <c r="G233" s="5" t="s">
        <v>1813</v>
      </c>
      <c r="H233" s="5" t="s">
        <v>2273</v>
      </c>
      <c r="J233" s="5" t="s">
        <v>3219</v>
      </c>
    </row>
    <row r="234" spans="1:10">
      <c r="A234" s="5">
        <v>233</v>
      </c>
      <c r="B234" s="5" t="s">
        <v>1522</v>
      </c>
      <c r="C234" s="5" t="s">
        <v>96</v>
      </c>
      <c r="D234" s="5" t="s">
        <v>2274</v>
      </c>
      <c r="E234" s="5" t="s">
        <v>2275</v>
      </c>
      <c r="F234" s="5" t="s">
        <v>2276</v>
      </c>
      <c r="G234" s="5" t="s">
        <v>1692</v>
      </c>
      <c r="J234" s="5" t="s">
        <v>3219</v>
      </c>
    </row>
    <row r="235" spans="1:10">
      <c r="A235" s="5">
        <v>234</v>
      </c>
      <c r="B235" s="5" t="s">
        <v>1522</v>
      </c>
      <c r="C235" s="5" t="s">
        <v>96</v>
      </c>
      <c r="D235" s="5" t="s">
        <v>2277</v>
      </c>
      <c r="E235" s="5" t="s">
        <v>2278</v>
      </c>
      <c r="F235" s="5" t="s">
        <v>2279</v>
      </c>
      <c r="G235" s="5" t="s">
        <v>2280</v>
      </c>
      <c r="J235" s="5" t="s">
        <v>3219</v>
      </c>
    </row>
    <row r="236" spans="1:10">
      <c r="A236" s="5">
        <v>235</v>
      </c>
      <c r="B236" s="5" t="s">
        <v>1522</v>
      </c>
      <c r="C236" s="5" t="s">
        <v>96</v>
      </c>
      <c r="D236" s="5" t="s">
        <v>2281</v>
      </c>
      <c r="E236" s="5" t="s">
        <v>2282</v>
      </c>
      <c r="F236" s="5" t="s">
        <v>2283</v>
      </c>
      <c r="G236" s="5" t="s">
        <v>1733</v>
      </c>
      <c r="H236" s="5" t="s">
        <v>2284</v>
      </c>
      <c r="J236" s="5" t="s">
        <v>3219</v>
      </c>
    </row>
    <row r="237" spans="1:10">
      <c r="A237" s="5">
        <v>236</v>
      </c>
      <c r="B237" s="5" t="s">
        <v>1522</v>
      </c>
      <c r="C237" s="5" t="s">
        <v>96</v>
      </c>
      <c r="D237" s="5" t="s">
        <v>2285</v>
      </c>
      <c r="E237" s="5" t="s">
        <v>2286</v>
      </c>
      <c r="F237" s="5" t="s">
        <v>2287</v>
      </c>
      <c r="G237" s="5" t="s">
        <v>1549</v>
      </c>
      <c r="J237" s="5" t="s">
        <v>3219</v>
      </c>
    </row>
    <row r="238" spans="1:10">
      <c r="A238" s="5">
        <v>237</v>
      </c>
      <c r="B238" s="5" t="s">
        <v>1522</v>
      </c>
      <c r="C238" s="5" t="s">
        <v>96</v>
      </c>
      <c r="D238" s="5" t="s">
        <v>2288</v>
      </c>
      <c r="E238" s="5" t="s">
        <v>2289</v>
      </c>
      <c r="F238" s="5" t="s">
        <v>2290</v>
      </c>
      <c r="G238" s="5" t="s">
        <v>1549</v>
      </c>
      <c r="J238" s="5" t="s">
        <v>3219</v>
      </c>
    </row>
    <row r="239" spans="1:10">
      <c r="A239" s="5">
        <v>238</v>
      </c>
      <c r="B239" s="5" t="s">
        <v>1522</v>
      </c>
      <c r="C239" s="5" t="s">
        <v>96</v>
      </c>
      <c r="D239" s="5" t="s">
        <v>2291</v>
      </c>
      <c r="E239" s="5" t="s">
        <v>2292</v>
      </c>
      <c r="F239" s="5" t="s">
        <v>1728</v>
      </c>
      <c r="G239" s="5" t="s">
        <v>1796</v>
      </c>
      <c r="J239" s="5" t="s">
        <v>3219</v>
      </c>
    </row>
    <row r="240" spans="1:10">
      <c r="A240" s="5">
        <v>239</v>
      </c>
      <c r="B240" s="5" t="s">
        <v>1522</v>
      </c>
      <c r="C240" s="5" t="s">
        <v>96</v>
      </c>
      <c r="D240" s="5" t="s">
        <v>2293</v>
      </c>
      <c r="E240" s="5" t="s">
        <v>2294</v>
      </c>
      <c r="F240" s="5" t="s">
        <v>2295</v>
      </c>
      <c r="G240" s="5" t="s">
        <v>2296</v>
      </c>
      <c r="J240" s="5" t="s">
        <v>3219</v>
      </c>
    </row>
    <row r="241" spans="1:10">
      <c r="A241" s="5">
        <v>240</v>
      </c>
      <c r="B241" s="5" t="s">
        <v>1522</v>
      </c>
      <c r="C241" s="5" t="s">
        <v>96</v>
      </c>
      <c r="D241" s="5" t="s">
        <v>2297</v>
      </c>
      <c r="E241" s="5" t="s">
        <v>2298</v>
      </c>
      <c r="F241" s="5" t="s">
        <v>2295</v>
      </c>
      <c r="G241" s="5" t="s">
        <v>2299</v>
      </c>
      <c r="J241" s="5" t="s">
        <v>3219</v>
      </c>
    </row>
    <row r="242" spans="1:10">
      <c r="A242" s="5">
        <v>241</v>
      </c>
      <c r="B242" s="5" t="s">
        <v>1522</v>
      </c>
      <c r="C242" s="5" t="s">
        <v>96</v>
      </c>
      <c r="D242" s="5" t="s">
        <v>2300</v>
      </c>
      <c r="E242" s="5" t="s">
        <v>2301</v>
      </c>
      <c r="F242" s="5" t="s">
        <v>2302</v>
      </c>
      <c r="G242" s="5" t="s">
        <v>1534</v>
      </c>
      <c r="J242" s="5" t="s">
        <v>3219</v>
      </c>
    </row>
    <row r="243" spans="1:10">
      <c r="A243" s="5">
        <v>242</v>
      </c>
      <c r="B243" s="5" t="s">
        <v>1522</v>
      </c>
      <c r="C243" s="5" t="s">
        <v>96</v>
      </c>
      <c r="D243" s="5" t="s">
        <v>2303</v>
      </c>
      <c r="E243" s="5" t="s">
        <v>2304</v>
      </c>
      <c r="F243" s="5" t="s">
        <v>2305</v>
      </c>
      <c r="G243" s="5" t="s">
        <v>1733</v>
      </c>
      <c r="J243" s="5" t="s">
        <v>3219</v>
      </c>
    </row>
    <row r="244" spans="1:10">
      <c r="A244" s="5">
        <v>243</v>
      </c>
      <c r="B244" s="5" t="s">
        <v>1522</v>
      </c>
      <c r="C244" s="5" t="s">
        <v>96</v>
      </c>
      <c r="D244" s="5" t="s">
        <v>2306</v>
      </c>
      <c r="E244" s="5" t="s">
        <v>2307</v>
      </c>
      <c r="F244" s="5" t="s">
        <v>2308</v>
      </c>
      <c r="G244" s="5" t="s">
        <v>1796</v>
      </c>
      <c r="J244" s="5" t="s">
        <v>3219</v>
      </c>
    </row>
    <row r="245" spans="1:10">
      <c r="A245" s="5">
        <v>244</v>
      </c>
      <c r="B245" s="5" t="s">
        <v>1522</v>
      </c>
      <c r="C245" s="5" t="s">
        <v>96</v>
      </c>
      <c r="D245" s="5" t="s">
        <v>2309</v>
      </c>
      <c r="E245" s="5" t="s">
        <v>2310</v>
      </c>
      <c r="F245" s="5" t="s">
        <v>2311</v>
      </c>
      <c r="G245" s="5" t="s">
        <v>1718</v>
      </c>
      <c r="J245" s="5" t="s">
        <v>3219</v>
      </c>
    </row>
    <row r="246" spans="1:10">
      <c r="A246" s="5">
        <v>245</v>
      </c>
      <c r="B246" s="5" t="s">
        <v>1522</v>
      </c>
      <c r="C246" s="5" t="s">
        <v>96</v>
      </c>
      <c r="D246" s="5" t="s">
        <v>2312</v>
      </c>
      <c r="E246" s="5" t="s">
        <v>2313</v>
      </c>
      <c r="F246" s="5" t="s">
        <v>2314</v>
      </c>
      <c r="G246" s="5" t="s">
        <v>1782</v>
      </c>
      <c r="J246" s="5" t="s">
        <v>3219</v>
      </c>
    </row>
    <row r="247" spans="1:10">
      <c r="A247" s="5">
        <v>246</v>
      </c>
      <c r="B247" s="5" t="s">
        <v>1522</v>
      </c>
      <c r="C247" s="5" t="s">
        <v>96</v>
      </c>
      <c r="D247" s="5" t="s">
        <v>2315</v>
      </c>
      <c r="E247" s="5" t="s">
        <v>2316</v>
      </c>
      <c r="F247" s="5" t="s">
        <v>2317</v>
      </c>
      <c r="G247" s="5" t="s">
        <v>1945</v>
      </c>
      <c r="J247" s="5" t="s">
        <v>3219</v>
      </c>
    </row>
    <row r="248" spans="1:10">
      <c r="A248" s="5">
        <v>247</v>
      </c>
      <c r="B248" s="5" t="s">
        <v>1522</v>
      </c>
      <c r="C248" s="5" t="s">
        <v>96</v>
      </c>
      <c r="D248" s="5" t="s">
        <v>2318</v>
      </c>
      <c r="E248" s="5" t="s">
        <v>2319</v>
      </c>
      <c r="F248" s="5" t="s">
        <v>2320</v>
      </c>
      <c r="G248" s="5" t="s">
        <v>1593</v>
      </c>
      <c r="J248" s="5" t="s">
        <v>3219</v>
      </c>
    </row>
    <row r="249" spans="1:10">
      <c r="A249" s="5">
        <v>248</v>
      </c>
      <c r="B249" s="5" t="s">
        <v>1522</v>
      </c>
      <c r="C249" s="5" t="s">
        <v>96</v>
      </c>
      <c r="D249" s="5" t="s">
        <v>2321</v>
      </c>
      <c r="E249" s="5" t="s">
        <v>2322</v>
      </c>
      <c r="F249" s="5" t="s">
        <v>2323</v>
      </c>
      <c r="G249" s="5" t="s">
        <v>1530</v>
      </c>
      <c r="J249" s="5" t="s">
        <v>3219</v>
      </c>
    </row>
    <row r="250" spans="1:10">
      <c r="A250" s="5">
        <v>249</v>
      </c>
      <c r="B250" s="5" t="s">
        <v>1522</v>
      </c>
      <c r="C250" s="5" t="s">
        <v>96</v>
      </c>
      <c r="D250" s="5" t="s">
        <v>2324</v>
      </c>
      <c r="E250" s="5" t="s">
        <v>2325</v>
      </c>
      <c r="F250" s="5" t="s">
        <v>1556</v>
      </c>
      <c r="G250" s="5" t="s">
        <v>2326</v>
      </c>
      <c r="J250" s="5" t="s">
        <v>3219</v>
      </c>
    </row>
    <row r="251" spans="1:10">
      <c r="A251" s="5">
        <v>250</v>
      </c>
      <c r="B251" s="5" t="s">
        <v>1522</v>
      </c>
      <c r="C251" s="5" t="s">
        <v>96</v>
      </c>
      <c r="D251" s="5" t="s">
        <v>2327</v>
      </c>
      <c r="E251" s="5" t="s">
        <v>2328</v>
      </c>
      <c r="F251" s="5" t="s">
        <v>2329</v>
      </c>
      <c r="G251" s="5" t="s">
        <v>1796</v>
      </c>
      <c r="J251" s="5" t="s">
        <v>3219</v>
      </c>
    </row>
    <row r="252" spans="1:10">
      <c r="A252" s="5">
        <v>251</v>
      </c>
      <c r="B252" s="5" t="s">
        <v>1522</v>
      </c>
      <c r="C252" s="5" t="s">
        <v>96</v>
      </c>
      <c r="D252" s="5" t="s">
        <v>2330</v>
      </c>
      <c r="E252" s="5" t="s">
        <v>2331</v>
      </c>
      <c r="F252" s="5" t="s">
        <v>2332</v>
      </c>
      <c r="G252" s="5" t="s">
        <v>1931</v>
      </c>
      <c r="J252" s="5" t="s">
        <v>3219</v>
      </c>
    </row>
    <row r="253" spans="1:10">
      <c r="A253" s="5">
        <v>252</v>
      </c>
      <c r="B253" s="5" t="s">
        <v>1522</v>
      </c>
      <c r="C253" s="5" t="s">
        <v>96</v>
      </c>
      <c r="D253" s="5" t="s">
        <v>2333</v>
      </c>
      <c r="E253" s="5" t="s">
        <v>2334</v>
      </c>
      <c r="F253" s="5" t="s">
        <v>2335</v>
      </c>
      <c r="G253" s="5" t="s">
        <v>1586</v>
      </c>
      <c r="J253" s="5" t="s">
        <v>3219</v>
      </c>
    </row>
    <row r="254" spans="1:10">
      <c r="A254" s="5">
        <v>253</v>
      </c>
      <c r="B254" s="5" t="s">
        <v>1522</v>
      </c>
      <c r="C254" s="5" t="s">
        <v>96</v>
      </c>
      <c r="D254" s="5" t="s">
        <v>2336</v>
      </c>
      <c r="E254" s="5" t="s">
        <v>2337</v>
      </c>
      <c r="F254" s="5" t="s">
        <v>2338</v>
      </c>
      <c r="G254" s="5" t="s">
        <v>1545</v>
      </c>
      <c r="J254" s="5" t="s">
        <v>3219</v>
      </c>
    </row>
    <row r="255" spans="1:10">
      <c r="A255" s="5">
        <v>254</v>
      </c>
      <c r="B255" s="5" t="s">
        <v>1522</v>
      </c>
      <c r="C255" s="5" t="s">
        <v>96</v>
      </c>
      <c r="D255" s="5" t="s">
        <v>2341</v>
      </c>
      <c r="E255" s="5" t="s">
        <v>2342</v>
      </c>
      <c r="F255" s="5" t="s">
        <v>2343</v>
      </c>
      <c r="G255" s="5" t="s">
        <v>1530</v>
      </c>
      <c r="J255" s="5" t="s">
        <v>3219</v>
      </c>
    </row>
    <row r="256" spans="1:10">
      <c r="A256" s="5">
        <v>255</v>
      </c>
      <c r="B256" s="5" t="s">
        <v>1522</v>
      </c>
      <c r="C256" s="5" t="s">
        <v>96</v>
      </c>
      <c r="D256" s="5" t="s">
        <v>2344</v>
      </c>
      <c r="E256" s="5" t="s">
        <v>2345</v>
      </c>
      <c r="F256" s="5" t="s">
        <v>2346</v>
      </c>
      <c r="G256" s="5" t="s">
        <v>1572</v>
      </c>
      <c r="J256" s="5" t="s">
        <v>3219</v>
      </c>
    </row>
    <row r="257" spans="1:10">
      <c r="A257" s="5">
        <v>256</v>
      </c>
      <c r="B257" s="5" t="s">
        <v>1522</v>
      </c>
      <c r="C257" s="5" t="s">
        <v>96</v>
      </c>
      <c r="D257" s="5" t="s">
        <v>2347</v>
      </c>
      <c r="E257" s="5" t="s">
        <v>2348</v>
      </c>
      <c r="F257" s="5" t="s">
        <v>2349</v>
      </c>
      <c r="G257" s="5" t="s">
        <v>1586</v>
      </c>
      <c r="J257" s="5" t="s">
        <v>3219</v>
      </c>
    </row>
    <row r="258" spans="1:10">
      <c r="A258" s="5">
        <v>257</v>
      </c>
      <c r="B258" s="5" t="s">
        <v>1522</v>
      </c>
      <c r="C258" s="5" t="s">
        <v>96</v>
      </c>
      <c r="D258" s="5" t="s">
        <v>2350</v>
      </c>
      <c r="E258" s="5" t="s">
        <v>2351</v>
      </c>
      <c r="F258" s="5" t="s">
        <v>2352</v>
      </c>
      <c r="G258" s="5" t="s">
        <v>1549</v>
      </c>
      <c r="H258" s="5" t="s">
        <v>2353</v>
      </c>
      <c r="J258" s="5" t="s">
        <v>3219</v>
      </c>
    </row>
    <row r="259" spans="1:10">
      <c r="A259" s="5">
        <v>258</v>
      </c>
      <c r="B259" s="5" t="s">
        <v>1522</v>
      </c>
      <c r="C259" s="5" t="s">
        <v>96</v>
      </c>
      <c r="D259" s="5" t="s">
        <v>2354</v>
      </c>
      <c r="E259" s="5" t="s">
        <v>2355</v>
      </c>
      <c r="F259" s="5" t="s">
        <v>2356</v>
      </c>
      <c r="G259" s="5" t="s">
        <v>1624</v>
      </c>
      <c r="J259" s="5" t="s">
        <v>3219</v>
      </c>
    </row>
    <row r="260" spans="1:10">
      <c r="A260" s="5">
        <v>259</v>
      </c>
      <c r="B260" s="5" t="s">
        <v>1522</v>
      </c>
      <c r="C260" s="5" t="s">
        <v>96</v>
      </c>
      <c r="D260" s="5" t="s">
        <v>2357</v>
      </c>
      <c r="E260" s="5" t="s">
        <v>2358</v>
      </c>
      <c r="F260" s="5" t="s">
        <v>2359</v>
      </c>
      <c r="G260" s="5" t="s">
        <v>1775</v>
      </c>
      <c r="J260" s="5" t="s">
        <v>3219</v>
      </c>
    </row>
    <row r="261" spans="1:10">
      <c r="A261" s="5">
        <v>260</v>
      </c>
      <c r="B261" s="5" t="s">
        <v>1522</v>
      </c>
      <c r="C261" s="5" t="s">
        <v>96</v>
      </c>
      <c r="D261" s="5" t="s">
        <v>2360</v>
      </c>
      <c r="E261" s="5" t="s">
        <v>2361</v>
      </c>
      <c r="F261" s="5" t="s">
        <v>2362</v>
      </c>
      <c r="G261" s="5" t="s">
        <v>1586</v>
      </c>
      <c r="J261" s="5" t="s">
        <v>3219</v>
      </c>
    </row>
    <row r="262" spans="1:10">
      <c r="A262" s="5">
        <v>261</v>
      </c>
      <c r="B262" s="5" t="s">
        <v>1522</v>
      </c>
      <c r="C262" s="5" t="s">
        <v>96</v>
      </c>
      <c r="D262" s="5" t="s">
        <v>2363</v>
      </c>
      <c r="E262" s="5" t="s">
        <v>2364</v>
      </c>
      <c r="F262" s="5" t="s">
        <v>2365</v>
      </c>
      <c r="G262" s="5" t="s">
        <v>2127</v>
      </c>
      <c r="J262" s="5" t="s">
        <v>3219</v>
      </c>
    </row>
    <row r="263" spans="1:10">
      <c r="A263" s="5">
        <v>262</v>
      </c>
      <c r="B263" s="5" t="s">
        <v>1522</v>
      </c>
      <c r="C263" s="5" t="s">
        <v>96</v>
      </c>
      <c r="D263" s="5" t="s">
        <v>2366</v>
      </c>
      <c r="E263" s="5" t="s">
        <v>2367</v>
      </c>
      <c r="F263" s="5" t="s">
        <v>2368</v>
      </c>
      <c r="G263" s="5" t="s">
        <v>2369</v>
      </c>
      <c r="J263" s="5" t="s">
        <v>3219</v>
      </c>
    </row>
    <row r="264" spans="1:10">
      <c r="A264" s="5">
        <v>263</v>
      </c>
      <c r="B264" s="5" t="s">
        <v>1522</v>
      </c>
      <c r="C264" s="5" t="s">
        <v>96</v>
      </c>
      <c r="D264" s="5" t="s">
        <v>2370</v>
      </c>
      <c r="E264" s="5" t="s">
        <v>2371</v>
      </c>
      <c r="F264" s="5" t="s">
        <v>2372</v>
      </c>
      <c r="G264" s="5" t="s">
        <v>1593</v>
      </c>
      <c r="H264" s="5" t="s">
        <v>2373</v>
      </c>
      <c r="J264" s="5" t="s">
        <v>3219</v>
      </c>
    </row>
    <row r="265" spans="1:10">
      <c r="A265" s="5">
        <v>264</v>
      </c>
      <c r="B265" s="5" t="s">
        <v>1522</v>
      </c>
      <c r="C265" s="5" t="s">
        <v>96</v>
      </c>
      <c r="D265" s="5" t="s">
        <v>2374</v>
      </c>
      <c r="E265" s="5" t="s">
        <v>2375</v>
      </c>
      <c r="F265" s="5" t="s">
        <v>2376</v>
      </c>
      <c r="G265" s="5" t="s">
        <v>1600</v>
      </c>
      <c r="J265" s="5" t="s">
        <v>3219</v>
      </c>
    </row>
    <row r="266" spans="1:10">
      <c r="A266" s="5">
        <v>265</v>
      </c>
      <c r="B266" s="5" t="s">
        <v>1522</v>
      </c>
      <c r="C266" s="5" t="s">
        <v>96</v>
      </c>
      <c r="D266" s="5" t="s">
        <v>2377</v>
      </c>
      <c r="E266" s="5" t="s">
        <v>2378</v>
      </c>
      <c r="F266" s="5" t="s">
        <v>2379</v>
      </c>
      <c r="G266" s="5" t="s">
        <v>1789</v>
      </c>
      <c r="J266" s="5" t="s">
        <v>3219</v>
      </c>
    </row>
    <row r="267" spans="1:10">
      <c r="A267" s="5">
        <v>266</v>
      </c>
      <c r="B267" s="5" t="s">
        <v>1522</v>
      </c>
      <c r="C267" s="5" t="s">
        <v>96</v>
      </c>
      <c r="D267" s="5" t="s">
        <v>2380</v>
      </c>
      <c r="E267" s="5" t="s">
        <v>2381</v>
      </c>
      <c r="F267" s="5" t="s">
        <v>2382</v>
      </c>
      <c r="G267" s="5" t="s">
        <v>1641</v>
      </c>
      <c r="J267" s="5" t="s">
        <v>3219</v>
      </c>
    </row>
    <row r="268" spans="1:10">
      <c r="A268" s="5">
        <v>267</v>
      </c>
      <c r="B268" s="5" t="s">
        <v>1522</v>
      </c>
      <c r="C268" s="5" t="s">
        <v>96</v>
      </c>
      <c r="D268" s="5" t="s">
        <v>2383</v>
      </c>
      <c r="E268" s="5" t="s">
        <v>2384</v>
      </c>
      <c r="F268" s="5" t="s">
        <v>2385</v>
      </c>
      <c r="G268" s="5" t="s">
        <v>1549</v>
      </c>
      <c r="J268" s="5" t="s">
        <v>3219</v>
      </c>
    </row>
    <row r="269" spans="1:10">
      <c r="A269" s="5">
        <v>268</v>
      </c>
      <c r="B269" s="5" t="s">
        <v>1522</v>
      </c>
      <c r="C269" s="5" t="s">
        <v>96</v>
      </c>
      <c r="D269" s="5" t="s">
        <v>2386</v>
      </c>
      <c r="E269" s="5" t="s">
        <v>2387</v>
      </c>
      <c r="F269" s="5" t="s">
        <v>2388</v>
      </c>
      <c r="G269" s="5" t="s">
        <v>1541</v>
      </c>
      <c r="J269" s="5" t="s">
        <v>3219</v>
      </c>
    </row>
    <row r="270" spans="1:10">
      <c r="A270" s="5">
        <v>269</v>
      </c>
      <c r="B270" s="5" t="s">
        <v>1522</v>
      </c>
      <c r="C270" s="5" t="s">
        <v>96</v>
      </c>
      <c r="D270" s="5" t="s">
        <v>2389</v>
      </c>
      <c r="E270" s="5" t="s">
        <v>2390</v>
      </c>
      <c r="F270" s="5" t="s">
        <v>2391</v>
      </c>
      <c r="G270" s="5" t="s">
        <v>1624</v>
      </c>
      <c r="J270" s="5" t="s">
        <v>3219</v>
      </c>
    </row>
    <row r="271" spans="1:10">
      <c r="A271" s="5">
        <v>270</v>
      </c>
      <c r="B271" s="5" t="s">
        <v>1522</v>
      </c>
      <c r="C271" s="5" t="s">
        <v>96</v>
      </c>
      <c r="D271" s="5" t="s">
        <v>2392</v>
      </c>
      <c r="E271" s="5" t="s">
        <v>2393</v>
      </c>
      <c r="F271" s="5" t="s">
        <v>2394</v>
      </c>
      <c r="G271" s="5" t="s">
        <v>2032</v>
      </c>
      <c r="J271" s="5" t="s">
        <v>3219</v>
      </c>
    </row>
    <row r="272" spans="1:10">
      <c r="A272" s="5">
        <v>271</v>
      </c>
      <c r="B272" s="5" t="s">
        <v>1522</v>
      </c>
      <c r="C272" s="5" t="s">
        <v>96</v>
      </c>
      <c r="D272" s="5" t="s">
        <v>2395</v>
      </c>
      <c r="E272" s="5" t="s">
        <v>2396</v>
      </c>
      <c r="F272" s="5" t="s">
        <v>2397</v>
      </c>
      <c r="G272" s="5" t="s">
        <v>1789</v>
      </c>
      <c r="J272" s="5" t="s">
        <v>3219</v>
      </c>
    </row>
    <row r="273" spans="1:10">
      <c r="A273" s="5">
        <v>272</v>
      </c>
      <c r="B273" s="5" t="s">
        <v>1522</v>
      </c>
      <c r="C273" s="5" t="s">
        <v>96</v>
      </c>
      <c r="D273" s="5" t="s">
        <v>2398</v>
      </c>
      <c r="E273" s="5" t="s">
        <v>2399</v>
      </c>
      <c r="F273" s="5" t="s">
        <v>2400</v>
      </c>
      <c r="G273" s="5" t="s">
        <v>1789</v>
      </c>
      <c r="J273" s="5" t="s">
        <v>3219</v>
      </c>
    </row>
    <row r="274" spans="1:10">
      <c r="A274" s="5">
        <v>273</v>
      </c>
      <c r="B274" s="5" t="s">
        <v>1522</v>
      </c>
      <c r="C274" s="5" t="s">
        <v>96</v>
      </c>
      <c r="D274" s="5" t="s">
        <v>2401</v>
      </c>
      <c r="E274" s="5" t="s">
        <v>2402</v>
      </c>
      <c r="F274" s="5" t="s">
        <v>2403</v>
      </c>
      <c r="G274" s="5" t="s">
        <v>1955</v>
      </c>
      <c r="J274" s="5" t="s">
        <v>3219</v>
      </c>
    </row>
    <row r="275" spans="1:10">
      <c r="A275" s="5">
        <v>274</v>
      </c>
      <c r="B275" s="5" t="s">
        <v>1522</v>
      </c>
      <c r="C275" s="5" t="s">
        <v>96</v>
      </c>
      <c r="D275" s="5" t="s">
        <v>2404</v>
      </c>
      <c r="E275" s="5" t="s">
        <v>2405</v>
      </c>
      <c r="F275" s="5" t="s">
        <v>2406</v>
      </c>
      <c r="G275" s="5" t="s">
        <v>1561</v>
      </c>
      <c r="J275" s="5" t="s">
        <v>3219</v>
      </c>
    </row>
    <row r="276" spans="1:10">
      <c r="A276" s="5">
        <v>275</v>
      </c>
      <c r="B276" s="5" t="s">
        <v>1522</v>
      </c>
      <c r="C276" s="5" t="s">
        <v>96</v>
      </c>
      <c r="D276" s="5" t="s">
        <v>2407</v>
      </c>
      <c r="E276" s="5" t="s">
        <v>2408</v>
      </c>
      <c r="F276" s="5" t="s">
        <v>2409</v>
      </c>
      <c r="G276" s="5" t="s">
        <v>1534</v>
      </c>
      <c r="J276" s="5" t="s">
        <v>3219</v>
      </c>
    </row>
    <row r="277" spans="1:10">
      <c r="A277" s="5">
        <v>276</v>
      </c>
      <c r="B277" s="5" t="s">
        <v>1522</v>
      </c>
      <c r="C277" s="5" t="s">
        <v>96</v>
      </c>
      <c r="D277" s="5" t="s">
        <v>2410</v>
      </c>
      <c r="E277" s="5" t="s">
        <v>2411</v>
      </c>
      <c r="F277" s="5" t="s">
        <v>1805</v>
      </c>
      <c r="G277" s="5" t="s">
        <v>2412</v>
      </c>
      <c r="J277" s="5" t="s">
        <v>3219</v>
      </c>
    </row>
    <row r="278" spans="1:10">
      <c r="A278" s="5">
        <v>277</v>
      </c>
      <c r="B278" s="5" t="s">
        <v>1522</v>
      </c>
      <c r="C278" s="5" t="s">
        <v>96</v>
      </c>
      <c r="D278" s="5" t="s">
        <v>2413</v>
      </c>
      <c r="E278" s="5" t="s">
        <v>2414</v>
      </c>
      <c r="F278" s="5" t="s">
        <v>2415</v>
      </c>
      <c r="G278" s="5" t="s">
        <v>1718</v>
      </c>
      <c r="J278" s="5" t="s">
        <v>3219</v>
      </c>
    </row>
    <row r="279" spans="1:10">
      <c r="A279" s="5">
        <v>278</v>
      </c>
      <c r="B279" s="5" t="s">
        <v>1522</v>
      </c>
      <c r="C279" s="5" t="s">
        <v>96</v>
      </c>
      <c r="D279" s="5" t="s">
        <v>2416</v>
      </c>
      <c r="E279" s="5" t="s">
        <v>2417</v>
      </c>
      <c r="F279" s="5" t="s">
        <v>2418</v>
      </c>
      <c r="G279" s="5" t="s">
        <v>1593</v>
      </c>
      <c r="J279" s="5" t="s">
        <v>3219</v>
      </c>
    </row>
    <row r="280" spans="1:10">
      <c r="A280" s="5">
        <v>279</v>
      </c>
      <c r="B280" s="5" t="s">
        <v>1522</v>
      </c>
      <c r="C280" s="5" t="s">
        <v>96</v>
      </c>
      <c r="D280" s="5" t="s">
        <v>2419</v>
      </c>
      <c r="E280" s="5" t="s">
        <v>2420</v>
      </c>
      <c r="F280" s="5" t="s">
        <v>2421</v>
      </c>
      <c r="G280" s="5" t="s">
        <v>1586</v>
      </c>
      <c r="J280" s="5" t="s">
        <v>3219</v>
      </c>
    </row>
    <row r="281" spans="1:10">
      <c r="A281" s="5">
        <v>280</v>
      </c>
      <c r="B281" s="5" t="s">
        <v>1522</v>
      </c>
      <c r="C281" s="5" t="s">
        <v>96</v>
      </c>
      <c r="D281" s="5" t="s">
        <v>2422</v>
      </c>
      <c r="E281" s="5" t="s">
        <v>2423</v>
      </c>
      <c r="F281" s="5" t="s">
        <v>2424</v>
      </c>
      <c r="G281" s="5" t="s">
        <v>1549</v>
      </c>
      <c r="J281" s="5" t="s">
        <v>3219</v>
      </c>
    </row>
    <row r="282" spans="1:10">
      <c r="A282" s="5">
        <v>281</v>
      </c>
      <c r="B282" s="5" t="s">
        <v>1522</v>
      </c>
      <c r="C282" s="5" t="s">
        <v>96</v>
      </c>
      <c r="D282" s="5" t="s">
        <v>2425</v>
      </c>
      <c r="E282" s="5" t="s">
        <v>2426</v>
      </c>
      <c r="F282" s="5" t="s">
        <v>2427</v>
      </c>
      <c r="G282" s="5" t="s">
        <v>2127</v>
      </c>
      <c r="J282" s="5" t="s">
        <v>3219</v>
      </c>
    </row>
    <row r="283" spans="1:10">
      <c r="A283" s="5">
        <v>282</v>
      </c>
      <c r="B283" s="5" t="s">
        <v>1522</v>
      </c>
      <c r="C283" s="5" t="s">
        <v>96</v>
      </c>
      <c r="D283" s="5" t="s">
        <v>2428</v>
      </c>
      <c r="E283" s="5" t="s">
        <v>2429</v>
      </c>
      <c r="F283" s="5" t="s">
        <v>2430</v>
      </c>
      <c r="G283" s="5" t="s">
        <v>2001</v>
      </c>
      <c r="H283" s="5" t="s">
        <v>2431</v>
      </c>
      <c r="J283" s="5" t="s">
        <v>3219</v>
      </c>
    </row>
    <row r="284" spans="1:10">
      <c r="A284" s="5">
        <v>283</v>
      </c>
      <c r="B284" s="5" t="s">
        <v>1522</v>
      </c>
      <c r="C284" s="5" t="s">
        <v>96</v>
      </c>
      <c r="D284" s="5" t="s">
        <v>2432</v>
      </c>
      <c r="E284" s="5" t="s">
        <v>2433</v>
      </c>
      <c r="F284" s="5" t="s">
        <v>2434</v>
      </c>
      <c r="G284" s="5" t="s">
        <v>1756</v>
      </c>
      <c r="J284" s="5" t="s">
        <v>3219</v>
      </c>
    </row>
    <row r="285" spans="1:10">
      <c r="A285" s="5">
        <v>284</v>
      </c>
      <c r="B285" s="5" t="s">
        <v>1522</v>
      </c>
      <c r="C285" s="5" t="s">
        <v>96</v>
      </c>
      <c r="D285" s="5" t="s">
        <v>2435</v>
      </c>
      <c r="E285" s="5" t="s">
        <v>2436</v>
      </c>
      <c r="F285" s="5" t="s">
        <v>2437</v>
      </c>
      <c r="G285" s="5" t="s">
        <v>2438</v>
      </c>
      <c r="J285" s="5" t="s">
        <v>3219</v>
      </c>
    </row>
    <row r="286" spans="1:10">
      <c r="A286" s="5">
        <v>285</v>
      </c>
      <c r="B286" s="5" t="s">
        <v>1522</v>
      </c>
      <c r="C286" s="5" t="s">
        <v>96</v>
      </c>
      <c r="D286" s="5" t="s">
        <v>2439</v>
      </c>
      <c r="E286" s="5" t="s">
        <v>2440</v>
      </c>
      <c r="F286" s="5" t="s">
        <v>2441</v>
      </c>
      <c r="G286" s="5" t="s">
        <v>1718</v>
      </c>
      <c r="J286" s="5" t="s">
        <v>3219</v>
      </c>
    </row>
    <row r="287" spans="1:10">
      <c r="A287" s="5">
        <v>286</v>
      </c>
      <c r="B287" s="5" t="s">
        <v>1522</v>
      </c>
      <c r="C287" s="5" t="s">
        <v>96</v>
      </c>
      <c r="D287" s="5" t="s">
        <v>2442</v>
      </c>
      <c r="E287" s="5" t="s">
        <v>2443</v>
      </c>
      <c r="F287" s="5" t="s">
        <v>2444</v>
      </c>
      <c r="G287" s="5" t="s">
        <v>1796</v>
      </c>
      <c r="J287" s="5" t="s">
        <v>3219</v>
      </c>
    </row>
    <row r="288" spans="1:10">
      <c r="A288" s="5">
        <v>287</v>
      </c>
      <c r="B288" s="5" t="s">
        <v>1522</v>
      </c>
      <c r="C288" s="5" t="s">
        <v>96</v>
      </c>
      <c r="D288" s="5" t="s">
        <v>2445</v>
      </c>
      <c r="E288" s="5" t="s">
        <v>2446</v>
      </c>
      <c r="F288" s="5" t="s">
        <v>2447</v>
      </c>
      <c r="G288" s="5" t="s">
        <v>1553</v>
      </c>
      <c r="J288" s="5" t="s">
        <v>3219</v>
      </c>
    </row>
    <row r="289" spans="1:10">
      <c r="A289" s="5">
        <v>288</v>
      </c>
      <c r="B289" s="5" t="s">
        <v>1522</v>
      </c>
      <c r="C289" s="5" t="s">
        <v>96</v>
      </c>
      <c r="D289" s="5" t="s">
        <v>2448</v>
      </c>
      <c r="E289" s="5" t="s">
        <v>2449</v>
      </c>
      <c r="F289" s="5" t="s">
        <v>2450</v>
      </c>
      <c r="G289" s="5" t="s">
        <v>1641</v>
      </c>
      <c r="J289" s="5" t="s">
        <v>3219</v>
      </c>
    </row>
    <row r="290" spans="1:10">
      <c r="A290" s="5">
        <v>289</v>
      </c>
      <c r="B290" s="5" t="s">
        <v>1522</v>
      </c>
      <c r="C290" s="5" t="s">
        <v>96</v>
      </c>
      <c r="D290" s="5" t="s">
        <v>2451</v>
      </c>
      <c r="E290" s="5" t="s">
        <v>2452</v>
      </c>
      <c r="F290" s="5" t="s">
        <v>2453</v>
      </c>
      <c r="G290" s="5" t="s">
        <v>1553</v>
      </c>
      <c r="J290" s="5" t="s">
        <v>3219</v>
      </c>
    </row>
    <row r="291" spans="1:10">
      <c r="A291" s="5">
        <v>290</v>
      </c>
      <c r="B291" s="5" t="s">
        <v>1522</v>
      </c>
      <c r="C291" s="5" t="s">
        <v>96</v>
      </c>
      <c r="D291" s="5" t="s">
        <v>2454</v>
      </c>
      <c r="E291" s="5" t="s">
        <v>2455</v>
      </c>
      <c r="F291" s="5" t="s">
        <v>2456</v>
      </c>
      <c r="G291" s="5" t="s">
        <v>1624</v>
      </c>
      <c r="J291" s="5" t="s">
        <v>3219</v>
      </c>
    </row>
    <row r="292" spans="1:10">
      <c r="A292" s="5">
        <v>291</v>
      </c>
      <c r="B292" s="5" t="s">
        <v>1522</v>
      </c>
      <c r="C292" s="5" t="s">
        <v>96</v>
      </c>
      <c r="D292" s="5" t="s">
        <v>2457</v>
      </c>
      <c r="E292" s="5" t="s">
        <v>2458</v>
      </c>
      <c r="F292" s="5" t="s">
        <v>2459</v>
      </c>
      <c r="G292" s="5" t="s">
        <v>1912</v>
      </c>
      <c r="J292" s="5" t="s">
        <v>3219</v>
      </c>
    </row>
    <row r="293" spans="1:10">
      <c r="A293" s="5">
        <v>292</v>
      </c>
      <c r="B293" s="5" t="s">
        <v>1522</v>
      </c>
      <c r="C293" s="5" t="s">
        <v>96</v>
      </c>
      <c r="D293" s="5" t="s">
        <v>2460</v>
      </c>
      <c r="E293" s="5" t="s">
        <v>2461</v>
      </c>
      <c r="F293" s="5" t="s">
        <v>2462</v>
      </c>
      <c r="G293" s="5" t="s">
        <v>1549</v>
      </c>
      <c r="J293" s="5" t="s">
        <v>3219</v>
      </c>
    </row>
    <row r="294" spans="1:10">
      <c r="A294" s="5">
        <v>293</v>
      </c>
      <c r="B294" s="5" t="s">
        <v>1522</v>
      </c>
      <c r="C294" s="5" t="s">
        <v>96</v>
      </c>
      <c r="D294" s="5" t="s">
        <v>2463</v>
      </c>
      <c r="E294" s="5" t="s">
        <v>2464</v>
      </c>
      <c r="F294" s="5" t="s">
        <v>1737</v>
      </c>
      <c r="G294" s="5" t="s">
        <v>1593</v>
      </c>
      <c r="J294" s="5" t="s">
        <v>3219</v>
      </c>
    </row>
    <row r="295" spans="1:10">
      <c r="A295" s="5">
        <v>294</v>
      </c>
      <c r="B295" s="5" t="s">
        <v>1522</v>
      </c>
      <c r="C295" s="5" t="s">
        <v>96</v>
      </c>
      <c r="D295" s="5" t="s">
        <v>2465</v>
      </c>
      <c r="E295" s="5" t="s">
        <v>2466</v>
      </c>
      <c r="F295" s="5" t="s">
        <v>2467</v>
      </c>
      <c r="G295" s="5" t="s">
        <v>1782</v>
      </c>
      <c r="J295" s="5" t="s">
        <v>3219</v>
      </c>
    </row>
    <row r="296" spans="1:10">
      <c r="A296" s="5">
        <v>295</v>
      </c>
      <c r="B296" s="5" t="s">
        <v>1522</v>
      </c>
      <c r="C296" s="5" t="s">
        <v>96</v>
      </c>
      <c r="D296" s="5" t="s">
        <v>2468</v>
      </c>
      <c r="E296" s="5" t="s">
        <v>2469</v>
      </c>
      <c r="F296" s="5" t="s">
        <v>2470</v>
      </c>
      <c r="G296" s="5" t="s">
        <v>1624</v>
      </c>
      <c r="J296" s="5" t="s">
        <v>3219</v>
      </c>
    </row>
    <row r="297" spans="1:10">
      <c r="A297" s="5">
        <v>296</v>
      </c>
      <c r="B297" s="5" t="s">
        <v>1522</v>
      </c>
      <c r="C297" s="5" t="s">
        <v>96</v>
      </c>
      <c r="D297" s="5" t="s">
        <v>2471</v>
      </c>
      <c r="E297" s="5" t="s">
        <v>2472</v>
      </c>
      <c r="F297" s="5" t="s">
        <v>2473</v>
      </c>
      <c r="G297" s="5" t="s">
        <v>1718</v>
      </c>
      <c r="J297" s="5" t="s">
        <v>3219</v>
      </c>
    </row>
    <row r="298" spans="1:10">
      <c r="A298" s="5">
        <v>297</v>
      </c>
      <c r="B298" s="5" t="s">
        <v>1522</v>
      </c>
      <c r="C298" s="5" t="s">
        <v>96</v>
      </c>
      <c r="D298" s="5" t="s">
        <v>2474</v>
      </c>
      <c r="E298" s="5" t="s">
        <v>2475</v>
      </c>
      <c r="F298" s="5" t="s">
        <v>2476</v>
      </c>
      <c r="G298" s="5" t="s">
        <v>1541</v>
      </c>
      <c r="J298" s="5" t="s">
        <v>3219</v>
      </c>
    </row>
    <row r="299" spans="1:10">
      <c r="A299" s="5">
        <v>298</v>
      </c>
      <c r="B299" s="5" t="s">
        <v>1522</v>
      </c>
      <c r="C299" s="5" t="s">
        <v>96</v>
      </c>
      <c r="D299" s="5" t="s">
        <v>2477</v>
      </c>
      <c r="E299" s="5" t="s">
        <v>2478</v>
      </c>
      <c r="F299" s="5" t="s">
        <v>2479</v>
      </c>
      <c r="G299" s="5" t="s">
        <v>1541</v>
      </c>
      <c r="J299" s="5" t="s">
        <v>3219</v>
      </c>
    </row>
    <row r="300" spans="1:10">
      <c r="A300" s="5">
        <v>299</v>
      </c>
      <c r="B300" s="5" t="s">
        <v>1522</v>
      </c>
      <c r="C300" s="5" t="s">
        <v>96</v>
      </c>
      <c r="D300" s="5" t="s">
        <v>2480</v>
      </c>
      <c r="E300" s="5" t="s">
        <v>2481</v>
      </c>
      <c r="F300" s="5" t="s">
        <v>2482</v>
      </c>
      <c r="G300" s="5" t="s">
        <v>1561</v>
      </c>
      <c r="J300" s="5" t="s">
        <v>3219</v>
      </c>
    </row>
    <row r="301" spans="1:10">
      <c r="A301" s="5">
        <v>300</v>
      </c>
      <c r="B301" s="5" t="s">
        <v>1522</v>
      </c>
      <c r="C301" s="5" t="s">
        <v>96</v>
      </c>
      <c r="D301" s="5" t="s">
        <v>2483</v>
      </c>
      <c r="E301" s="5" t="s">
        <v>2484</v>
      </c>
      <c r="F301" s="5" t="s">
        <v>2485</v>
      </c>
      <c r="G301" s="5" t="s">
        <v>1600</v>
      </c>
      <c r="J301" s="5" t="s">
        <v>3219</v>
      </c>
    </row>
    <row r="302" spans="1:10">
      <c r="A302" s="5">
        <v>301</v>
      </c>
      <c r="B302" s="5" t="s">
        <v>1522</v>
      </c>
      <c r="C302" s="5" t="s">
        <v>96</v>
      </c>
      <c r="D302" s="5" t="s">
        <v>2486</v>
      </c>
      <c r="E302" s="5" t="s">
        <v>2487</v>
      </c>
      <c r="F302" s="5" t="s">
        <v>2488</v>
      </c>
      <c r="G302" s="5" t="s">
        <v>1541</v>
      </c>
      <c r="J302" s="5" t="s">
        <v>3219</v>
      </c>
    </row>
    <row r="303" spans="1:10">
      <c r="A303" s="5">
        <v>302</v>
      </c>
      <c r="B303" s="5" t="s">
        <v>1522</v>
      </c>
      <c r="C303" s="5" t="s">
        <v>96</v>
      </c>
      <c r="D303" s="5" t="s">
        <v>2489</v>
      </c>
      <c r="E303" s="5" t="s">
        <v>2490</v>
      </c>
      <c r="F303" s="5" t="s">
        <v>2491</v>
      </c>
      <c r="G303" s="5" t="s">
        <v>1863</v>
      </c>
      <c r="J303" s="5" t="s">
        <v>3219</v>
      </c>
    </row>
    <row r="304" spans="1:10">
      <c r="A304" s="5">
        <v>303</v>
      </c>
      <c r="B304" s="5" t="s">
        <v>1522</v>
      </c>
      <c r="C304" s="5" t="s">
        <v>96</v>
      </c>
      <c r="D304" s="5" t="s">
        <v>2492</v>
      </c>
      <c r="E304" s="5" t="s">
        <v>2493</v>
      </c>
      <c r="F304" s="5" t="s">
        <v>2494</v>
      </c>
      <c r="G304" s="5" t="s">
        <v>1541</v>
      </c>
      <c r="J304" s="5" t="s">
        <v>3219</v>
      </c>
    </row>
    <row r="305" spans="1:10">
      <c r="A305" s="5">
        <v>304</v>
      </c>
      <c r="B305" s="5" t="s">
        <v>1522</v>
      </c>
      <c r="C305" s="5" t="s">
        <v>96</v>
      </c>
      <c r="D305" s="5" t="s">
        <v>2495</v>
      </c>
      <c r="E305" s="5" t="s">
        <v>2496</v>
      </c>
      <c r="F305" s="5" t="s">
        <v>2497</v>
      </c>
      <c r="G305" s="5" t="s">
        <v>1541</v>
      </c>
      <c r="J305" s="5" t="s">
        <v>3219</v>
      </c>
    </row>
    <row r="306" spans="1:10">
      <c r="A306" s="5">
        <v>305</v>
      </c>
      <c r="B306" s="5" t="s">
        <v>1522</v>
      </c>
      <c r="C306" s="5" t="s">
        <v>96</v>
      </c>
      <c r="D306" s="5" t="s">
        <v>2498</v>
      </c>
      <c r="E306" s="5" t="s">
        <v>2499</v>
      </c>
      <c r="F306" s="5" t="s">
        <v>2500</v>
      </c>
      <c r="G306" s="5" t="s">
        <v>1775</v>
      </c>
      <c r="J306" s="5" t="s">
        <v>3219</v>
      </c>
    </row>
    <row r="307" spans="1:10">
      <c r="A307" s="5">
        <v>306</v>
      </c>
      <c r="B307" s="5" t="s">
        <v>1522</v>
      </c>
      <c r="C307" s="5" t="s">
        <v>96</v>
      </c>
      <c r="D307" s="5" t="s">
        <v>2501</v>
      </c>
      <c r="E307" s="5" t="s">
        <v>2499</v>
      </c>
      <c r="F307" s="5" t="s">
        <v>2502</v>
      </c>
      <c r="G307" s="5" t="s">
        <v>1718</v>
      </c>
      <c r="J307" s="5" t="s">
        <v>3219</v>
      </c>
    </row>
    <row r="308" spans="1:10">
      <c r="A308" s="5">
        <v>307</v>
      </c>
      <c r="B308" s="5" t="s">
        <v>1522</v>
      </c>
      <c r="C308" s="5" t="s">
        <v>96</v>
      </c>
      <c r="D308" s="5" t="s">
        <v>2503</v>
      </c>
      <c r="E308" s="5" t="s">
        <v>2499</v>
      </c>
      <c r="F308" s="5" t="s">
        <v>2504</v>
      </c>
      <c r="G308" s="5" t="s">
        <v>1796</v>
      </c>
      <c r="J308" s="5" t="s">
        <v>3219</v>
      </c>
    </row>
    <row r="309" spans="1:10">
      <c r="A309" s="5">
        <v>308</v>
      </c>
      <c r="B309" s="5" t="s">
        <v>1522</v>
      </c>
      <c r="C309" s="5" t="s">
        <v>96</v>
      </c>
      <c r="D309" s="5" t="s">
        <v>2505</v>
      </c>
      <c r="E309" s="5" t="s">
        <v>2506</v>
      </c>
      <c r="F309" s="5" t="s">
        <v>2507</v>
      </c>
      <c r="G309" s="5" t="s">
        <v>2508</v>
      </c>
      <c r="J309" s="5" t="s">
        <v>3219</v>
      </c>
    </row>
    <row r="310" spans="1:10">
      <c r="A310" s="5">
        <v>309</v>
      </c>
      <c r="B310" s="5" t="s">
        <v>1522</v>
      </c>
      <c r="C310" s="5" t="s">
        <v>96</v>
      </c>
      <c r="D310" s="5" t="s">
        <v>2509</v>
      </c>
      <c r="E310" s="5" t="s">
        <v>2510</v>
      </c>
      <c r="F310" s="5" t="s">
        <v>2511</v>
      </c>
      <c r="G310" s="5" t="s">
        <v>1530</v>
      </c>
      <c r="J310" s="5" t="s">
        <v>3219</v>
      </c>
    </row>
    <row r="311" spans="1:10">
      <c r="A311" s="5">
        <v>310</v>
      </c>
      <c r="B311" s="5" t="s">
        <v>1522</v>
      </c>
      <c r="C311" s="5" t="s">
        <v>96</v>
      </c>
      <c r="D311" s="5" t="s">
        <v>2512</v>
      </c>
      <c r="E311" s="5" t="s">
        <v>2513</v>
      </c>
      <c r="F311" s="5" t="s">
        <v>2514</v>
      </c>
      <c r="G311" s="5" t="s">
        <v>1545</v>
      </c>
      <c r="J311" s="5" t="s">
        <v>3219</v>
      </c>
    </row>
    <row r="312" spans="1:10">
      <c r="A312" s="5">
        <v>311</v>
      </c>
      <c r="B312" s="5" t="s">
        <v>1522</v>
      </c>
      <c r="C312" s="5" t="s">
        <v>96</v>
      </c>
      <c r="D312" s="5" t="s">
        <v>2515</v>
      </c>
      <c r="E312" s="5" t="s">
        <v>2516</v>
      </c>
      <c r="F312" s="5" t="s">
        <v>2517</v>
      </c>
      <c r="G312" s="5" t="s">
        <v>1561</v>
      </c>
      <c r="J312" s="5" t="s">
        <v>3219</v>
      </c>
    </row>
    <row r="313" spans="1:10">
      <c r="A313" s="5">
        <v>312</v>
      </c>
      <c r="B313" s="5" t="s">
        <v>1522</v>
      </c>
      <c r="C313" s="5" t="s">
        <v>96</v>
      </c>
      <c r="D313" s="5" t="s">
        <v>2518</v>
      </c>
      <c r="E313" s="5" t="s">
        <v>2519</v>
      </c>
      <c r="F313" s="5" t="s">
        <v>2520</v>
      </c>
      <c r="G313" s="5" t="s">
        <v>1938</v>
      </c>
      <c r="J313" s="5" t="s">
        <v>3219</v>
      </c>
    </row>
    <row r="314" spans="1:10">
      <c r="A314" s="5">
        <v>313</v>
      </c>
      <c r="B314" s="5" t="s">
        <v>1522</v>
      </c>
      <c r="C314" s="5" t="s">
        <v>96</v>
      </c>
      <c r="D314" s="5" t="s">
        <v>2521</v>
      </c>
      <c r="E314" s="5" t="s">
        <v>2522</v>
      </c>
      <c r="F314" s="5" t="s">
        <v>2523</v>
      </c>
      <c r="G314" s="5" t="s">
        <v>1912</v>
      </c>
      <c r="J314" s="5" t="s">
        <v>3219</v>
      </c>
    </row>
    <row r="315" spans="1:10">
      <c r="A315" s="5">
        <v>314</v>
      </c>
      <c r="B315" s="5" t="s">
        <v>1522</v>
      </c>
      <c r="C315" s="5" t="s">
        <v>96</v>
      </c>
      <c r="D315" s="5" t="s">
        <v>2524</v>
      </c>
      <c r="E315" s="5" t="s">
        <v>2525</v>
      </c>
      <c r="F315" s="5" t="s">
        <v>2526</v>
      </c>
      <c r="G315" s="5" t="s">
        <v>1924</v>
      </c>
      <c r="J315" s="5" t="s">
        <v>3219</v>
      </c>
    </row>
    <row r="316" spans="1:10">
      <c r="A316" s="5">
        <v>315</v>
      </c>
      <c r="B316" s="5" t="s">
        <v>1522</v>
      </c>
      <c r="C316" s="5" t="s">
        <v>96</v>
      </c>
      <c r="D316" s="5" t="s">
        <v>2527</v>
      </c>
      <c r="E316" s="5" t="s">
        <v>2528</v>
      </c>
      <c r="F316" s="5" t="s">
        <v>2529</v>
      </c>
      <c r="G316" s="5" t="s">
        <v>1530</v>
      </c>
      <c r="H316" s="5" t="s">
        <v>2530</v>
      </c>
      <c r="J316" s="5" t="s">
        <v>3219</v>
      </c>
    </row>
    <row r="317" spans="1:10">
      <c r="A317" s="5">
        <v>316</v>
      </c>
      <c r="B317" s="5" t="s">
        <v>1522</v>
      </c>
      <c r="C317" s="5" t="s">
        <v>96</v>
      </c>
      <c r="D317" s="5" t="s">
        <v>2531</v>
      </c>
      <c r="E317" s="5" t="s">
        <v>2532</v>
      </c>
      <c r="F317" s="5" t="s">
        <v>2533</v>
      </c>
      <c r="G317" s="5" t="s">
        <v>1782</v>
      </c>
      <c r="J317" s="5" t="s">
        <v>3219</v>
      </c>
    </row>
    <row r="318" spans="1:10">
      <c r="A318" s="5">
        <v>317</v>
      </c>
      <c r="B318" s="5" t="s">
        <v>1522</v>
      </c>
      <c r="C318" s="5" t="s">
        <v>96</v>
      </c>
      <c r="D318" s="5" t="s">
        <v>2534</v>
      </c>
      <c r="E318" s="5" t="s">
        <v>2532</v>
      </c>
      <c r="F318" s="5" t="s">
        <v>2535</v>
      </c>
      <c r="G318" s="5" t="s">
        <v>1895</v>
      </c>
      <c r="J318" s="5" t="s">
        <v>3219</v>
      </c>
    </row>
    <row r="319" spans="1:10">
      <c r="A319" s="5">
        <v>318</v>
      </c>
      <c r="B319" s="5" t="s">
        <v>1522</v>
      </c>
      <c r="C319" s="5" t="s">
        <v>96</v>
      </c>
      <c r="D319" s="5" t="s">
        <v>2536</v>
      </c>
      <c r="E319" s="5" t="s">
        <v>2537</v>
      </c>
      <c r="F319" s="5" t="s">
        <v>2538</v>
      </c>
      <c r="G319" s="5" t="s">
        <v>1931</v>
      </c>
      <c r="J319" s="5" t="s">
        <v>3219</v>
      </c>
    </row>
    <row r="320" spans="1:10">
      <c r="A320" s="5">
        <v>319</v>
      </c>
      <c r="B320" s="5" t="s">
        <v>1522</v>
      </c>
      <c r="C320" s="5" t="s">
        <v>96</v>
      </c>
      <c r="D320" s="5" t="s">
        <v>2539</v>
      </c>
      <c r="E320" s="5" t="s">
        <v>2540</v>
      </c>
      <c r="F320" s="5" t="s">
        <v>2541</v>
      </c>
      <c r="G320" s="5" t="s">
        <v>1534</v>
      </c>
      <c r="J320" s="5" t="s">
        <v>3219</v>
      </c>
    </row>
    <row r="321" spans="1:10">
      <c r="A321" s="5">
        <v>320</v>
      </c>
      <c r="B321" s="5" t="s">
        <v>1522</v>
      </c>
      <c r="C321" s="5" t="s">
        <v>96</v>
      </c>
      <c r="D321" s="5" t="s">
        <v>2542</v>
      </c>
      <c r="E321" s="5" t="s">
        <v>2543</v>
      </c>
      <c r="F321" s="5" t="s">
        <v>2544</v>
      </c>
      <c r="G321" s="5" t="s">
        <v>1541</v>
      </c>
      <c r="J321" s="5" t="s">
        <v>3219</v>
      </c>
    </row>
    <row r="322" spans="1:10">
      <c r="A322" s="5">
        <v>321</v>
      </c>
      <c r="B322" s="5" t="s">
        <v>1522</v>
      </c>
      <c r="C322" s="5" t="s">
        <v>96</v>
      </c>
      <c r="D322" s="5" t="s">
        <v>2545</v>
      </c>
      <c r="E322" s="5" t="s">
        <v>2546</v>
      </c>
      <c r="F322" s="5" t="s">
        <v>2547</v>
      </c>
      <c r="G322" s="5" t="s">
        <v>2251</v>
      </c>
      <c r="J322" s="5" t="s">
        <v>3219</v>
      </c>
    </row>
    <row r="323" spans="1:10">
      <c r="A323" s="5">
        <v>322</v>
      </c>
      <c r="B323" s="5" t="s">
        <v>1522</v>
      </c>
      <c r="C323" s="5" t="s">
        <v>96</v>
      </c>
      <c r="D323" s="5" t="s">
        <v>2548</v>
      </c>
      <c r="E323" s="5" t="s">
        <v>2549</v>
      </c>
      <c r="F323" s="5" t="s">
        <v>2550</v>
      </c>
      <c r="G323" s="5" t="s">
        <v>1767</v>
      </c>
      <c r="J323" s="5" t="s">
        <v>3219</v>
      </c>
    </row>
    <row r="324" spans="1:10">
      <c r="A324" s="5">
        <v>323</v>
      </c>
      <c r="B324" s="5" t="s">
        <v>1522</v>
      </c>
      <c r="C324" s="5" t="s">
        <v>96</v>
      </c>
      <c r="D324" s="5" t="s">
        <v>2551</v>
      </c>
      <c r="E324" s="5" t="s">
        <v>2552</v>
      </c>
      <c r="F324" s="5" t="s">
        <v>2553</v>
      </c>
      <c r="G324" s="5" t="s">
        <v>1767</v>
      </c>
      <c r="J324" s="5" t="s">
        <v>3219</v>
      </c>
    </row>
    <row r="325" spans="1:10">
      <c r="A325" s="5">
        <v>324</v>
      </c>
      <c r="B325" s="5" t="s">
        <v>1522</v>
      </c>
      <c r="C325" s="5" t="s">
        <v>96</v>
      </c>
      <c r="D325" s="5" t="s">
        <v>2554</v>
      </c>
      <c r="E325" s="5" t="s">
        <v>2555</v>
      </c>
      <c r="F325" s="5" t="s">
        <v>2556</v>
      </c>
      <c r="G325" s="5" t="s">
        <v>1549</v>
      </c>
      <c r="J325" s="5" t="s">
        <v>3219</v>
      </c>
    </row>
    <row r="326" spans="1:10">
      <c r="A326" s="5">
        <v>325</v>
      </c>
      <c r="B326" s="5" t="s">
        <v>1522</v>
      </c>
      <c r="C326" s="5" t="s">
        <v>96</v>
      </c>
      <c r="D326" s="5" t="s">
        <v>2557</v>
      </c>
      <c r="E326" s="5" t="s">
        <v>2558</v>
      </c>
      <c r="F326" s="5" t="s">
        <v>2559</v>
      </c>
      <c r="G326" s="5" t="s">
        <v>2560</v>
      </c>
      <c r="J326" s="5" t="s">
        <v>3219</v>
      </c>
    </row>
    <row r="327" spans="1:10">
      <c r="A327" s="5">
        <v>326</v>
      </c>
      <c r="B327" s="5" t="s">
        <v>1522</v>
      </c>
      <c r="C327" s="5" t="s">
        <v>96</v>
      </c>
      <c r="D327" s="5" t="s">
        <v>2561</v>
      </c>
      <c r="E327" s="5" t="s">
        <v>2562</v>
      </c>
      <c r="F327" s="5" t="s">
        <v>2563</v>
      </c>
      <c r="G327" s="5" t="s">
        <v>1718</v>
      </c>
      <c r="J327" s="5" t="s">
        <v>3219</v>
      </c>
    </row>
    <row r="328" spans="1:10">
      <c r="A328" s="5">
        <v>327</v>
      </c>
      <c r="B328" s="5" t="s">
        <v>1522</v>
      </c>
      <c r="C328" s="5" t="s">
        <v>96</v>
      </c>
      <c r="D328" s="5" t="s">
        <v>2564</v>
      </c>
      <c r="E328" s="5" t="s">
        <v>2565</v>
      </c>
      <c r="F328" s="5" t="s">
        <v>2566</v>
      </c>
      <c r="G328" s="5" t="s">
        <v>1576</v>
      </c>
      <c r="J328" s="5" t="s">
        <v>3219</v>
      </c>
    </row>
    <row r="329" spans="1:10">
      <c r="A329" s="5">
        <v>328</v>
      </c>
      <c r="B329" s="5" t="s">
        <v>1522</v>
      </c>
      <c r="C329" s="5" t="s">
        <v>96</v>
      </c>
      <c r="D329" s="5" t="s">
        <v>2567</v>
      </c>
      <c r="E329" s="5" t="s">
        <v>2568</v>
      </c>
      <c r="F329" s="5" t="s">
        <v>2569</v>
      </c>
      <c r="G329" s="5" t="s">
        <v>2032</v>
      </c>
      <c r="J329" s="5" t="s">
        <v>3219</v>
      </c>
    </row>
    <row r="330" spans="1:10">
      <c r="A330" s="5">
        <v>329</v>
      </c>
      <c r="B330" s="5" t="s">
        <v>1522</v>
      </c>
      <c r="C330" s="5" t="s">
        <v>96</v>
      </c>
      <c r="D330" s="5" t="s">
        <v>2570</v>
      </c>
      <c r="E330" s="5" t="s">
        <v>2571</v>
      </c>
      <c r="F330" s="5" t="s">
        <v>2572</v>
      </c>
      <c r="G330" s="5" t="s">
        <v>1549</v>
      </c>
      <c r="J330" s="5" t="s">
        <v>3219</v>
      </c>
    </row>
    <row r="331" spans="1:10">
      <c r="A331" s="5">
        <v>330</v>
      </c>
      <c r="B331" s="5" t="s">
        <v>1522</v>
      </c>
      <c r="C331" s="5" t="s">
        <v>96</v>
      </c>
      <c r="D331" s="5" t="s">
        <v>2573</v>
      </c>
      <c r="E331" s="5" t="s">
        <v>2574</v>
      </c>
      <c r="F331" s="5" t="s">
        <v>2575</v>
      </c>
      <c r="G331" s="5" t="s">
        <v>1549</v>
      </c>
      <c r="J331" s="5" t="s">
        <v>3219</v>
      </c>
    </row>
    <row r="332" spans="1:10">
      <c r="A332" s="5">
        <v>331</v>
      </c>
      <c r="B332" s="5" t="s">
        <v>1522</v>
      </c>
      <c r="C332" s="5" t="s">
        <v>96</v>
      </c>
      <c r="D332" s="5" t="s">
        <v>2576</v>
      </c>
      <c r="E332" s="5" t="s">
        <v>2577</v>
      </c>
      <c r="F332" s="5" t="s">
        <v>2578</v>
      </c>
      <c r="G332" s="5" t="s">
        <v>1549</v>
      </c>
      <c r="J332" s="5" t="s">
        <v>3219</v>
      </c>
    </row>
    <row r="333" spans="1:10">
      <c r="A333" s="5">
        <v>332</v>
      </c>
      <c r="B333" s="5" t="s">
        <v>1522</v>
      </c>
      <c r="C333" s="5" t="s">
        <v>96</v>
      </c>
      <c r="D333" s="5" t="s">
        <v>2579</v>
      </c>
      <c r="E333" s="5" t="s">
        <v>2580</v>
      </c>
      <c r="F333" s="5" t="s">
        <v>2581</v>
      </c>
      <c r="G333" s="5" t="s">
        <v>1718</v>
      </c>
      <c r="J333" s="5" t="s">
        <v>3219</v>
      </c>
    </row>
    <row r="334" spans="1:10">
      <c r="A334" s="5">
        <v>333</v>
      </c>
      <c r="B334" s="5" t="s">
        <v>1522</v>
      </c>
      <c r="C334" s="5" t="s">
        <v>96</v>
      </c>
      <c r="D334" s="5" t="s">
        <v>2582</v>
      </c>
      <c r="E334" s="5" t="s">
        <v>2583</v>
      </c>
      <c r="F334" s="5" t="s">
        <v>2584</v>
      </c>
      <c r="G334" s="5" t="s">
        <v>1572</v>
      </c>
      <c r="J334" s="5" t="s">
        <v>3219</v>
      </c>
    </row>
    <row r="335" spans="1:10">
      <c r="A335" s="5">
        <v>334</v>
      </c>
      <c r="B335" s="5" t="s">
        <v>1522</v>
      </c>
      <c r="C335" s="5" t="s">
        <v>96</v>
      </c>
      <c r="D335" s="5" t="s">
        <v>2585</v>
      </c>
      <c r="E335" s="5" t="s">
        <v>2586</v>
      </c>
      <c r="F335" s="5" t="s">
        <v>2587</v>
      </c>
      <c r="G335" s="5" t="s">
        <v>1586</v>
      </c>
      <c r="J335" s="5" t="s">
        <v>3219</v>
      </c>
    </row>
    <row r="336" spans="1:10">
      <c r="A336" s="5">
        <v>335</v>
      </c>
      <c r="B336" s="5" t="s">
        <v>1522</v>
      </c>
      <c r="C336" s="5" t="s">
        <v>96</v>
      </c>
      <c r="D336" s="5" t="s">
        <v>2588</v>
      </c>
      <c r="E336" s="5" t="s">
        <v>2589</v>
      </c>
      <c r="F336" s="5" t="s">
        <v>2590</v>
      </c>
      <c r="G336" s="5" t="s">
        <v>1789</v>
      </c>
      <c r="J336" s="5" t="s">
        <v>3219</v>
      </c>
    </row>
    <row r="337" spans="1:10">
      <c r="A337" s="5">
        <v>336</v>
      </c>
      <c r="B337" s="5" t="s">
        <v>1522</v>
      </c>
      <c r="C337" s="5" t="s">
        <v>96</v>
      </c>
      <c r="D337" s="5" t="s">
        <v>2591</v>
      </c>
      <c r="E337" s="5" t="s">
        <v>2592</v>
      </c>
      <c r="F337" s="5" t="s">
        <v>2593</v>
      </c>
      <c r="G337" s="5" t="s">
        <v>1628</v>
      </c>
      <c r="J337" s="5" t="s">
        <v>3219</v>
      </c>
    </row>
    <row r="338" spans="1:10">
      <c r="A338" s="5">
        <v>337</v>
      </c>
      <c r="B338" s="5" t="s">
        <v>1522</v>
      </c>
      <c r="C338" s="5" t="s">
        <v>96</v>
      </c>
      <c r="D338" s="5" t="s">
        <v>2594</v>
      </c>
      <c r="E338" s="5" t="s">
        <v>2595</v>
      </c>
      <c r="F338" s="5" t="s">
        <v>2596</v>
      </c>
      <c r="G338" s="5" t="s">
        <v>1692</v>
      </c>
      <c r="J338" s="5" t="s">
        <v>3219</v>
      </c>
    </row>
    <row r="339" spans="1:10">
      <c r="A339" s="5">
        <v>338</v>
      </c>
      <c r="B339" s="5" t="s">
        <v>1522</v>
      </c>
      <c r="C339" s="5" t="s">
        <v>96</v>
      </c>
      <c r="D339" s="5" t="s">
        <v>2597</v>
      </c>
      <c r="E339" s="5" t="s">
        <v>2598</v>
      </c>
      <c r="F339" s="5" t="s">
        <v>2599</v>
      </c>
      <c r="G339" s="5" t="s">
        <v>1796</v>
      </c>
      <c r="H339" s="5" t="s">
        <v>2600</v>
      </c>
      <c r="J339" s="5" t="s">
        <v>3219</v>
      </c>
    </row>
    <row r="340" spans="1:10">
      <c r="A340" s="5">
        <v>339</v>
      </c>
      <c r="B340" s="5" t="s">
        <v>1522</v>
      </c>
      <c r="C340" s="5" t="s">
        <v>96</v>
      </c>
      <c r="D340" s="5" t="s">
        <v>2601</v>
      </c>
      <c r="E340" s="5" t="s">
        <v>2602</v>
      </c>
      <c r="F340" s="5" t="s">
        <v>2603</v>
      </c>
      <c r="G340" s="5" t="s">
        <v>1534</v>
      </c>
      <c r="J340" s="5" t="s">
        <v>3219</v>
      </c>
    </row>
    <row r="341" spans="1:10">
      <c r="A341" s="5">
        <v>340</v>
      </c>
      <c r="B341" s="5" t="s">
        <v>1522</v>
      </c>
      <c r="C341" s="5" t="s">
        <v>96</v>
      </c>
      <c r="D341" s="5" t="s">
        <v>2604</v>
      </c>
      <c r="E341" s="5" t="s">
        <v>2605</v>
      </c>
      <c r="F341" s="5" t="s">
        <v>2606</v>
      </c>
      <c r="G341" s="5" t="s">
        <v>1718</v>
      </c>
      <c r="J341" s="5" t="s">
        <v>3219</v>
      </c>
    </row>
    <row r="342" spans="1:10">
      <c r="A342" s="5">
        <v>341</v>
      </c>
      <c r="B342" s="5" t="s">
        <v>1522</v>
      </c>
      <c r="C342" s="5" t="s">
        <v>96</v>
      </c>
      <c r="D342" s="5" t="s">
        <v>2607</v>
      </c>
      <c r="E342" s="5" t="s">
        <v>2608</v>
      </c>
      <c r="F342" s="5" t="s">
        <v>2609</v>
      </c>
      <c r="G342" s="5" t="s">
        <v>1541</v>
      </c>
      <c r="H342" s="5" t="s">
        <v>2610</v>
      </c>
      <c r="J342" s="5" t="s">
        <v>3219</v>
      </c>
    </row>
    <row r="343" spans="1:10">
      <c r="A343" s="5">
        <v>342</v>
      </c>
      <c r="B343" s="5" t="s">
        <v>1522</v>
      </c>
      <c r="C343" s="5" t="s">
        <v>96</v>
      </c>
      <c r="D343" s="5" t="s">
        <v>2611</v>
      </c>
      <c r="E343" s="5" t="s">
        <v>2612</v>
      </c>
      <c r="F343" s="5" t="s">
        <v>2613</v>
      </c>
      <c r="G343" s="5" t="s">
        <v>1541</v>
      </c>
      <c r="J343" s="5" t="s">
        <v>3219</v>
      </c>
    </row>
    <row r="344" spans="1:10">
      <c r="A344" s="5">
        <v>343</v>
      </c>
      <c r="B344" s="5" t="s">
        <v>1522</v>
      </c>
      <c r="C344" s="5" t="s">
        <v>96</v>
      </c>
      <c r="D344" s="5" t="s">
        <v>2614</v>
      </c>
      <c r="E344" s="5" t="s">
        <v>2615</v>
      </c>
      <c r="F344" s="5" t="s">
        <v>2616</v>
      </c>
      <c r="G344" s="5" t="s">
        <v>2127</v>
      </c>
      <c r="J344" s="5" t="s">
        <v>3219</v>
      </c>
    </row>
    <row r="345" spans="1:10">
      <c r="A345" s="5">
        <v>344</v>
      </c>
      <c r="B345" s="5" t="s">
        <v>1522</v>
      </c>
      <c r="C345" s="5" t="s">
        <v>96</v>
      </c>
      <c r="D345" s="5" t="s">
        <v>2617</v>
      </c>
      <c r="E345" s="5" t="s">
        <v>2618</v>
      </c>
      <c r="F345" s="5" t="s">
        <v>2619</v>
      </c>
      <c r="G345" s="5" t="s">
        <v>1718</v>
      </c>
      <c r="J345" s="5" t="s">
        <v>3219</v>
      </c>
    </row>
    <row r="346" spans="1:10">
      <c r="A346" s="5">
        <v>345</v>
      </c>
      <c r="B346" s="5" t="s">
        <v>1522</v>
      </c>
      <c r="C346" s="5" t="s">
        <v>96</v>
      </c>
      <c r="D346" s="5" t="s">
        <v>3265</v>
      </c>
      <c r="E346" s="5" t="s">
        <v>3266</v>
      </c>
      <c r="F346" s="5" t="s">
        <v>3267</v>
      </c>
      <c r="G346" s="5" t="s">
        <v>1561</v>
      </c>
      <c r="J346" s="5" t="s">
        <v>3219</v>
      </c>
    </row>
    <row r="347" spans="1:10">
      <c r="A347" s="5">
        <v>346</v>
      </c>
      <c r="B347" s="5" t="s">
        <v>1522</v>
      </c>
      <c r="C347" s="5" t="s">
        <v>96</v>
      </c>
      <c r="D347" s="5" t="s">
        <v>2620</v>
      </c>
      <c r="E347" s="5" t="s">
        <v>2621</v>
      </c>
      <c r="F347" s="5" t="s">
        <v>2622</v>
      </c>
      <c r="G347" s="5" t="s">
        <v>1641</v>
      </c>
      <c r="J347" s="5" t="s">
        <v>3219</v>
      </c>
    </row>
    <row r="348" spans="1:10">
      <c r="A348" s="5">
        <v>347</v>
      </c>
      <c r="B348" s="5" t="s">
        <v>1522</v>
      </c>
      <c r="C348" s="5" t="s">
        <v>96</v>
      </c>
      <c r="D348" s="5" t="s">
        <v>3268</v>
      </c>
      <c r="E348" s="5" t="s">
        <v>3269</v>
      </c>
      <c r="F348" s="5" t="s">
        <v>3270</v>
      </c>
      <c r="G348" s="5" t="s">
        <v>1796</v>
      </c>
      <c r="J348" s="5" t="s">
        <v>3219</v>
      </c>
    </row>
    <row r="349" spans="1:10">
      <c r="A349" s="5">
        <v>348</v>
      </c>
      <c r="B349" s="5" t="s">
        <v>1522</v>
      </c>
      <c r="C349" s="5" t="s">
        <v>96</v>
      </c>
      <c r="D349" s="5" t="s">
        <v>2623</v>
      </c>
      <c r="E349" s="5" t="s">
        <v>2624</v>
      </c>
      <c r="F349" s="5" t="s">
        <v>2625</v>
      </c>
      <c r="G349" s="5" t="s">
        <v>1796</v>
      </c>
      <c r="J349" s="5" t="s">
        <v>3219</v>
      </c>
    </row>
    <row r="350" spans="1:10">
      <c r="A350" s="5">
        <v>349</v>
      </c>
      <c r="B350" s="5" t="s">
        <v>1522</v>
      </c>
      <c r="C350" s="5" t="s">
        <v>96</v>
      </c>
      <c r="D350" s="5" t="s">
        <v>2626</v>
      </c>
      <c r="E350" s="5" t="s">
        <v>2627</v>
      </c>
      <c r="F350" s="5" t="s">
        <v>2628</v>
      </c>
      <c r="G350" s="5" t="s">
        <v>1863</v>
      </c>
      <c r="H350" s="5" t="s">
        <v>2629</v>
      </c>
      <c r="J350" s="5" t="s">
        <v>3219</v>
      </c>
    </row>
    <row r="351" spans="1:10">
      <c r="A351" s="5">
        <v>350</v>
      </c>
      <c r="B351" s="5" t="s">
        <v>1522</v>
      </c>
      <c r="C351" s="5" t="s">
        <v>96</v>
      </c>
      <c r="D351" s="5" t="s">
        <v>2630</v>
      </c>
      <c r="E351" s="5" t="s">
        <v>2631</v>
      </c>
      <c r="F351" s="5" t="s">
        <v>2632</v>
      </c>
      <c r="G351" s="5" t="s">
        <v>1553</v>
      </c>
      <c r="J351" s="5" t="s">
        <v>3219</v>
      </c>
    </row>
    <row r="352" spans="1:10">
      <c r="A352" s="5">
        <v>351</v>
      </c>
      <c r="B352" s="5" t="s">
        <v>1522</v>
      </c>
      <c r="C352" s="5" t="s">
        <v>96</v>
      </c>
      <c r="D352" s="5" t="s">
        <v>2633</v>
      </c>
      <c r="E352" s="5" t="s">
        <v>2634</v>
      </c>
      <c r="F352" s="5" t="s">
        <v>2635</v>
      </c>
      <c r="G352" s="5" t="s">
        <v>1572</v>
      </c>
      <c r="J352" s="5" t="s">
        <v>3219</v>
      </c>
    </row>
    <row r="353" spans="1:10">
      <c r="A353" s="5">
        <v>352</v>
      </c>
      <c r="B353" s="5" t="s">
        <v>1522</v>
      </c>
      <c r="C353" s="5" t="s">
        <v>96</v>
      </c>
      <c r="D353" s="5" t="s">
        <v>2636</v>
      </c>
      <c r="E353" s="5" t="s">
        <v>2637</v>
      </c>
      <c r="F353" s="5" t="s">
        <v>2638</v>
      </c>
      <c r="G353" s="5" t="s">
        <v>2161</v>
      </c>
      <c r="J353" s="5" t="s">
        <v>3219</v>
      </c>
    </row>
    <row r="354" spans="1:10">
      <c r="A354" s="5">
        <v>353</v>
      </c>
      <c r="B354" s="5" t="s">
        <v>1522</v>
      </c>
      <c r="C354" s="5" t="s">
        <v>96</v>
      </c>
      <c r="D354" s="5" t="s">
        <v>2639</v>
      </c>
      <c r="E354" s="5" t="s">
        <v>2640</v>
      </c>
      <c r="F354" s="5" t="s">
        <v>2641</v>
      </c>
      <c r="G354" s="5" t="s">
        <v>1549</v>
      </c>
      <c r="J354" s="5" t="s">
        <v>3219</v>
      </c>
    </row>
    <row r="355" spans="1:10">
      <c r="A355" s="5">
        <v>354</v>
      </c>
      <c r="B355" s="5" t="s">
        <v>1522</v>
      </c>
      <c r="C355" s="5" t="s">
        <v>96</v>
      </c>
      <c r="D355" s="5" t="s">
        <v>2642</v>
      </c>
      <c r="E355" s="5" t="s">
        <v>2643</v>
      </c>
      <c r="F355" s="5" t="s">
        <v>2644</v>
      </c>
      <c r="G355" s="5" t="s">
        <v>2645</v>
      </c>
      <c r="J355" s="5" t="s">
        <v>3219</v>
      </c>
    </row>
    <row r="356" spans="1:10">
      <c r="A356" s="5">
        <v>355</v>
      </c>
      <c r="B356" s="5" t="s">
        <v>1522</v>
      </c>
      <c r="C356" s="5" t="s">
        <v>96</v>
      </c>
      <c r="D356" s="5" t="s">
        <v>2646</v>
      </c>
      <c r="E356" s="5" t="s">
        <v>2647</v>
      </c>
      <c r="F356" s="5" t="s">
        <v>2648</v>
      </c>
      <c r="G356" s="5" t="s">
        <v>2645</v>
      </c>
      <c r="H356" s="5" t="s">
        <v>2649</v>
      </c>
      <c r="J356" s="5" t="s">
        <v>3219</v>
      </c>
    </row>
    <row r="357" spans="1:10">
      <c r="A357" s="5">
        <v>356</v>
      </c>
      <c r="B357" s="5" t="s">
        <v>1522</v>
      </c>
      <c r="C357" s="5" t="s">
        <v>96</v>
      </c>
      <c r="D357" s="5" t="s">
        <v>2650</v>
      </c>
      <c r="E357" s="5" t="s">
        <v>2651</v>
      </c>
      <c r="F357" s="5" t="s">
        <v>2652</v>
      </c>
      <c r="G357" s="5" t="s">
        <v>1924</v>
      </c>
      <c r="J357" s="5" t="s">
        <v>3219</v>
      </c>
    </row>
    <row r="358" spans="1:10">
      <c r="A358" s="5">
        <v>357</v>
      </c>
      <c r="B358" s="5" t="s">
        <v>1522</v>
      </c>
      <c r="C358" s="5" t="s">
        <v>96</v>
      </c>
      <c r="D358" s="5" t="s">
        <v>2653</v>
      </c>
      <c r="E358" s="5" t="s">
        <v>2651</v>
      </c>
      <c r="F358" s="5" t="s">
        <v>2654</v>
      </c>
      <c r="G358" s="5" t="s">
        <v>1745</v>
      </c>
      <c r="H358" s="5" t="s">
        <v>2655</v>
      </c>
      <c r="J358" s="5" t="s">
        <v>3219</v>
      </c>
    </row>
    <row r="359" spans="1:10">
      <c r="A359" s="5">
        <v>358</v>
      </c>
      <c r="B359" s="5" t="s">
        <v>1522</v>
      </c>
      <c r="C359" s="5" t="s">
        <v>96</v>
      </c>
      <c r="D359" s="5" t="s">
        <v>2656</v>
      </c>
      <c r="E359" s="5" t="s">
        <v>2657</v>
      </c>
      <c r="F359" s="5" t="s">
        <v>2658</v>
      </c>
      <c r="G359" s="5" t="s">
        <v>1863</v>
      </c>
      <c r="J359" s="5" t="s">
        <v>3219</v>
      </c>
    </row>
    <row r="360" spans="1:10">
      <c r="A360" s="5">
        <v>359</v>
      </c>
      <c r="B360" s="5" t="s">
        <v>1522</v>
      </c>
      <c r="C360" s="5" t="s">
        <v>96</v>
      </c>
      <c r="D360" s="5" t="s">
        <v>2659</v>
      </c>
      <c r="E360" s="5" t="s">
        <v>2660</v>
      </c>
      <c r="F360" s="5" t="s">
        <v>2661</v>
      </c>
      <c r="G360" s="5" t="s">
        <v>1782</v>
      </c>
      <c r="J360" s="5" t="s">
        <v>3219</v>
      </c>
    </row>
    <row r="361" spans="1:10">
      <c r="A361" s="5">
        <v>360</v>
      </c>
      <c r="B361" s="5" t="s">
        <v>1522</v>
      </c>
      <c r="C361" s="5" t="s">
        <v>96</v>
      </c>
      <c r="D361" s="5" t="s">
        <v>2662</v>
      </c>
      <c r="E361" s="5" t="s">
        <v>2663</v>
      </c>
      <c r="F361" s="5" t="s">
        <v>2664</v>
      </c>
      <c r="G361" s="5" t="s">
        <v>2645</v>
      </c>
      <c r="J361" s="5" t="s">
        <v>3219</v>
      </c>
    </row>
    <row r="362" spans="1:10">
      <c r="A362" s="5">
        <v>361</v>
      </c>
      <c r="B362" s="5" t="s">
        <v>1522</v>
      </c>
      <c r="C362" s="5" t="s">
        <v>96</v>
      </c>
      <c r="D362" s="5" t="s">
        <v>2665</v>
      </c>
      <c r="E362" s="5" t="s">
        <v>2666</v>
      </c>
      <c r="F362" s="5" t="s">
        <v>2667</v>
      </c>
      <c r="G362" s="5" t="s">
        <v>2001</v>
      </c>
      <c r="J362" s="5" t="s">
        <v>3219</v>
      </c>
    </row>
    <row r="363" spans="1:10">
      <c r="A363" s="5">
        <v>362</v>
      </c>
      <c r="B363" s="5" t="s">
        <v>1522</v>
      </c>
      <c r="C363" s="5" t="s">
        <v>96</v>
      </c>
      <c r="D363" s="5" t="s">
        <v>2668</v>
      </c>
      <c r="E363" s="5" t="s">
        <v>2669</v>
      </c>
      <c r="F363" s="5" t="s">
        <v>2670</v>
      </c>
      <c r="G363" s="5" t="s">
        <v>2369</v>
      </c>
      <c r="J363" s="5" t="s">
        <v>3219</v>
      </c>
    </row>
    <row r="364" spans="1:10">
      <c r="A364" s="5">
        <v>363</v>
      </c>
      <c r="B364" s="5" t="s">
        <v>1522</v>
      </c>
      <c r="C364" s="5" t="s">
        <v>96</v>
      </c>
      <c r="D364" s="5" t="s">
        <v>2671</v>
      </c>
      <c r="E364" s="5" t="s">
        <v>2672</v>
      </c>
      <c r="F364" s="5" t="s">
        <v>2673</v>
      </c>
      <c r="G364" s="5" t="s">
        <v>1534</v>
      </c>
      <c r="J364" s="5" t="s">
        <v>3219</v>
      </c>
    </row>
    <row r="365" spans="1:10">
      <c r="A365" s="5">
        <v>364</v>
      </c>
      <c r="B365" s="5" t="s">
        <v>1522</v>
      </c>
      <c r="C365" s="5" t="s">
        <v>96</v>
      </c>
      <c r="D365" s="5" t="s">
        <v>2674</v>
      </c>
      <c r="E365" s="5" t="s">
        <v>2675</v>
      </c>
      <c r="F365" s="5" t="s">
        <v>2676</v>
      </c>
      <c r="G365" s="5" t="s">
        <v>1549</v>
      </c>
      <c r="J365" s="5" t="s">
        <v>3219</v>
      </c>
    </row>
    <row r="366" spans="1:10">
      <c r="A366" s="5">
        <v>365</v>
      </c>
      <c r="B366" s="5" t="s">
        <v>1522</v>
      </c>
      <c r="C366" s="5" t="s">
        <v>96</v>
      </c>
      <c r="D366" s="5" t="s">
        <v>3271</v>
      </c>
      <c r="E366" s="5" t="s">
        <v>3272</v>
      </c>
      <c r="F366" s="5" t="s">
        <v>3273</v>
      </c>
      <c r="G366" s="5" t="s">
        <v>3274</v>
      </c>
      <c r="J366" s="5" t="s">
        <v>3219</v>
      </c>
    </row>
    <row r="367" spans="1:10">
      <c r="A367" s="5">
        <v>366</v>
      </c>
      <c r="B367" s="5" t="s">
        <v>1522</v>
      </c>
      <c r="C367" s="5" t="s">
        <v>96</v>
      </c>
      <c r="D367" s="5" t="s">
        <v>2677</v>
      </c>
      <c r="E367" s="5" t="s">
        <v>2678</v>
      </c>
      <c r="F367" s="5" t="s">
        <v>2679</v>
      </c>
      <c r="G367" s="5" t="s">
        <v>1530</v>
      </c>
      <c r="J367" s="5" t="s">
        <v>3219</v>
      </c>
    </row>
    <row r="368" spans="1:10">
      <c r="A368" s="5">
        <v>367</v>
      </c>
      <c r="B368" s="5" t="s">
        <v>1522</v>
      </c>
      <c r="C368" s="5" t="s">
        <v>96</v>
      </c>
      <c r="D368" s="5" t="s">
        <v>2680</v>
      </c>
      <c r="E368" s="5" t="s">
        <v>2681</v>
      </c>
      <c r="F368" s="5" t="s">
        <v>2682</v>
      </c>
      <c r="G368" s="5" t="s">
        <v>2076</v>
      </c>
      <c r="H368" s="5" t="s">
        <v>2683</v>
      </c>
      <c r="J368" s="5" t="s">
        <v>3219</v>
      </c>
    </row>
    <row r="369" spans="1:10">
      <c r="A369" s="5">
        <v>368</v>
      </c>
      <c r="B369" s="5" t="s">
        <v>1522</v>
      </c>
      <c r="C369" s="5" t="s">
        <v>96</v>
      </c>
      <c r="D369" s="5" t="s">
        <v>2684</v>
      </c>
      <c r="E369" s="5" t="s">
        <v>2685</v>
      </c>
      <c r="F369" s="5" t="s">
        <v>2686</v>
      </c>
      <c r="G369" s="5" t="s">
        <v>1796</v>
      </c>
      <c r="H369" s="5" t="s">
        <v>2687</v>
      </c>
      <c r="J369" s="5" t="s">
        <v>3219</v>
      </c>
    </row>
    <row r="370" spans="1:10">
      <c r="A370" s="5">
        <v>369</v>
      </c>
      <c r="B370" s="5" t="s">
        <v>1522</v>
      </c>
      <c r="C370" s="5" t="s">
        <v>96</v>
      </c>
      <c r="D370" s="5" t="s">
        <v>2688</v>
      </c>
      <c r="E370" s="5" t="s">
        <v>2689</v>
      </c>
      <c r="F370" s="5" t="s">
        <v>2690</v>
      </c>
      <c r="G370" s="5" t="s">
        <v>1641</v>
      </c>
      <c r="H370" s="5" t="s">
        <v>2691</v>
      </c>
      <c r="J370" s="5" t="s">
        <v>3219</v>
      </c>
    </row>
    <row r="371" spans="1:10">
      <c r="A371" s="5">
        <v>370</v>
      </c>
      <c r="B371" s="5" t="s">
        <v>1522</v>
      </c>
      <c r="C371" s="5" t="s">
        <v>96</v>
      </c>
      <c r="D371" s="5" t="s">
        <v>2692</v>
      </c>
      <c r="E371" s="5" t="s">
        <v>2693</v>
      </c>
      <c r="F371" s="5" t="s">
        <v>2694</v>
      </c>
      <c r="G371" s="5" t="s">
        <v>1549</v>
      </c>
      <c r="J371" s="5" t="s">
        <v>3219</v>
      </c>
    </row>
    <row r="372" spans="1:10">
      <c r="A372" s="5">
        <v>371</v>
      </c>
      <c r="B372" s="5" t="s">
        <v>1522</v>
      </c>
      <c r="C372" s="5" t="s">
        <v>96</v>
      </c>
      <c r="D372" s="5" t="s">
        <v>2695</v>
      </c>
      <c r="E372" s="5" t="s">
        <v>2696</v>
      </c>
      <c r="F372" s="5" t="s">
        <v>2697</v>
      </c>
      <c r="G372" s="5" t="s">
        <v>1796</v>
      </c>
      <c r="H372" s="5" t="s">
        <v>2698</v>
      </c>
      <c r="J372" s="5" t="s">
        <v>3219</v>
      </c>
    </row>
    <row r="373" spans="1:10">
      <c r="A373" s="5">
        <v>372</v>
      </c>
      <c r="B373" s="5" t="s">
        <v>1522</v>
      </c>
      <c r="C373" s="5" t="s">
        <v>96</v>
      </c>
      <c r="D373" s="5" t="s">
        <v>2699</v>
      </c>
      <c r="E373" s="5" t="s">
        <v>2700</v>
      </c>
      <c r="F373" s="5" t="s">
        <v>2701</v>
      </c>
      <c r="G373" s="5" t="s">
        <v>1628</v>
      </c>
      <c r="H373" s="5" t="s">
        <v>2702</v>
      </c>
      <c r="J373" s="5" t="s">
        <v>3219</v>
      </c>
    </row>
    <row r="374" spans="1:10">
      <c r="A374" s="5">
        <v>373</v>
      </c>
      <c r="B374" s="5" t="s">
        <v>1522</v>
      </c>
      <c r="C374" s="5" t="s">
        <v>96</v>
      </c>
      <c r="D374" s="5" t="s">
        <v>3275</v>
      </c>
      <c r="E374" s="5" t="s">
        <v>3276</v>
      </c>
      <c r="F374" s="5" t="s">
        <v>3277</v>
      </c>
      <c r="G374" s="5" t="s">
        <v>1530</v>
      </c>
      <c r="J374" s="5" t="s">
        <v>3219</v>
      </c>
    </row>
    <row r="375" spans="1:10">
      <c r="A375" s="5">
        <v>374</v>
      </c>
      <c r="B375" s="5" t="s">
        <v>1522</v>
      </c>
      <c r="C375" s="5" t="s">
        <v>96</v>
      </c>
      <c r="D375" s="5" t="s">
        <v>2703</v>
      </c>
      <c r="E375" s="5" t="s">
        <v>2704</v>
      </c>
      <c r="F375" s="5" t="s">
        <v>2705</v>
      </c>
      <c r="G375" s="5" t="s">
        <v>1628</v>
      </c>
      <c r="J375" s="5" t="s">
        <v>3219</v>
      </c>
    </row>
    <row r="376" spans="1:10">
      <c r="A376" s="5">
        <v>375</v>
      </c>
      <c r="B376" s="5" t="s">
        <v>1522</v>
      </c>
      <c r="C376" s="5" t="s">
        <v>96</v>
      </c>
      <c r="D376" s="5" t="s">
        <v>2706</v>
      </c>
      <c r="E376" s="5" t="s">
        <v>2707</v>
      </c>
      <c r="F376" s="5" t="s">
        <v>2708</v>
      </c>
      <c r="G376" s="5" t="s">
        <v>1549</v>
      </c>
      <c r="J376" s="5" t="s">
        <v>3219</v>
      </c>
    </row>
    <row r="377" spans="1:10">
      <c r="A377" s="5">
        <v>376</v>
      </c>
      <c r="B377" s="5" t="s">
        <v>1522</v>
      </c>
      <c r="C377" s="5" t="s">
        <v>96</v>
      </c>
      <c r="D377" s="5" t="s">
        <v>2709</v>
      </c>
      <c r="E377" s="5" t="s">
        <v>2710</v>
      </c>
      <c r="F377" s="5" t="s">
        <v>2711</v>
      </c>
      <c r="G377" s="5" t="s">
        <v>1549</v>
      </c>
      <c r="J377" s="5" t="s">
        <v>3219</v>
      </c>
    </row>
    <row r="378" spans="1:10">
      <c r="A378" s="5">
        <v>377</v>
      </c>
      <c r="B378" s="5" t="s">
        <v>1522</v>
      </c>
      <c r="C378" s="5" t="s">
        <v>96</v>
      </c>
      <c r="D378" s="5" t="s">
        <v>2712</v>
      </c>
      <c r="E378" s="5" t="s">
        <v>2713</v>
      </c>
      <c r="F378" s="5" t="s">
        <v>2714</v>
      </c>
      <c r="G378" s="5" t="s">
        <v>1692</v>
      </c>
      <c r="J378" s="5" t="s">
        <v>3219</v>
      </c>
    </row>
    <row r="379" spans="1:10">
      <c r="A379" s="5">
        <v>378</v>
      </c>
      <c r="B379" s="5" t="s">
        <v>1522</v>
      </c>
      <c r="C379" s="5" t="s">
        <v>96</v>
      </c>
      <c r="D379" s="5" t="s">
        <v>2715</v>
      </c>
      <c r="E379" s="5" t="s">
        <v>2716</v>
      </c>
      <c r="F379" s="5" t="s">
        <v>2717</v>
      </c>
      <c r="G379" s="5" t="s">
        <v>1530</v>
      </c>
      <c r="H379" s="5" t="s">
        <v>2718</v>
      </c>
      <c r="J379" s="5" t="s">
        <v>3219</v>
      </c>
    </row>
    <row r="380" spans="1:10">
      <c r="A380" s="5">
        <v>379</v>
      </c>
      <c r="B380" s="5" t="s">
        <v>1522</v>
      </c>
      <c r="C380" s="5" t="s">
        <v>96</v>
      </c>
      <c r="D380" s="5" t="s">
        <v>2719</v>
      </c>
      <c r="E380" s="5" t="s">
        <v>2720</v>
      </c>
      <c r="F380" s="5" t="s">
        <v>2721</v>
      </c>
      <c r="G380" s="5" t="s">
        <v>1895</v>
      </c>
      <c r="J380" s="5" t="s">
        <v>3219</v>
      </c>
    </row>
    <row r="381" spans="1:10">
      <c r="A381" s="5">
        <v>380</v>
      </c>
      <c r="B381" s="5" t="s">
        <v>1522</v>
      </c>
      <c r="C381" s="5" t="s">
        <v>96</v>
      </c>
      <c r="D381" s="5" t="s">
        <v>2722</v>
      </c>
      <c r="E381" s="5" t="s">
        <v>2723</v>
      </c>
      <c r="F381" s="5" t="s">
        <v>2724</v>
      </c>
      <c r="G381" s="5" t="s">
        <v>1775</v>
      </c>
      <c r="J381" s="5" t="s">
        <v>3219</v>
      </c>
    </row>
    <row r="382" spans="1:10">
      <c r="A382" s="5">
        <v>381</v>
      </c>
      <c r="B382" s="5" t="s">
        <v>1522</v>
      </c>
      <c r="C382" s="5" t="s">
        <v>96</v>
      </c>
      <c r="D382" s="5" t="s">
        <v>3278</v>
      </c>
      <c r="E382" s="5" t="s">
        <v>3279</v>
      </c>
      <c r="F382" s="5" t="s">
        <v>3280</v>
      </c>
      <c r="G382" s="5" t="s">
        <v>1624</v>
      </c>
      <c r="J382" s="5" t="s">
        <v>3219</v>
      </c>
    </row>
    <row r="383" spans="1:10">
      <c r="A383" s="5">
        <v>382</v>
      </c>
      <c r="B383" s="5" t="s">
        <v>1522</v>
      </c>
      <c r="C383" s="5" t="s">
        <v>96</v>
      </c>
      <c r="D383" s="5" t="s">
        <v>2725</v>
      </c>
      <c r="E383" s="5" t="s">
        <v>2726</v>
      </c>
      <c r="F383" s="5" t="s">
        <v>2727</v>
      </c>
      <c r="G383" s="5" t="s">
        <v>1549</v>
      </c>
      <c r="J383" s="5" t="s">
        <v>3219</v>
      </c>
    </row>
    <row r="384" spans="1:10">
      <c r="A384" s="5">
        <v>383</v>
      </c>
      <c r="B384" s="5" t="s">
        <v>1522</v>
      </c>
      <c r="C384" s="5" t="s">
        <v>96</v>
      </c>
      <c r="D384" s="5" t="s">
        <v>2728</v>
      </c>
      <c r="E384" s="5" t="s">
        <v>2729</v>
      </c>
      <c r="F384" s="5" t="s">
        <v>2730</v>
      </c>
      <c r="G384" s="5" t="s">
        <v>1863</v>
      </c>
      <c r="J384" s="5" t="s">
        <v>3219</v>
      </c>
    </row>
    <row r="385" spans="1:10">
      <c r="A385" s="5">
        <v>384</v>
      </c>
      <c r="B385" s="5" t="s">
        <v>1522</v>
      </c>
      <c r="C385" s="5" t="s">
        <v>96</v>
      </c>
      <c r="D385" s="5" t="s">
        <v>2731</v>
      </c>
      <c r="E385" s="5" t="s">
        <v>2732</v>
      </c>
      <c r="F385" s="5" t="s">
        <v>2733</v>
      </c>
      <c r="G385" s="5" t="s">
        <v>1789</v>
      </c>
      <c r="J385" s="5" t="s">
        <v>3219</v>
      </c>
    </row>
    <row r="386" spans="1:10">
      <c r="A386" s="5">
        <v>385</v>
      </c>
      <c r="B386" s="5" t="s">
        <v>1522</v>
      </c>
      <c r="C386" s="5" t="s">
        <v>96</v>
      </c>
      <c r="D386" s="5" t="s">
        <v>2734</v>
      </c>
      <c r="E386" s="5" t="s">
        <v>2735</v>
      </c>
      <c r="F386" s="5" t="s">
        <v>2736</v>
      </c>
      <c r="G386" s="5" t="s">
        <v>1863</v>
      </c>
      <c r="H386" s="5" t="s">
        <v>2737</v>
      </c>
      <c r="J386" s="5" t="s">
        <v>3219</v>
      </c>
    </row>
    <row r="387" spans="1:10">
      <c r="A387" s="5">
        <v>386</v>
      </c>
      <c r="B387" s="5" t="s">
        <v>1522</v>
      </c>
      <c r="C387" s="5" t="s">
        <v>96</v>
      </c>
      <c r="D387" s="5" t="s">
        <v>2738</v>
      </c>
      <c r="E387" s="5" t="s">
        <v>2739</v>
      </c>
      <c r="F387" s="5" t="s">
        <v>2740</v>
      </c>
      <c r="G387" s="5" t="s">
        <v>1796</v>
      </c>
      <c r="J387" s="5" t="s">
        <v>3219</v>
      </c>
    </row>
    <row r="388" spans="1:10">
      <c r="A388" s="5">
        <v>387</v>
      </c>
      <c r="B388" s="5" t="s">
        <v>1522</v>
      </c>
      <c r="C388" s="5" t="s">
        <v>96</v>
      </c>
      <c r="D388" s="5" t="s">
        <v>3281</v>
      </c>
      <c r="E388" s="5" t="s">
        <v>3282</v>
      </c>
      <c r="F388" s="5" t="s">
        <v>3283</v>
      </c>
      <c r="G388" s="5" t="s">
        <v>1561</v>
      </c>
      <c r="J388" s="5" t="s">
        <v>3219</v>
      </c>
    </row>
    <row r="389" spans="1:10">
      <c r="A389" s="5">
        <v>388</v>
      </c>
      <c r="B389" s="5" t="s">
        <v>1522</v>
      </c>
      <c r="C389" s="5" t="s">
        <v>96</v>
      </c>
      <c r="D389" s="5" t="s">
        <v>2741</v>
      </c>
      <c r="E389" s="5" t="s">
        <v>2742</v>
      </c>
      <c r="F389" s="5" t="s">
        <v>2743</v>
      </c>
      <c r="G389" s="5" t="s">
        <v>1541</v>
      </c>
      <c r="J389" s="5" t="s">
        <v>3219</v>
      </c>
    </row>
    <row r="390" spans="1:10">
      <c r="A390" s="5">
        <v>389</v>
      </c>
      <c r="B390" s="5" t="s">
        <v>1522</v>
      </c>
      <c r="C390" s="5" t="s">
        <v>96</v>
      </c>
      <c r="D390" s="5" t="s">
        <v>2744</v>
      </c>
      <c r="E390" s="5" t="s">
        <v>2745</v>
      </c>
      <c r="F390" s="5" t="s">
        <v>2746</v>
      </c>
      <c r="G390" s="5" t="s">
        <v>1924</v>
      </c>
      <c r="J390" s="5" t="s">
        <v>3219</v>
      </c>
    </row>
    <row r="391" spans="1:10">
      <c r="A391" s="5">
        <v>390</v>
      </c>
      <c r="B391" s="5" t="s">
        <v>1522</v>
      </c>
      <c r="C391" s="5" t="s">
        <v>96</v>
      </c>
      <c r="D391" s="5" t="s">
        <v>2747</v>
      </c>
      <c r="E391" s="5" t="s">
        <v>2748</v>
      </c>
      <c r="F391" s="5" t="s">
        <v>2749</v>
      </c>
      <c r="G391" s="5" t="s">
        <v>1549</v>
      </c>
      <c r="J391" s="5" t="s">
        <v>3219</v>
      </c>
    </row>
    <row r="392" spans="1:10">
      <c r="A392" s="5">
        <v>391</v>
      </c>
      <c r="B392" s="5" t="s">
        <v>1522</v>
      </c>
      <c r="C392" s="5" t="s">
        <v>96</v>
      </c>
      <c r="D392" s="5" t="s">
        <v>2750</v>
      </c>
      <c r="E392" s="5" t="s">
        <v>2751</v>
      </c>
      <c r="F392" s="5" t="s">
        <v>2752</v>
      </c>
      <c r="G392" s="5" t="s">
        <v>1895</v>
      </c>
      <c r="J392" s="5" t="s">
        <v>3219</v>
      </c>
    </row>
    <row r="393" spans="1:10">
      <c r="A393" s="5">
        <v>392</v>
      </c>
      <c r="B393" s="5" t="s">
        <v>1522</v>
      </c>
      <c r="C393" s="5" t="s">
        <v>96</v>
      </c>
      <c r="D393" s="5" t="s">
        <v>2753</v>
      </c>
      <c r="E393" s="5" t="s">
        <v>2754</v>
      </c>
      <c r="F393" s="5" t="s">
        <v>2755</v>
      </c>
      <c r="G393" s="5" t="s">
        <v>1549</v>
      </c>
      <c r="J393" s="5" t="s">
        <v>3219</v>
      </c>
    </row>
    <row r="394" spans="1:10">
      <c r="A394" s="5">
        <v>393</v>
      </c>
      <c r="B394" s="5" t="s">
        <v>1522</v>
      </c>
      <c r="C394" s="5" t="s">
        <v>96</v>
      </c>
      <c r="D394" s="5" t="s">
        <v>2756</v>
      </c>
      <c r="E394" s="5" t="s">
        <v>2757</v>
      </c>
      <c r="F394" s="5" t="s">
        <v>2758</v>
      </c>
      <c r="G394" s="5" t="s">
        <v>1624</v>
      </c>
      <c r="J394" s="5" t="s">
        <v>3219</v>
      </c>
    </row>
    <row r="395" spans="1:10">
      <c r="A395" s="5">
        <v>394</v>
      </c>
      <c r="B395" s="5" t="s">
        <v>1522</v>
      </c>
      <c r="C395" s="5" t="s">
        <v>96</v>
      </c>
      <c r="D395" s="5" t="s">
        <v>2759</v>
      </c>
      <c r="E395" s="5" t="s">
        <v>2760</v>
      </c>
      <c r="F395" s="5" t="s">
        <v>2761</v>
      </c>
      <c r="G395" s="5" t="s">
        <v>1912</v>
      </c>
      <c r="J395" s="5" t="s">
        <v>3219</v>
      </c>
    </row>
    <row r="396" spans="1:10">
      <c r="A396" s="5">
        <v>395</v>
      </c>
      <c r="B396" s="5" t="s">
        <v>1522</v>
      </c>
      <c r="C396" s="5" t="s">
        <v>96</v>
      </c>
      <c r="D396" s="5" t="s">
        <v>2762</v>
      </c>
      <c r="E396" s="5" t="s">
        <v>2763</v>
      </c>
      <c r="F396" s="5" t="s">
        <v>2764</v>
      </c>
      <c r="G396" s="5" t="s">
        <v>1549</v>
      </c>
      <c r="J396" s="5" t="s">
        <v>3219</v>
      </c>
    </row>
    <row r="397" spans="1:10">
      <c r="A397" s="5">
        <v>396</v>
      </c>
      <c r="B397" s="5" t="s">
        <v>1522</v>
      </c>
      <c r="C397" s="5" t="s">
        <v>96</v>
      </c>
      <c r="D397" s="5" t="s">
        <v>2765</v>
      </c>
      <c r="E397" s="5" t="s">
        <v>2766</v>
      </c>
      <c r="F397" s="5" t="s">
        <v>2767</v>
      </c>
      <c r="G397" s="5" t="s">
        <v>2768</v>
      </c>
      <c r="J397" s="5" t="s">
        <v>3219</v>
      </c>
    </row>
    <row r="398" spans="1:10">
      <c r="A398" s="5">
        <v>397</v>
      </c>
      <c r="B398" s="5" t="s">
        <v>1522</v>
      </c>
      <c r="C398" s="5" t="s">
        <v>96</v>
      </c>
      <c r="D398" s="5" t="s">
        <v>2769</v>
      </c>
      <c r="E398" s="5" t="s">
        <v>2770</v>
      </c>
      <c r="F398" s="5" t="s">
        <v>2771</v>
      </c>
      <c r="G398" s="5" t="s">
        <v>2772</v>
      </c>
      <c r="J398" s="5" t="s">
        <v>3219</v>
      </c>
    </row>
    <row r="399" spans="1:10">
      <c r="A399" s="5">
        <v>398</v>
      </c>
      <c r="B399" s="5" t="s">
        <v>1522</v>
      </c>
      <c r="C399" s="5" t="s">
        <v>96</v>
      </c>
      <c r="D399" s="5" t="s">
        <v>2773</v>
      </c>
      <c r="E399" s="5" t="s">
        <v>2774</v>
      </c>
      <c r="F399" s="5" t="s">
        <v>2775</v>
      </c>
      <c r="G399" s="5" t="s">
        <v>1718</v>
      </c>
      <c r="J399" s="5" t="s">
        <v>3219</v>
      </c>
    </row>
    <row r="400" spans="1:10">
      <c r="A400" s="5">
        <v>399</v>
      </c>
      <c r="B400" s="5" t="s">
        <v>1522</v>
      </c>
      <c r="C400" s="5" t="s">
        <v>96</v>
      </c>
      <c r="D400" s="5" t="s">
        <v>2776</v>
      </c>
      <c r="E400" s="5" t="s">
        <v>2777</v>
      </c>
      <c r="F400" s="5" t="s">
        <v>2778</v>
      </c>
      <c r="G400" s="5" t="s">
        <v>1530</v>
      </c>
      <c r="J400" s="5" t="s">
        <v>3219</v>
      </c>
    </row>
    <row r="401" spans="1:10">
      <c r="A401" s="5">
        <v>400</v>
      </c>
      <c r="B401" s="5" t="s">
        <v>1522</v>
      </c>
      <c r="C401" s="5" t="s">
        <v>96</v>
      </c>
      <c r="D401" s="5" t="s">
        <v>2779</v>
      </c>
      <c r="E401" s="5" t="s">
        <v>2780</v>
      </c>
      <c r="F401" s="5" t="s">
        <v>2781</v>
      </c>
      <c r="G401" s="5" t="s">
        <v>1600</v>
      </c>
      <c r="J401" s="5" t="s">
        <v>3219</v>
      </c>
    </row>
    <row r="402" spans="1:10">
      <c r="A402" s="5">
        <v>401</v>
      </c>
      <c r="B402" s="5" t="s">
        <v>1522</v>
      </c>
      <c r="C402" s="5" t="s">
        <v>96</v>
      </c>
      <c r="D402" s="5" t="s">
        <v>2782</v>
      </c>
      <c r="E402" s="5" t="s">
        <v>2783</v>
      </c>
      <c r="F402" s="5" t="s">
        <v>2784</v>
      </c>
      <c r="G402" s="5" t="s">
        <v>2785</v>
      </c>
      <c r="J402" s="5" t="s">
        <v>3219</v>
      </c>
    </row>
    <row r="403" spans="1:10">
      <c r="A403" s="5">
        <v>402</v>
      </c>
      <c r="B403" s="5" t="s">
        <v>1522</v>
      </c>
      <c r="C403" s="5" t="s">
        <v>96</v>
      </c>
      <c r="D403" s="5" t="s">
        <v>3284</v>
      </c>
      <c r="E403" s="5" t="s">
        <v>3285</v>
      </c>
      <c r="F403" s="5" t="s">
        <v>3286</v>
      </c>
      <c r="G403" s="5" t="s">
        <v>1586</v>
      </c>
      <c r="J403" s="5" t="s">
        <v>3219</v>
      </c>
    </row>
    <row r="404" spans="1:10">
      <c r="A404" s="5">
        <v>403</v>
      </c>
      <c r="B404" s="5" t="s">
        <v>1522</v>
      </c>
      <c r="C404" s="5" t="s">
        <v>96</v>
      </c>
      <c r="D404" s="5" t="s">
        <v>2786</v>
      </c>
      <c r="E404" s="5" t="s">
        <v>2787</v>
      </c>
      <c r="F404" s="5" t="s">
        <v>2788</v>
      </c>
      <c r="G404" s="5" t="s">
        <v>1549</v>
      </c>
      <c r="H404" s="5" t="s">
        <v>2789</v>
      </c>
      <c r="J404" s="5" t="s">
        <v>3219</v>
      </c>
    </row>
    <row r="405" spans="1:10">
      <c r="A405" s="5">
        <v>404</v>
      </c>
      <c r="B405" s="5" t="s">
        <v>1522</v>
      </c>
      <c r="C405" s="5" t="s">
        <v>96</v>
      </c>
      <c r="D405" s="5" t="s">
        <v>2790</v>
      </c>
      <c r="E405" s="5" t="s">
        <v>2791</v>
      </c>
      <c r="F405" s="5" t="s">
        <v>2792</v>
      </c>
      <c r="G405" s="5" t="s">
        <v>1789</v>
      </c>
      <c r="J405" s="5" t="s">
        <v>3219</v>
      </c>
    </row>
    <row r="406" spans="1:10">
      <c r="A406" s="5">
        <v>405</v>
      </c>
      <c r="B406" s="5" t="s">
        <v>1522</v>
      </c>
      <c r="C406" s="5" t="s">
        <v>96</v>
      </c>
      <c r="D406" s="5" t="s">
        <v>2793</v>
      </c>
      <c r="E406" s="5" t="s">
        <v>2794</v>
      </c>
      <c r="F406" s="5" t="s">
        <v>2795</v>
      </c>
      <c r="G406" s="5" t="s">
        <v>1745</v>
      </c>
      <c r="J406" s="5" t="s">
        <v>3219</v>
      </c>
    </row>
    <row r="407" spans="1:10">
      <c r="A407" s="5">
        <v>406</v>
      </c>
      <c r="B407" s="5" t="s">
        <v>1522</v>
      </c>
      <c r="C407" s="5" t="s">
        <v>96</v>
      </c>
      <c r="D407" s="5" t="s">
        <v>2796</v>
      </c>
      <c r="E407" s="5" t="s">
        <v>2797</v>
      </c>
      <c r="F407" s="5" t="s">
        <v>2798</v>
      </c>
      <c r="G407" s="5" t="s">
        <v>1955</v>
      </c>
      <c r="J407" s="5" t="s">
        <v>3219</v>
      </c>
    </row>
    <row r="408" spans="1:10">
      <c r="A408" s="5">
        <v>407</v>
      </c>
      <c r="B408" s="5" t="s">
        <v>1522</v>
      </c>
      <c r="C408" s="5" t="s">
        <v>96</v>
      </c>
      <c r="D408" s="5" t="s">
        <v>2799</v>
      </c>
      <c r="E408" s="5" t="s">
        <v>2800</v>
      </c>
      <c r="F408" s="5" t="s">
        <v>2801</v>
      </c>
      <c r="G408" s="5" t="s">
        <v>1530</v>
      </c>
      <c r="J408" s="5" t="s">
        <v>3219</v>
      </c>
    </row>
    <row r="409" spans="1:10">
      <c r="A409" s="5">
        <v>408</v>
      </c>
      <c r="B409" s="5" t="s">
        <v>1522</v>
      </c>
      <c r="C409" s="5" t="s">
        <v>96</v>
      </c>
      <c r="D409" s="5" t="s">
        <v>2802</v>
      </c>
      <c r="E409" s="5" t="s">
        <v>2803</v>
      </c>
      <c r="F409" s="5" t="s">
        <v>2804</v>
      </c>
      <c r="G409" s="5" t="s">
        <v>1664</v>
      </c>
      <c r="J409" s="5" t="s">
        <v>3219</v>
      </c>
    </row>
    <row r="410" spans="1:10">
      <c r="A410" s="5">
        <v>409</v>
      </c>
      <c r="B410" s="5" t="s">
        <v>1522</v>
      </c>
      <c r="C410" s="5" t="s">
        <v>96</v>
      </c>
      <c r="D410" s="5" t="s">
        <v>2805</v>
      </c>
      <c r="E410" s="5" t="s">
        <v>2806</v>
      </c>
      <c r="F410" s="5" t="s">
        <v>2807</v>
      </c>
      <c r="G410" s="5" t="s">
        <v>1549</v>
      </c>
      <c r="J410" s="5" t="s">
        <v>3219</v>
      </c>
    </row>
    <row r="411" spans="1:10">
      <c r="A411" s="5">
        <v>410</v>
      </c>
      <c r="B411" s="5" t="s">
        <v>1522</v>
      </c>
      <c r="C411" s="5" t="s">
        <v>96</v>
      </c>
      <c r="D411" s="5" t="s">
        <v>2808</v>
      </c>
      <c r="E411" s="5" t="s">
        <v>2809</v>
      </c>
      <c r="F411" s="5" t="s">
        <v>2810</v>
      </c>
      <c r="G411" s="5" t="s">
        <v>2811</v>
      </c>
      <c r="H411" s="5" t="s">
        <v>2812</v>
      </c>
      <c r="J411" s="5" t="s">
        <v>3219</v>
      </c>
    </row>
    <row r="412" spans="1:10">
      <c r="A412" s="5">
        <v>411</v>
      </c>
      <c r="B412" s="5" t="s">
        <v>1522</v>
      </c>
      <c r="C412" s="5" t="s">
        <v>96</v>
      </c>
      <c r="D412" s="5" t="s">
        <v>2813</v>
      </c>
      <c r="E412" s="5" t="s">
        <v>2814</v>
      </c>
      <c r="F412" s="5" t="s">
        <v>2815</v>
      </c>
      <c r="G412" s="5" t="s">
        <v>2032</v>
      </c>
      <c r="H412" s="5" t="s">
        <v>2816</v>
      </c>
      <c r="J412" s="5" t="s">
        <v>3219</v>
      </c>
    </row>
    <row r="413" spans="1:10">
      <c r="A413" s="5">
        <v>412</v>
      </c>
      <c r="B413" s="5" t="s">
        <v>1522</v>
      </c>
      <c r="C413" s="5" t="s">
        <v>96</v>
      </c>
      <c r="D413" s="5" t="s">
        <v>2817</v>
      </c>
      <c r="E413" s="5" t="s">
        <v>2818</v>
      </c>
      <c r="F413" s="5" t="s">
        <v>2819</v>
      </c>
      <c r="G413" s="5" t="s">
        <v>1549</v>
      </c>
      <c r="J413" s="5" t="s">
        <v>3219</v>
      </c>
    </row>
    <row r="414" spans="1:10">
      <c r="A414" s="5">
        <v>413</v>
      </c>
      <c r="B414" s="5" t="s">
        <v>1522</v>
      </c>
      <c r="C414" s="5" t="s">
        <v>96</v>
      </c>
      <c r="D414" s="5" t="s">
        <v>2820</v>
      </c>
      <c r="E414" s="5" t="s">
        <v>2821</v>
      </c>
      <c r="F414" s="5" t="s">
        <v>2822</v>
      </c>
      <c r="G414" s="5" t="s">
        <v>1549</v>
      </c>
      <c r="J414" s="5" t="s">
        <v>3219</v>
      </c>
    </row>
    <row r="415" spans="1:10">
      <c r="A415" s="5">
        <v>414</v>
      </c>
      <c r="B415" s="5" t="s">
        <v>1522</v>
      </c>
      <c r="C415" s="5" t="s">
        <v>96</v>
      </c>
      <c r="D415" s="5" t="s">
        <v>2823</v>
      </c>
      <c r="E415" s="5" t="s">
        <v>2824</v>
      </c>
      <c r="F415" s="5" t="s">
        <v>2825</v>
      </c>
      <c r="G415" s="5" t="s">
        <v>1775</v>
      </c>
      <c r="J415" s="5" t="s">
        <v>3219</v>
      </c>
    </row>
    <row r="416" spans="1:10">
      <c r="A416" s="5">
        <v>415</v>
      </c>
      <c r="B416" s="5" t="s">
        <v>1522</v>
      </c>
      <c r="C416" s="5" t="s">
        <v>96</v>
      </c>
      <c r="D416" s="5" t="s">
        <v>2826</v>
      </c>
      <c r="E416" s="5" t="s">
        <v>2827</v>
      </c>
      <c r="F416" s="5" t="s">
        <v>2828</v>
      </c>
      <c r="G416" s="5" t="s">
        <v>1775</v>
      </c>
      <c r="J416" s="5" t="s">
        <v>3219</v>
      </c>
    </row>
    <row r="417" spans="1:10">
      <c r="A417" s="5">
        <v>416</v>
      </c>
      <c r="B417" s="5" t="s">
        <v>1522</v>
      </c>
      <c r="C417" s="5" t="s">
        <v>96</v>
      </c>
      <c r="D417" s="5" t="s">
        <v>2829</v>
      </c>
      <c r="E417" s="5" t="s">
        <v>2830</v>
      </c>
      <c r="F417" s="5" t="s">
        <v>2831</v>
      </c>
      <c r="G417" s="5" t="s">
        <v>1572</v>
      </c>
      <c r="J417" s="5" t="s">
        <v>3219</v>
      </c>
    </row>
    <row r="418" spans="1:10">
      <c r="A418" s="5">
        <v>417</v>
      </c>
      <c r="B418" s="5" t="s">
        <v>1522</v>
      </c>
      <c r="C418" s="5" t="s">
        <v>96</v>
      </c>
      <c r="D418" s="5" t="s">
        <v>2832</v>
      </c>
      <c r="E418" s="5" t="s">
        <v>2833</v>
      </c>
      <c r="F418" s="5" t="s">
        <v>2834</v>
      </c>
      <c r="G418" s="5" t="s">
        <v>1549</v>
      </c>
      <c r="J418" s="5" t="s">
        <v>3219</v>
      </c>
    </row>
    <row r="419" spans="1:10">
      <c r="A419" s="5">
        <v>418</v>
      </c>
      <c r="B419" s="5" t="s">
        <v>1522</v>
      </c>
      <c r="C419" s="5" t="s">
        <v>96</v>
      </c>
      <c r="D419" s="5" t="s">
        <v>2835</v>
      </c>
      <c r="E419" s="5" t="s">
        <v>2836</v>
      </c>
      <c r="F419" s="5" t="s">
        <v>2837</v>
      </c>
      <c r="G419" s="5" t="s">
        <v>1972</v>
      </c>
      <c r="J419" s="5" t="s">
        <v>3219</v>
      </c>
    </row>
    <row r="420" spans="1:10">
      <c r="A420" s="5">
        <v>419</v>
      </c>
      <c r="B420" s="5" t="s">
        <v>1522</v>
      </c>
      <c r="C420" s="5" t="s">
        <v>96</v>
      </c>
      <c r="D420" s="5" t="s">
        <v>2838</v>
      </c>
      <c r="E420" s="5" t="s">
        <v>2839</v>
      </c>
      <c r="F420" s="5" t="s">
        <v>2840</v>
      </c>
      <c r="G420" s="5" t="s">
        <v>1796</v>
      </c>
      <c r="J420" s="5" t="s">
        <v>3219</v>
      </c>
    </row>
    <row r="421" spans="1:10">
      <c r="A421" s="5">
        <v>420</v>
      </c>
      <c r="B421" s="5" t="s">
        <v>1522</v>
      </c>
      <c r="C421" s="5" t="s">
        <v>96</v>
      </c>
      <c r="D421" s="5" t="s">
        <v>2841</v>
      </c>
      <c r="E421" s="5" t="s">
        <v>2842</v>
      </c>
      <c r="F421" s="5" t="s">
        <v>2843</v>
      </c>
      <c r="G421" s="5" t="s">
        <v>1549</v>
      </c>
      <c r="J421" s="5" t="s">
        <v>3219</v>
      </c>
    </row>
    <row r="422" spans="1:10">
      <c r="A422" s="5">
        <v>421</v>
      </c>
      <c r="B422" s="5" t="s">
        <v>1522</v>
      </c>
      <c r="C422" s="5" t="s">
        <v>96</v>
      </c>
      <c r="D422" s="5" t="s">
        <v>2844</v>
      </c>
      <c r="E422" s="5" t="s">
        <v>2845</v>
      </c>
      <c r="F422" s="5" t="s">
        <v>2846</v>
      </c>
      <c r="G422" s="5" t="s">
        <v>1692</v>
      </c>
      <c r="J422" s="5" t="s">
        <v>3219</v>
      </c>
    </row>
    <row r="423" spans="1:10">
      <c r="A423" s="5">
        <v>422</v>
      </c>
      <c r="B423" s="5" t="s">
        <v>1522</v>
      </c>
      <c r="C423" s="5" t="s">
        <v>96</v>
      </c>
      <c r="D423" s="5" t="s">
        <v>2847</v>
      </c>
      <c r="E423" s="5" t="s">
        <v>2848</v>
      </c>
      <c r="F423" s="5" t="s">
        <v>2849</v>
      </c>
      <c r="G423" s="5" t="s">
        <v>1576</v>
      </c>
      <c r="J423" s="5" t="s">
        <v>3219</v>
      </c>
    </row>
    <row r="424" spans="1:10">
      <c r="A424" s="5">
        <v>423</v>
      </c>
      <c r="B424" s="5" t="s">
        <v>1522</v>
      </c>
      <c r="C424" s="5" t="s">
        <v>96</v>
      </c>
      <c r="D424" s="5" t="s">
        <v>2850</v>
      </c>
      <c r="E424" s="5" t="s">
        <v>2851</v>
      </c>
      <c r="F424" s="5" t="s">
        <v>2852</v>
      </c>
      <c r="G424" s="5" t="s">
        <v>1796</v>
      </c>
      <c r="J424" s="5" t="s">
        <v>3219</v>
      </c>
    </row>
    <row r="425" spans="1:10">
      <c r="A425" s="5">
        <v>424</v>
      </c>
      <c r="B425" s="5" t="s">
        <v>1522</v>
      </c>
      <c r="C425" s="5" t="s">
        <v>96</v>
      </c>
      <c r="D425" s="5" t="s">
        <v>2853</v>
      </c>
      <c r="E425" s="5" t="s">
        <v>2854</v>
      </c>
      <c r="F425" s="5" t="s">
        <v>2855</v>
      </c>
      <c r="G425" s="5" t="s">
        <v>1553</v>
      </c>
      <c r="J425" s="5" t="s">
        <v>3219</v>
      </c>
    </row>
    <row r="426" spans="1:10">
      <c r="A426" s="5">
        <v>425</v>
      </c>
      <c r="B426" s="5" t="s">
        <v>1522</v>
      </c>
      <c r="C426" s="5" t="s">
        <v>96</v>
      </c>
      <c r="D426" s="5" t="s">
        <v>2856</v>
      </c>
      <c r="E426" s="5" t="s">
        <v>2857</v>
      </c>
      <c r="F426" s="5" t="s">
        <v>2858</v>
      </c>
      <c r="G426" s="5" t="s">
        <v>1641</v>
      </c>
      <c r="J426" s="5" t="s">
        <v>3219</v>
      </c>
    </row>
    <row r="427" spans="1:10">
      <c r="A427" s="5">
        <v>426</v>
      </c>
      <c r="B427" s="5" t="s">
        <v>1522</v>
      </c>
      <c r="C427" s="5" t="s">
        <v>96</v>
      </c>
      <c r="D427" s="5" t="s">
        <v>3287</v>
      </c>
      <c r="E427" s="5" t="s">
        <v>3288</v>
      </c>
      <c r="F427" s="5" t="s">
        <v>3289</v>
      </c>
      <c r="G427" s="5" t="s">
        <v>1718</v>
      </c>
      <c r="J427" s="5" t="s">
        <v>3219</v>
      </c>
    </row>
    <row r="428" spans="1:10">
      <c r="A428" s="5">
        <v>427</v>
      </c>
      <c r="B428" s="5" t="s">
        <v>1522</v>
      </c>
      <c r="C428" s="5" t="s">
        <v>96</v>
      </c>
      <c r="D428" s="5" t="s">
        <v>3290</v>
      </c>
      <c r="E428" s="5" t="s">
        <v>3291</v>
      </c>
      <c r="F428" s="5" t="s">
        <v>3292</v>
      </c>
      <c r="G428" s="5" t="s">
        <v>1549</v>
      </c>
      <c r="J428" s="5" t="s">
        <v>3219</v>
      </c>
    </row>
    <row r="429" spans="1:10">
      <c r="A429" s="5">
        <v>428</v>
      </c>
      <c r="B429" s="5" t="s">
        <v>1522</v>
      </c>
      <c r="C429" s="5" t="s">
        <v>96</v>
      </c>
      <c r="D429" s="5" t="s">
        <v>2859</v>
      </c>
      <c r="E429" s="5" t="s">
        <v>2860</v>
      </c>
      <c r="F429" s="5" t="s">
        <v>2861</v>
      </c>
      <c r="G429" s="5" t="s">
        <v>2127</v>
      </c>
      <c r="J429" s="5" t="s">
        <v>3219</v>
      </c>
    </row>
    <row r="430" spans="1:10">
      <c r="A430" s="5">
        <v>429</v>
      </c>
      <c r="B430" s="5" t="s">
        <v>1522</v>
      </c>
      <c r="C430" s="5" t="s">
        <v>96</v>
      </c>
      <c r="D430" s="5" t="s">
        <v>2862</v>
      </c>
      <c r="E430" s="5" t="s">
        <v>2863</v>
      </c>
      <c r="F430" s="5" t="s">
        <v>2864</v>
      </c>
      <c r="G430" s="5" t="s">
        <v>1789</v>
      </c>
      <c r="J430" s="5" t="s">
        <v>3219</v>
      </c>
    </row>
    <row r="431" spans="1:10">
      <c r="A431" s="5">
        <v>430</v>
      </c>
      <c r="B431" s="5" t="s">
        <v>1522</v>
      </c>
      <c r="C431" s="5" t="s">
        <v>96</v>
      </c>
      <c r="D431" s="5" t="s">
        <v>2865</v>
      </c>
      <c r="E431" s="5" t="s">
        <v>2866</v>
      </c>
      <c r="F431" s="5" t="s">
        <v>2867</v>
      </c>
      <c r="G431" s="5" t="s">
        <v>1863</v>
      </c>
      <c r="J431" s="5" t="s">
        <v>3219</v>
      </c>
    </row>
    <row r="432" spans="1:10">
      <c r="A432" s="5">
        <v>431</v>
      </c>
      <c r="B432" s="5" t="s">
        <v>1522</v>
      </c>
      <c r="C432" s="5" t="s">
        <v>96</v>
      </c>
      <c r="D432" s="5" t="s">
        <v>2868</v>
      </c>
      <c r="E432" s="5" t="s">
        <v>2869</v>
      </c>
      <c r="F432" s="5" t="s">
        <v>2870</v>
      </c>
      <c r="G432" s="5" t="s">
        <v>1796</v>
      </c>
      <c r="J432" s="5" t="s">
        <v>3219</v>
      </c>
    </row>
    <row r="433" spans="1:10">
      <c r="A433" s="5">
        <v>432</v>
      </c>
      <c r="B433" s="5" t="s">
        <v>1522</v>
      </c>
      <c r="C433" s="5" t="s">
        <v>96</v>
      </c>
      <c r="D433" s="5" t="s">
        <v>2871</v>
      </c>
      <c r="E433" s="5" t="s">
        <v>2872</v>
      </c>
      <c r="F433" s="5" t="s">
        <v>2873</v>
      </c>
      <c r="G433" s="5" t="s">
        <v>1576</v>
      </c>
      <c r="J433" s="5" t="s">
        <v>3219</v>
      </c>
    </row>
    <row r="434" spans="1:10">
      <c r="A434" s="5">
        <v>433</v>
      </c>
      <c r="B434" s="5" t="s">
        <v>1522</v>
      </c>
      <c r="C434" s="5" t="s">
        <v>96</v>
      </c>
      <c r="D434" s="5" t="s">
        <v>2874</v>
      </c>
      <c r="E434" s="5" t="s">
        <v>2872</v>
      </c>
      <c r="F434" s="5" t="s">
        <v>2875</v>
      </c>
      <c r="G434" s="5" t="s">
        <v>1541</v>
      </c>
      <c r="J434" s="5" t="s">
        <v>3219</v>
      </c>
    </row>
    <row r="435" spans="1:10">
      <c r="A435" s="5">
        <v>434</v>
      </c>
      <c r="B435" s="5" t="s">
        <v>1522</v>
      </c>
      <c r="C435" s="5" t="s">
        <v>96</v>
      </c>
      <c r="D435" s="5" t="s">
        <v>2876</v>
      </c>
      <c r="E435" s="5" t="s">
        <v>2877</v>
      </c>
      <c r="F435" s="5" t="s">
        <v>2878</v>
      </c>
      <c r="G435" s="5" t="s">
        <v>1789</v>
      </c>
      <c r="J435" s="5" t="s">
        <v>3219</v>
      </c>
    </row>
    <row r="436" spans="1:10">
      <c r="A436" s="5">
        <v>435</v>
      </c>
      <c r="B436" s="5" t="s">
        <v>1522</v>
      </c>
      <c r="C436" s="5" t="s">
        <v>96</v>
      </c>
      <c r="D436" s="5" t="s">
        <v>2879</v>
      </c>
      <c r="E436" s="5" t="s">
        <v>2880</v>
      </c>
      <c r="F436" s="5" t="s">
        <v>2881</v>
      </c>
      <c r="G436" s="5" t="s">
        <v>1541</v>
      </c>
      <c r="J436" s="5" t="s">
        <v>3219</v>
      </c>
    </row>
    <row r="437" spans="1:10">
      <c r="A437" s="5">
        <v>436</v>
      </c>
      <c r="B437" s="5" t="s">
        <v>1522</v>
      </c>
      <c r="C437" s="5" t="s">
        <v>96</v>
      </c>
      <c r="D437" s="5" t="s">
        <v>2882</v>
      </c>
      <c r="E437" s="5" t="s">
        <v>2883</v>
      </c>
      <c r="F437" s="5" t="s">
        <v>2884</v>
      </c>
      <c r="G437" s="5" t="s">
        <v>2768</v>
      </c>
      <c r="J437" s="5" t="s">
        <v>3219</v>
      </c>
    </row>
    <row r="438" spans="1:10">
      <c r="A438" s="5">
        <v>437</v>
      </c>
      <c r="B438" s="5" t="s">
        <v>1522</v>
      </c>
      <c r="C438" s="5" t="s">
        <v>96</v>
      </c>
      <c r="D438" s="5" t="s">
        <v>2885</v>
      </c>
      <c r="E438" s="5" t="s">
        <v>2886</v>
      </c>
      <c r="F438" s="5" t="s">
        <v>2887</v>
      </c>
      <c r="G438" s="5" t="s">
        <v>2076</v>
      </c>
      <c r="J438" s="5" t="s">
        <v>3219</v>
      </c>
    </row>
    <row r="439" spans="1:10">
      <c r="A439" s="5">
        <v>438</v>
      </c>
      <c r="B439" s="5" t="s">
        <v>1522</v>
      </c>
      <c r="C439" s="5" t="s">
        <v>96</v>
      </c>
      <c r="D439" s="5" t="s">
        <v>2888</v>
      </c>
      <c r="E439" s="5" t="s">
        <v>2886</v>
      </c>
      <c r="F439" s="5" t="s">
        <v>2889</v>
      </c>
      <c r="G439" s="5" t="s">
        <v>2251</v>
      </c>
      <c r="J439" s="5" t="s">
        <v>3219</v>
      </c>
    </row>
    <row r="440" spans="1:10">
      <c r="A440" s="5">
        <v>439</v>
      </c>
      <c r="B440" s="5" t="s">
        <v>1522</v>
      </c>
      <c r="C440" s="5" t="s">
        <v>96</v>
      </c>
      <c r="D440" s="5" t="s">
        <v>2890</v>
      </c>
      <c r="E440" s="5" t="s">
        <v>2891</v>
      </c>
      <c r="F440" s="5" t="s">
        <v>2892</v>
      </c>
      <c r="G440" s="5" t="s">
        <v>1576</v>
      </c>
      <c r="J440" s="5" t="s">
        <v>3219</v>
      </c>
    </row>
    <row r="441" spans="1:10">
      <c r="A441" s="5">
        <v>440</v>
      </c>
      <c r="B441" s="5" t="s">
        <v>1522</v>
      </c>
      <c r="C441" s="5" t="s">
        <v>96</v>
      </c>
      <c r="D441" s="5" t="s">
        <v>2893</v>
      </c>
      <c r="E441" s="5" t="s">
        <v>2891</v>
      </c>
      <c r="F441" s="5" t="s">
        <v>2894</v>
      </c>
      <c r="G441" s="5" t="s">
        <v>1549</v>
      </c>
      <c r="J441" s="5" t="s">
        <v>3219</v>
      </c>
    </row>
    <row r="442" spans="1:10">
      <c r="A442" s="5">
        <v>441</v>
      </c>
      <c r="B442" s="5" t="s">
        <v>1522</v>
      </c>
      <c r="C442" s="5" t="s">
        <v>96</v>
      </c>
      <c r="D442" s="5" t="s">
        <v>2895</v>
      </c>
      <c r="E442" s="5" t="s">
        <v>2896</v>
      </c>
      <c r="F442" s="5" t="s">
        <v>2897</v>
      </c>
      <c r="G442" s="5" t="s">
        <v>2251</v>
      </c>
      <c r="H442" s="5" t="s">
        <v>2898</v>
      </c>
      <c r="J442" s="5" t="s">
        <v>3219</v>
      </c>
    </row>
    <row r="443" spans="1:10">
      <c r="A443" s="5">
        <v>442</v>
      </c>
      <c r="B443" s="5" t="s">
        <v>1522</v>
      </c>
      <c r="C443" s="5" t="s">
        <v>96</v>
      </c>
      <c r="D443" s="5" t="s">
        <v>2899</v>
      </c>
      <c r="E443" s="5" t="s">
        <v>2896</v>
      </c>
      <c r="F443" s="5" t="s">
        <v>2900</v>
      </c>
      <c r="G443" s="5" t="s">
        <v>2208</v>
      </c>
      <c r="J443" s="5" t="s">
        <v>3219</v>
      </c>
    </row>
    <row r="444" spans="1:10">
      <c r="A444" s="5">
        <v>443</v>
      </c>
      <c r="B444" s="5" t="s">
        <v>1522</v>
      </c>
      <c r="C444" s="5" t="s">
        <v>96</v>
      </c>
      <c r="D444" s="5" t="s">
        <v>2901</v>
      </c>
      <c r="E444" s="5" t="s">
        <v>2896</v>
      </c>
      <c r="F444" s="5" t="s">
        <v>2902</v>
      </c>
      <c r="G444" s="5" t="s">
        <v>1553</v>
      </c>
      <c r="J444" s="5" t="s">
        <v>3219</v>
      </c>
    </row>
    <row r="445" spans="1:10">
      <c r="A445" s="5">
        <v>444</v>
      </c>
      <c r="B445" s="5" t="s">
        <v>1522</v>
      </c>
      <c r="C445" s="5" t="s">
        <v>96</v>
      </c>
      <c r="D445" s="5" t="s">
        <v>2903</v>
      </c>
      <c r="E445" s="5" t="s">
        <v>2904</v>
      </c>
      <c r="F445" s="5" t="s">
        <v>2905</v>
      </c>
      <c r="G445" s="5" t="s">
        <v>2251</v>
      </c>
      <c r="J445" s="5" t="s">
        <v>3219</v>
      </c>
    </row>
    <row r="446" spans="1:10">
      <c r="A446" s="5">
        <v>445</v>
      </c>
      <c r="B446" s="5" t="s">
        <v>1522</v>
      </c>
      <c r="C446" s="5" t="s">
        <v>96</v>
      </c>
      <c r="D446" s="5" t="s">
        <v>2906</v>
      </c>
      <c r="E446" s="5" t="s">
        <v>2907</v>
      </c>
      <c r="F446" s="5" t="s">
        <v>2908</v>
      </c>
      <c r="G446" s="5" t="s">
        <v>1955</v>
      </c>
      <c r="J446" s="5" t="s">
        <v>3219</v>
      </c>
    </row>
    <row r="447" spans="1:10">
      <c r="A447" s="5">
        <v>446</v>
      </c>
      <c r="B447" s="5" t="s">
        <v>1522</v>
      </c>
      <c r="C447" s="5" t="s">
        <v>96</v>
      </c>
      <c r="D447" s="5" t="s">
        <v>2909</v>
      </c>
      <c r="E447" s="5" t="s">
        <v>2910</v>
      </c>
      <c r="F447" s="5" t="s">
        <v>2911</v>
      </c>
      <c r="G447" s="5" t="s">
        <v>1912</v>
      </c>
      <c r="J447" s="5" t="s">
        <v>3219</v>
      </c>
    </row>
    <row r="448" spans="1:10">
      <c r="A448" s="5">
        <v>447</v>
      </c>
      <c r="B448" s="5" t="s">
        <v>1522</v>
      </c>
      <c r="C448" s="5" t="s">
        <v>96</v>
      </c>
      <c r="D448" s="5" t="s">
        <v>2912</v>
      </c>
      <c r="E448" s="5" t="s">
        <v>2913</v>
      </c>
      <c r="F448" s="5" t="s">
        <v>2914</v>
      </c>
      <c r="G448" s="5" t="s">
        <v>2127</v>
      </c>
      <c r="J448" s="5" t="s">
        <v>3219</v>
      </c>
    </row>
    <row r="449" spans="1:10">
      <c r="A449" s="5">
        <v>448</v>
      </c>
      <c r="B449" s="5" t="s">
        <v>1522</v>
      </c>
      <c r="C449" s="5" t="s">
        <v>96</v>
      </c>
      <c r="D449" s="5" t="s">
        <v>2915</v>
      </c>
      <c r="E449" s="5" t="s">
        <v>2916</v>
      </c>
      <c r="F449" s="5" t="s">
        <v>2917</v>
      </c>
      <c r="G449" s="5" t="s">
        <v>2918</v>
      </c>
      <c r="H449" s="5" t="s">
        <v>2919</v>
      </c>
      <c r="J449" s="5" t="s">
        <v>3219</v>
      </c>
    </row>
    <row r="450" spans="1:10">
      <c r="A450" s="5">
        <v>449</v>
      </c>
      <c r="B450" s="5" t="s">
        <v>1522</v>
      </c>
      <c r="C450" s="5" t="s">
        <v>96</v>
      </c>
      <c r="D450" s="5" t="s">
        <v>2920</v>
      </c>
      <c r="E450" s="5" t="s">
        <v>2921</v>
      </c>
      <c r="F450" s="5" t="s">
        <v>2922</v>
      </c>
      <c r="G450" s="5" t="s">
        <v>1541</v>
      </c>
      <c r="J450" s="5" t="s">
        <v>3219</v>
      </c>
    </row>
    <row r="451" spans="1:10">
      <c r="A451" s="5">
        <v>450</v>
      </c>
      <c r="B451" s="5" t="s">
        <v>1522</v>
      </c>
      <c r="C451" s="5" t="s">
        <v>96</v>
      </c>
      <c r="D451" s="5" t="s">
        <v>2923</v>
      </c>
      <c r="E451" s="5" t="s">
        <v>2924</v>
      </c>
      <c r="F451" s="5" t="s">
        <v>2925</v>
      </c>
      <c r="G451" s="5" t="s">
        <v>1576</v>
      </c>
      <c r="J451" s="5" t="s">
        <v>3219</v>
      </c>
    </row>
    <row r="452" spans="1:10">
      <c r="A452" s="5">
        <v>451</v>
      </c>
      <c r="B452" s="5" t="s">
        <v>1522</v>
      </c>
      <c r="C452" s="5" t="s">
        <v>96</v>
      </c>
      <c r="D452" s="5" t="s">
        <v>2926</v>
      </c>
      <c r="E452" s="5" t="s">
        <v>2927</v>
      </c>
      <c r="F452" s="5" t="s">
        <v>2928</v>
      </c>
      <c r="G452" s="5" t="s">
        <v>1572</v>
      </c>
      <c r="J452" s="5" t="s">
        <v>3219</v>
      </c>
    </row>
    <row r="453" spans="1:10">
      <c r="A453" s="5">
        <v>452</v>
      </c>
      <c r="B453" s="5" t="s">
        <v>1522</v>
      </c>
      <c r="C453" s="5" t="s">
        <v>96</v>
      </c>
      <c r="D453" s="5" t="s">
        <v>2929</v>
      </c>
      <c r="E453" s="5" t="s">
        <v>2930</v>
      </c>
      <c r="F453" s="5" t="s">
        <v>2931</v>
      </c>
      <c r="G453" s="5" t="s">
        <v>1549</v>
      </c>
      <c r="J453" s="5" t="s">
        <v>3219</v>
      </c>
    </row>
    <row r="454" spans="1:10">
      <c r="A454" s="5">
        <v>453</v>
      </c>
      <c r="B454" s="5" t="s">
        <v>1522</v>
      </c>
      <c r="C454" s="5" t="s">
        <v>96</v>
      </c>
      <c r="D454" s="5" t="s">
        <v>2932</v>
      </c>
      <c r="E454" s="5" t="s">
        <v>2933</v>
      </c>
      <c r="F454" s="5" t="s">
        <v>2934</v>
      </c>
      <c r="G454" s="5" t="s">
        <v>1775</v>
      </c>
      <c r="J454" s="5" t="s">
        <v>3219</v>
      </c>
    </row>
    <row r="455" spans="1:10">
      <c r="A455" s="5">
        <v>454</v>
      </c>
      <c r="B455" s="5" t="s">
        <v>1522</v>
      </c>
      <c r="C455" s="5" t="s">
        <v>96</v>
      </c>
      <c r="D455" s="5" t="s">
        <v>2935</v>
      </c>
      <c r="E455" s="5" t="s">
        <v>2936</v>
      </c>
      <c r="F455" s="5" t="s">
        <v>2937</v>
      </c>
      <c r="G455" s="5" t="s">
        <v>1756</v>
      </c>
      <c r="J455" s="5" t="s">
        <v>3219</v>
      </c>
    </row>
    <row r="456" spans="1:10">
      <c r="A456" s="5">
        <v>455</v>
      </c>
      <c r="B456" s="5" t="s">
        <v>1522</v>
      </c>
      <c r="C456" s="5" t="s">
        <v>96</v>
      </c>
      <c r="D456" s="5" t="s">
        <v>2938</v>
      </c>
      <c r="E456" s="5" t="s">
        <v>2939</v>
      </c>
      <c r="F456" s="5" t="s">
        <v>2940</v>
      </c>
      <c r="G456" s="5" t="s">
        <v>1782</v>
      </c>
      <c r="J456" s="5" t="s">
        <v>3219</v>
      </c>
    </row>
    <row r="457" spans="1:10">
      <c r="A457" s="5">
        <v>456</v>
      </c>
      <c r="B457" s="5" t="s">
        <v>1522</v>
      </c>
      <c r="C457" s="5" t="s">
        <v>96</v>
      </c>
      <c r="D457" s="5" t="s">
        <v>2941</v>
      </c>
      <c r="E457" s="5" t="s">
        <v>2942</v>
      </c>
      <c r="F457" s="5" t="s">
        <v>2943</v>
      </c>
      <c r="G457" s="5" t="s">
        <v>1782</v>
      </c>
      <c r="J457" s="5" t="s">
        <v>3219</v>
      </c>
    </row>
    <row r="458" spans="1:10">
      <c r="A458" s="5">
        <v>457</v>
      </c>
      <c r="B458" s="5" t="s">
        <v>1522</v>
      </c>
      <c r="C458" s="5" t="s">
        <v>96</v>
      </c>
      <c r="D458" s="5" t="s">
        <v>2947</v>
      </c>
      <c r="E458" s="5" t="s">
        <v>3293</v>
      </c>
      <c r="F458" s="5" t="s">
        <v>2948</v>
      </c>
      <c r="G458" s="5" t="s">
        <v>1641</v>
      </c>
      <c r="J458" s="5" t="s">
        <v>3219</v>
      </c>
    </row>
    <row r="459" spans="1:10">
      <c r="A459" s="5">
        <v>458</v>
      </c>
      <c r="B459" s="5" t="s">
        <v>1522</v>
      </c>
      <c r="C459" s="5" t="s">
        <v>96</v>
      </c>
      <c r="D459" s="5" t="s">
        <v>2944</v>
      </c>
      <c r="E459" s="5" t="s">
        <v>2945</v>
      </c>
      <c r="F459" s="5" t="s">
        <v>2946</v>
      </c>
      <c r="G459" s="5" t="s">
        <v>1789</v>
      </c>
      <c r="J459" s="5" t="s">
        <v>3219</v>
      </c>
    </row>
    <row r="460" spans="1:10">
      <c r="A460" s="5">
        <v>459</v>
      </c>
      <c r="B460" s="5" t="s">
        <v>1522</v>
      </c>
      <c r="C460" s="5" t="s">
        <v>96</v>
      </c>
      <c r="D460" s="5" t="s">
        <v>2949</v>
      </c>
      <c r="E460" s="5" t="s">
        <v>2950</v>
      </c>
      <c r="F460" s="5" t="s">
        <v>2951</v>
      </c>
      <c r="G460" s="5" t="s">
        <v>2127</v>
      </c>
      <c r="J460" s="5" t="s">
        <v>3219</v>
      </c>
    </row>
    <row r="461" spans="1:10">
      <c r="A461" s="5">
        <v>460</v>
      </c>
      <c r="B461" s="5" t="s">
        <v>1522</v>
      </c>
      <c r="C461" s="5" t="s">
        <v>96</v>
      </c>
      <c r="D461" s="5" t="s">
        <v>2952</v>
      </c>
      <c r="E461" s="5" t="s">
        <v>2953</v>
      </c>
      <c r="F461" s="5" t="s">
        <v>2954</v>
      </c>
      <c r="G461" s="5" t="s">
        <v>1549</v>
      </c>
      <c r="J461" s="5" t="s">
        <v>3219</v>
      </c>
    </row>
    <row r="462" spans="1:10">
      <c r="A462" s="5">
        <v>461</v>
      </c>
      <c r="B462" s="5" t="s">
        <v>1522</v>
      </c>
      <c r="C462" s="5" t="s">
        <v>96</v>
      </c>
      <c r="D462" s="5" t="s">
        <v>2955</v>
      </c>
      <c r="E462" s="5" t="s">
        <v>2956</v>
      </c>
      <c r="F462" s="5" t="s">
        <v>2957</v>
      </c>
      <c r="G462" s="5" t="s">
        <v>1549</v>
      </c>
      <c r="J462" s="5" t="s">
        <v>3219</v>
      </c>
    </row>
    <row r="463" spans="1:10">
      <c r="A463" s="5">
        <v>462</v>
      </c>
      <c r="B463" s="5" t="s">
        <v>1522</v>
      </c>
      <c r="C463" s="5" t="s">
        <v>96</v>
      </c>
      <c r="D463" s="5" t="s">
        <v>2958</v>
      </c>
      <c r="E463" s="5" t="s">
        <v>2959</v>
      </c>
      <c r="F463" s="5" t="s">
        <v>2960</v>
      </c>
      <c r="G463" s="5" t="s">
        <v>1586</v>
      </c>
      <c r="J463" s="5" t="s">
        <v>3219</v>
      </c>
    </row>
    <row r="464" spans="1:10">
      <c r="A464" s="5">
        <v>463</v>
      </c>
      <c r="B464" s="5" t="s">
        <v>1522</v>
      </c>
      <c r="C464" s="5" t="s">
        <v>96</v>
      </c>
      <c r="D464" s="5" t="s">
        <v>2961</v>
      </c>
      <c r="E464" s="5" t="s">
        <v>2962</v>
      </c>
      <c r="F464" s="5" t="s">
        <v>2963</v>
      </c>
      <c r="G464" s="5" t="s">
        <v>1586</v>
      </c>
      <c r="J464" s="5" t="s">
        <v>3219</v>
      </c>
    </row>
    <row r="465" spans="1:10">
      <c r="A465" s="5">
        <v>464</v>
      </c>
      <c r="B465" s="5" t="s">
        <v>1522</v>
      </c>
      <c r="C465" s="5" t="s">
        <v>96</v>
      </c>
      <c r="D465" s="5" t="s">
        <v>2964</v>
      </c>
      <c r="E465" s="5" t="s">
        <v>2965</v>
      </c>
      <c r="F465" s="5" t="s">
        <v>2966</v>
      </c>
      <c r="G465" s="5" t="s">
        <v>1771</v>
      </c>
      <c r="J465" s="5" t="s">
        <v>3219</v>
      </c>
    </row>
    <row r="466" spans="1:10">
      <c r="A466" s="5">
        <v>465</v>
      </c>
      <c r="B466" s="5" t="s">
        <v>1522</v>
      </c>
      <c r="C466" s="5" t="s">
        <v>96</v>
      </c>
      <c r="D466" s="5" t="s">
        <v>2967</v>
      </c>
      <c r="E466" s="5" t="s">
        <v>2968</v>
      </c>
      <c r="F466" s="5" t="s">
        <v>2969</v>
      </c>
      <c r="G466" s="5" t="s">
        <v>1549</v>
      </c>
      <c r="J466" s="5" t="s">
        <v>3219</v>
      </c>
    </row>
    <row r="467" spans="1:10">
      <c r="A467" s="5">
        <v>466</v>
      </c>
      <c r="B467" s="5" t="s">
        <v>1522</v>
      </c>
      <c r="C467" s="5" t="s">
        <v>96</v>
      </c>
      <c r="D467" s="5" t="s">
        <v>2970</v>
      </c>
      <c r="E467" s="5" t="s">
        <v>2971</v>
      </c>
      <c r="F467" s="5" t="s">
        <v>2972</v>
      </c>
      <c r="G467" s="5" t="s">
        <v>1586</v>
      </c>
      <c r="H467" s="5" t="s">
        <v>2180</v>
      </c>
      <c r="J467" s="5" t="s">
        <v>3219</v>
      </c>
    </row>
    <row r="468" spans="1:10">
      <c r="A468" s="5">
        <v>467</v>
      </c>
      <c r="B468" s="5" t="s">
        <v>1522</v>
      </c>
      <c r="C468" s="5" t="s">
        <v>96</v>
      </c>
      <c r="D468" s="5" t="s">
        <v>2973</v>
      </c>
      <c r="E468" s="5" t="s">
        <v>2974</v>
      </c>
      <c r="F468" s="5" t="s">
        <v>2975</v>
      </c>
      <c r="G468" s="5" t="s">
        <v>1530</v>
      </c>
      <c r="J468" s="5" t="s">
        <v>3219</v>
      </c>
    </row>
    <row r="469" spans="1:10">
      <c r="A469" s="5">
        <v>468</v>
      </c>
      <c r="B469" s="5" t="s">
        <v>1522</v>
      </c>
      <c r="C469" s="5" t="s">
        <v>96</v>
      </c>
      <c r="D469" s="5" t="s">
        <v>2976</v>
      </c>
      <c r="E469" s="5" t="s">
        <v>2977</v>
      </c>
      <c r="F469" s="5" t="s">
        <v>2978</v>
      </c>
      <c r="G469" s="5" t="s">
        <v>1624</v>
      </c>
      <c r="H469" s="5" t="s">
        <v>2979</v>
      </c>
      <c r="J469" s="5" t="s">
        <v>3219</v>
      </c>
    </row>
    <row r="470" spans="1:10">
      <c r="A470" s="5">
        <v>469</v>
      </c>
      <c r="B470" s="5" t="s">
        <v>1522</v>
      </c>
      <c r="C470" s="5" t="s">
        <v>96</v>
      </c>
      <c r="D470" s="5" t="s">
        <v>2980</v>
      </c>
      <c r="E470" s="5" t="s">
        <v>2981</v>
      </c>
      <c r="F470" s="5" t="s">
        <v>2982</v>
      </c>
      <c r="G470" s="5" t="s">
        <v>1549</v>
      </c>
      <c r="J470" s="5" t="s">
        <v>3219</v>
      </c>
    </row>
    <row r="471" spans="1:10">
      <c r="A471" s="5">
        <v>470</v>
      </c>
      <c r="B471" s="5" t="s">
        <v>1522</v>
      </c>
      <c r="C471" s="5" t="s">
        <v>96</v>
      </c>
      <c r="D471" s="5" t="s">
        <v>2983</v>
      </c>
      <c r="E471" s="5" t="s">
        <v>2984</v>
      </c>
      <c r="F471" s="5" t="s">
        <v>2985</v>
      </c>
      <c r="G471" s="5" t="s">
        <v>1692</v>
      </c>
      <c r="J471" s="5" t="s">
        <v>3219</v>
      </c>
    </row>
    <row r="472" spans="1:10">
      <c r="A472" s="5">
        <v>471</v>
      </c>
      <c r="B472" s="5" t="s">
        <v>1522</v>
      </c>
      <c r="C472" s="5" t="s">
        <v>96</v>
      </c>
      <c r="D472" s="5" t="s">
        <v>2986</v>
      </c>
      <c r="E472" s="5" t="s">
        <v>2987</v>
      </c>
      <c r="F472" s="5" t="s">
        <v>2988</v>
      </c>
      <c r="G472" s="5" t="s">
        <v>1576</v>
      </c>
      <c r="J472" s="5" t="s">
        <v>3219</v>
      </c>
    </row>
    <row r="473" spans="1:10">
      <c r="A473" s="5">
        <v>472</v>
      </c>
      <c r="B473" s="5" t="s">
        <v>1522</v>
      </c>
      <c r="C473" s="5" t="s">
        <v>96</v>
      </c>
      <c r="D473" s="5" t="s">
        <v>2989</v>
      </c>
      <c r="E473" s="5" t="s">
        <v>2990</v>
      </c>
      <c r="F473" s="5" t="s">
        <v>2991</v>
      </c>
      <c r="G473" s="5" t="s">
        <v>1586</v>
      </c>
      <c r="H473" s="5" t="s">
        <v>2180</v>
      </c>
      <c r="J473" s="5" t="s">
        <v>3219</v>
      </c>
    </row>
    <row r="474" spans="1:10">
      <c r="A474" s="5">
        <v>473</v>
      </c>
      <c r="B474" s="5" t="s">
        <v>1522</v>
      </c>
      <c r="C474" s="5" t="s">
        <v>96</v>
      </c>
      <c r="D474" s="5" t="s">
        <v>2992</v>
      </c>
      <c r="E474" s="5" t="s">
        <v>2993</v>
      </c>
      <c r="F474" s="5" t="s">
        <v>2994</v>
      </c>
      <c r="G474" s="5" t="s">
        <v>1549</v>
      </c>
      <c r="J474" s="5" t="s">
        <v>3219</v>
      </c>
    </row>
    <row r="475" spans="1:10">
      <c r="A475" s="5">
        <v>474</v>
      </c>
      <c r="B475" s="5" t="s">
        <v>1522</v>
      </c>
      <c r="C475" s="5" t="s">
        <v>96</v>
      </c>
      <c r="D475" s="5" t="s">
        <v>2995</v>
      </c>
      <c r="E475" s="5" t="s">
        <v>2996</v>
      </c>
      <c r="F475" s="5" t="s">
        <v>2997</v>
      </c>
      <c r="G475" s="5" t="s">
        <v>1549</v>
      </c>
      <c r="J475" s="5" t="s">
        <v>3219</v>
      </c>
    </row>
    <row r="476" spans="1:10">
      <c r="A476" s="5">
        <v>475</v>
      </c>
      <c r="B476" s="5" t="s">
        <v>1522</v>
      </c>
      <c r="C476" s="5" t="s">
        <v>96</v>
      </c>
      <c r="D476" s="5" t="s">
        <v>2998</v>
      </c>
      <c r="E476" s="5" t="s">
        <v>2999</v>
      </c>
      <c r="F476" s="5" t="s">
        <v>3000</v>
      </c>
      <c r="G476" s="5" t="s">
        <v>1789</v>
      </c>
      <c r="J476" s="5" t="s">
        <v>3219</v>
      </c>
    </row>
    <row r="477" spans="1:10">
      <c r="A477" s="5">
        <v>476</v>
      </c>
      <c r="B477" s="5" t="s">
        <v>1522</v>
      </c>
      <c r="C477" s="5" t="s">
        <v>96</v>
      </c>
      <c r="D477" s="5" t="s">
        <v>3001</v>
      </c>
      <c r="E477" s="5" t="s">
        <v>3002</v>
      </c>
      <c r="F477" s="5" t="s">
        <v>3003</v>
      </c>
      <c r="G477" s="5" t="s">
        <v>1549</v>
      </c>
      <c r="J477" s="5" t="s">
        <v>3219</v>
      </c>
    </row>
    <row r="478" spans="1:10">
      <c r="A478" s="5">
        <v>477</v>
      </c>
      <c r="B478" s="5" t="s">
        <v>1522</v>
      </c>
      <c r="C478" s="5" t="s">
        <v>96</v>
      </c>
      <c r="D478" s="5" t="s">
        <v>3004</v>
      </c>
      <c r="E478" s="5" t="s">
        <v>3005</v>
      </c>
      <c r="F478" s="5" t="s">
        <v>3006</v>
      </c>
      <c r="G478" s="5" t="s">
        <v>1553</v>
      </c>
      <c r="J478" s="5" t="s">
        <v>3219</v>
      </c>
    </row>
    <row r="479" spans="1:10">
      <c r="A479" s="5">
        <v>478</v>
      </c>
      <c r="B479" s="5" t="s">
        <v>1522</v>
      </c>
      <c r="C479" s="5" t="s">
        <v>96</v>
      </c>
      <c r="D479" s="5" t="s">
        <v>3007</v>
      </c>
      <c r="E479" s="5" t="s">
        <v>3008</v>
      </c>
      <c r="F479" s="5" t="s">
        <v>3009</v>
      </c>
      <c r="G479" s="5" t="s">
        <v>1572</v>
      </c>
      <c r="J479" s="5" t="s">
        <v>3219</v>
      </c>
    </row>
    <row r="480" spans="1:10">
      <c r="A480" s="5">
        <v>479</v>
      </c>
      <c r="B480" s="5" t="s">
        <v>1522</v>
      </c>
      <c r="C480" s="5" t="s">
        <v>96</v>
      </c>
      <c r="D480" s="5" t="s">
        <v>3010</v>
      </c>
      <c r="E480" s="5" t="s">
        <v>3011</v>
      </c>
      <c r="F480" s="5" t="s">
        <v>3012</v>
      </c>
      <c r="G480" s="5" t="s">
        <v>1549</v>
      </c>
      <c r="J480" s="5" t="s">
        <v>3219</v>
      </c>
    </row>
    <row r="481" spans="1:10">
      <c r="A481" s="5">
        <v>480</v>
      </c>
      <c r="B481" s="5" t="s">
        <v>1522</v>
      </c>
      <c r="C481" s="5" t="s">
        <v>96</v>
      </c>
      <c r="D481" s="5" t="s">
        <v>3013</v>
      </c>
      <c r="E481" s="5" t="s">
        <v>3014</v>
      </c>
      <c r="F481" s="5" t="s">
        <v>3015</v>
      </c>
      <c r="G481" s="5" t="s">
        <v>1549</v>
      </c>
      <c r="H481" s="5" t="s">
        <v>3016</v>
      </c>
      <c r="J481" s="5" t="s">
        <v>3219</v>
      </c>
    </row>
    <row r="482" spans="1:10">
      <c r="A482" s="5">
        <v>481</v>
      </c>
      <c r="B482" s="5" t="s">
        <v>1522</v>
      </c>
      <c r="C482" s="5" t="s">
        <v>96</v>
      </c>
      <c r="D482" s="5" t="s">
        <v>3017</v>
      </c>
      <c r="E482" s="5" t="s">
        <v>3018</v>
      </c>
      <c r="F482" s="5" t="s">
        <v>3019</v>
      </c>
      <c r="G482" s="5" t="s">
        <v>1955</v>
      </c>
      <c r="J482" s="5" t="s">
        <v>3219</v>
      </c>
    </row>
    <row r="483" spans="1:10">
      <c r="A483" s="5">
        <v>482</v>
      </c>
      <c r="B483" s="5" t="s">
        <v>1522</v>
      </c>
      <c r="C483" s="5" t="s">
        <v>96</v>
      </c>
      <c r="D483" s="5" t="s">
        <v>3020</v>
      </c>
      <c r="E483" s="5" t="s">
        <v>3021</v>
      </c>
      <c r="F483" s="5" t="s">
        <v>3022</v>
      </c>
      <c r="G483" s="5" t="s">
        <v>1561</v>
      </c>
      <c r="J483" s="5" t="s">
        <v>3219</v>
      </c>
    </row>
    <row r="484" spans="1:10">
      <c r="A484" s="5">
        <v>483</v>
      </c>
      <c r="B484" s="5" t="s">
        <v>1522</v>
      </c>
      <c r="C484" s="5" t="s">
        <v>96</v>
      </c>
      <c r="D484" s="5" t="s">
        <v>3023</v>
      </c>
      <c r="E484" s="5" t="s">
        <v>3024</v>
      </c>
      <c r="F484" s="5" t="s">
        <v>3025</v>
      </c>
      <c r="G484" s="5" t="s">
        <v>1789</v>
      </c>
      <c r="J484" s="5" t="s">
        <v>3219</v>
      </c>
    </row>
    <row r="485" spans="1:10">
      <c r="A485" s="5">
        <v>484</v>
      </c>
      <c r="B485" s="5" t="s">
        <v>1522</v>
      </c>
      <c r="C485" s="5" t="s">
        <v>96</v>
      </c>
      <c r="D485" s="5" t="s">
        <v>3026</v>
      </c>
      <c r="E485" s="5" t="s">
        <v>3027</v>
      </c>
      <c r="F485" s="5" t="s">
        <v>3028</v>
      </c>
      <c r="G485" s="5" t="s">
        <v>1813</v>
      </c>
      <c r="J485" s="5" t="s">
        <v>3219</v>
      </c>
    </row>
    <row r="486" spans="1:10">
      <c r="A486" s="5">
        <v>485</v>
      </c>
      <c r="B486" s="5" t="s">
        <v>1522</v>
      </c>
      <c r="C486" s="5" t="s">
        <v>96</v>
      </c>
      <c r="D486" s="5" t="s">
        <v>3029</v>
      </c>
      <c r="E486" s="5" t="s">
        <v>3030</v>
      </c>
      <c r="F486" s="5" t="s">
        <v>3031</v>
      </c>
      <c r="G486" s="5" t="s">
        <v>1813</v>
      </c>
      <c r="J486" s="5" t="s">
        <v>3219</v>
      </c>
    </row>
    <row r="487" spans="1:10">
      <c r="A487" s="5">
        <v>486</v>
      </c>
      <c r="B487" s="5" t="s">
        <v>1522</v>
      </c>
      <c r="C487" s="5" t="s">
        <v>96</v>
      </c>
      <c r="D487" s="5" t="s">
        <v>3032</v>
      </c>
      <c r="E487" s="5" t="s">
        <v>3033</v>
      </c>
      <c r="F487" s="5" t="s">
        <v>3034</v>
      </c>
      <c r="G487" s="5" t="s">
        <v>1813</v>
      </c>
      <c r="J487" s="5" t="s">
        <v>3219</v>
      </c>
    </row>
    <row r="488" spans="1:10">
      <c r="A488" s="5">
        <v>487</v>
      </c>
      <c r="B488" s="5" t="s">
        <v>1522</v>
      </c>
      <c r="C488" s="5" t="s">
        <v>96</v>
      </c>
      <c r="D488" s="5" t="s">
        <v>3035</v>
      </c>
      <c r="E488" s="5" t="s">
        <v>3036</v>
      </c>
      <c r="F488" s="5" t="s">
        <v>3037</v>
      </c>
      <c r="G488" s="5" t="s">
        <v>1789</v>
      </c>
      <c r="J488" s="5" t="s">
        <v>3219</v>
      </c>
    </row>
    <row r="489" spans="1:10">
      <c r="A489" s="5">
        <v>488</v>
      </c>
      <c r="B489" s="5" t="s">
        <v>1522</v>
      </c>
      <c r="C489" s="5" t="s">
        <v>96</v>
      </c>
      <c r="D489" s="5" t="s">
        <v>3038</v>
      </c>
      <c r="E489" s="5" t="s">
        <v>3039</v>
      </c>
      <c r="F489" s="5" t="s">
        <v>3040</v>
      </c>
      <c r="G489" s="5" t="s">
        <v>1912</v>
      </c>
      <c r="J489" s="5" t="s">
        <v>3219</v>
      </c>
    </row>
    <row r="490" spans="1:10">
      <c r="A490" s="5">
        <v>489</v>
      </c>
      <c r="B490" s="5" t="s">
        <v>1522</v>
      </c>
      <c r="C490" s="5" t="s">
        <v>96</v>
      </c>
      <c r="D490" s="5" t="s">
        <v>3041</v>
      </c>
      <c r="E490" s="5" t="s">
        <v>3042</v>
      </c>
      <c r="F490" s="5" t="s">
        <v>3043</v>
      </c>
      <c r="G490" s="5" t="s">
        <v>1718</v>
      </c>
      <c r="J490" s="5" t="s">
        <v>3219</v>
      </c>
    </row>
    <row r="491" spans="1:10">
      <c r="A491" s="5">
        <v>490</v>
      </c>
      <c r="B491" s="5" t="s">
        <v>1522</v>
      </c>
      <c r="C491" s="5" t="s">
        <v>96</v>
      </c>
      <c r="D491" s="5" t="s">
        <v>3044</v>
      </c>
      <c r="E491" s="5" t="s">
        <v>3045</v>
      </c>
      <c r="F491" s="5" t="s">
        <v>3046</v>
      </c>
      <c r="G491" s="5" t="s">
        <v>1530</v>
      </c>
      <c r="J491" s="5" t="s">
        <v>3219</v>
      </c>
    </row>
    <row r="492" spans="1:10">
      <c r="A492" s="5">
        <v>491</v>
      </c>
      <c r="B492" s="5" t="s">
        <v>1522</v>
      </c>
      <c r="C492" s="5" t="s">
        <v>96</v>
      </c>
      <c r="D492" s="5" t="s">
        <v>3047</v>
      </c>
      <c r="E492" s="5" t="s">
        <v>3048</v>
      </c>
      <c r="F492" s="5" t="s">
        <v>3049</v>
      </c>
      <c r="G492" s="5" t="s">
        <v>2369</v>
      </c>
      <c r="J492" s="5" t="s">
        <v>3219</v>
      </c>
    </row>
    <row r="493" spans="1:10">
      <c r="A493" s="5">
        <v>492</v>
      </c>
      <c r="B493" s="5" t="s">
        <v>1522</v>
      </c>
      <c r="C493" s="5" t="s">
        <v>96</v>
      </c>
      <c r="D493" s="5" t="s">
        <v>3050</v>
      </c>
      <c r="E493" s="5" t="s">
        <v>3051</v>
      </c>
      <c r="F493" s="5" t="s">
        <v>3052</v>
      </c>
      <c r="G493" s="5" t="s">
        <v>2076</v>
      </c>
      <c r="J493" s="5" t="s">
        <v>3219</v>
      </c>
    </row>
    <row r="494" spans="1:10">
      <c r="A494" s="5">
        <v>493</v>
      </c>
      <c r="B494" s="5" t="s">
        <v>1522</v>
      </c>
      <c r="C494" s="5" t="s">
        <v>96</v>
      </c>
      <c r="D494" s="5" t="s">
        <v>3053</v>
      </c>
      <c r="E494" s="5" t="s">
        <v>3054</v>
      </c>
      <c r="F494" s="5" t="s">
        <v>3055</v>
      </c>
      <c r="G494" s="5" t="s">
        <v>1549</v>
      </c>
      <c r="H494" s="5" t="s">
        <v>3056</v>
      </c>
      <c r="J494" s="5" t="s">
        <v>3219</v>
      </c>
    </row>
    <row r="495" spans="1:10">
      <c r="A495" s="5">
        <v>494</v>
      </c>
      <c r="B495" s="5" t="s">
        <v>1522</v>
      </c>
      <c r="C495" s="5" t="s">
        <v>96</v>
      </c>
      <c r="D495" s="5" t="s">
        <v>3057</v>
      </c>
      <c r="E495" s="5" t="s">
        <v>3058</v>
      </c>
      <c r="F495" s="5" t="s">
        <v>3059</v>
      </c>
      <c r="G495" s="5" t="s">
        <v>1641</v>
      </c>
      <c r="J495" s="5" t="s">
        <v>3219</v>
      </c>
    </row>
    <row r="496" spans="1:10">
      <c r="A496" s="5">
        <v>495</v>
      </c>
      <c r="B496" s="5" t="s">
        <v>1522</v>
      </c>
      <c r="C496" s="5" t="s">
        <v>96</v>
      </c>
      <c r="D496" s="5" t="s">
        <v>3060</v>
      </c>
      <c r="E496" s="5" t="s">
        <v>3061</v>
      </c>
      <c r="F496" s="5" t="s">
        <v>3062</v>
      </c>
      <c r="G496" s="5" t="s">
        <v>1553</v>
      </c>
      <c r="J496" s="5" t="s">
        <v>3219</v>
      </c>
    </row>
    <row r="497" spans="1:10">
      <c r="A497" s="5">
        <v>496</v>
      </c>
      <c r="B497" s="5" t="s">
        <v>1522</v>
      </c>
      <c r="C497" s="5" t="s">
        <v>96</v>
      </c>
      <c r="D497" s="5" t="s">
        <v>3294</v>
      </c>
      <c r="E497" s="5" t="s">
        <v>3295</v>
      </c>
      <c r="F497" s="5" t="s">
        <v>3296</v>
      </c>
      <c r="G497" s="5" t="s">
        <v>1561</v>
      </c>
      <c r="J497" s="5" t="s">
        <v>3219</v>
      </c>
    </row>
    <row r="498" spans="1:10">
      <c r="A498" s="5">
        <v>497</v>
      </c>
      <c r="B498" s="5" t="s">
        <v>1522</v>
      </c>
      <c r="C498" s="5" t="s">
        <v>96</v>
      </c>
      <c r="D498" s="5" t="s">
        <v>3063</v>
      </c>
      <c r="E498" s="5" t="s">
        <v>3064</v>
      </c>
      <c r="F498" s="5" t="s">
        <v>1564</v>
      </c>
      <c r="G498" s="5" t="s">
        <v>1819</v>
      </c>
      <c r="J498" s="5" t="s">
        <v>3219</v>
      </c>
    </row>
    <row r="499" spans="1:10">
      <c r="A499" s="5">
        <v>498</v>
      </c>
      <c r="B499" s="5" t="s">
        <v>1522</v>
      </c>
      <c r="C499" s="5" t="s">
        <v>96</v>
      </c>
      <c r="D499" s="5" t="s">
        <v>3068</v>
      </c>
      <c r="E499" s="5" t="s">
        <v>3069</v>
      </c>
      <c r="F499" s="5" t="s">
        <v>3070</v>
      </c>
      <c r="G499" s="5" t="s">
        <v>1534</v>
      </c>
      <c r="H499" s="5" t="s">
        <v>3071</v>
      </c>
      <c r="J499" s="5" t="s">
        <v>3219</v>
      </c>
    </row>
    <row r="500" spans="1:10">
      <c r="A500" s="5">
        <v>499</v>
      </c>
      <c r="B500" s="5" t="s">
        <v>1522</v>
      </c>
      <c r="C500" s="5" t="s">
        <v>96</v>
      </c>
      <c r="D500" s="5" t="s">
        <v>3075</v>
      </c>
      <c r="E500" s="5" t="s">
        <v>3076</v>
      </c>
      <c r="F500" s="5" t="s">
        <v>3077</v>
      </c>
      <c r="G500" s="5" t="s">
        <v>2032</v>
      </c>
      <c r="J500" s="5" t="s">
        <v>3219</v>
      </c>
    </row>
    <row r="501" spans="1:10">
      <c r="A501" s="5">
        <v>500</v>
      </c>
      <c r="B501" s="5" t="s">
        <v>1522</v>
      </c>
      <c r="C501" s="5" t="s">
        <v>96</v>
      </c>
      <c r="D501" s="5" t="s">
        <v>3078</v>
      </c>
      <c r="E501" s="5" t="s">
        <v>3079</v>
      </c>
      <c r="F501" s="5" t="s">
        <v>3080</v>
      </c>
      <c r="G501" s="5" t="s">
        <v>1586</v>
      </c>
      <c r="J501" s="5" t="s">
        <v>3219</v>
      </c>
    </row>
    <row r="502" spans="1:10">
      <c r="A502" s="5">
        <v>501</v>
      </c>
      <c r="B502" s="5" t="s">
        <v>1522</v>
      </c>
      <c r="C502" s="5" t="s">
        <v>96</v>
      </c>
      <c r="D502" s="5" t="s">
        <v>3081</v>
      </c>
      <c r="E502" s="5" t="s">
        <v>3082</v>
      </c>
      <c r="F502" s="5" t="s">
        <v>3083</v>
      </c>
      <c r="G502" s="5" t="s">
        <v>1789</v>
      </c>
      <c r="J502" s="5" t="s">
        <v>3219</v>
      </c>
    </row>
    <row r="503" spans="1:10">
      <c r="A503" s="5">
        <v>502</v>
      </c>
      <c r="B503" s="5" t="s">
        <v>1522</v>
      </c>
      <c r="C503" s="5" t="s">
        <v>96</v>
      </c>
      <c r="D503" s="5" t="s">
        <v>3084</v>
      </c>
      <c r="E503" s="5" t="s">
        <v>3085</v>
      </c>
      <c r="F503" s="5" t="s">
        <v>3086</v>
      </c>
      <c r="G503" s="5" t="s">
        <v>3087</v>
      </c>
      <c r="J503" s="5" t="s">
        <v>3219</v>
      </c>
    </row>
    <row r="504" spans="1:10">
      <c r="A504" s="5">
        <v>503</v>
      </c>
      <c r="B504" s="5" t="s">
        <v>1522</v>
      </c>
      <c r="C504" s="5" t="s">
        <v>96</v>
      </c>
      <c r="D504" s="5" t="s">
        <v>3088</v>
      </c>
      <c r="E504" s="5" t="s">
        <v>3089</v>
      </c>
      <c r="F504" s="5" t="s">
        <v>3090</v>
      </c>
      <c r="G504" s="5" t="s">
        <v>1641</v>
      </c>
      <c r="H504" s="5" t="s">
        <v>3091</v>
      </c>
      <c r="J504" s="5" t="s">
        <v>3219</v>
      </c>
    </row>
    <row r="505" spans="1:10">
      <c r="A505" s="5">
        <v>504</v>
      </c>
      <c r="B505" s="5" t="s">
        <v>1522</v>
      </c>
      <c r="C505" s="5" t="s">
        <v>96</v>
      </c>
      <c r="D505" s="5" t="s">
        <v>3094</v>
      </c>
      <c r="E505" s="5" t="s">
        <v>3095</v>
      </c>
      <c r="F505" s="5" t="s">
        <v>3096</v>
      </c>
      <c r="G505" s="5" t="s">
        <v>1530</v>
      </c>
      <c r="J505" s="5" t="s">
        <v>3219</v>
      </c>
    </row>
    <row r="506" spans="1:10">
      <c r="A506" s="5">
        <v>505</v>
      </c>
      <c r="B506" s="5" t="s">
        <v>1522</v>
      </c>
      <c r="C506" s="5" t="s">
        <v>96</v>
      </c>
      <c r="D506" s="5" t="s">
        <v>3097</v>
      </c>
      <c r="E506" s="5" t="s">
        <v>3098</v>
      </c>
      <c r="F506" s="5" t="s">
        <v>3099</v>
      </c>
      <c r="G506" s="5" t="s">
        <v>1789</v>
      </c>
      <c r="J506" s="5" t="s">
        <v>3219</v>
      </c>
    </row>
    <row r="507" spans="1:10">
      <c r="A507" s="5">
        <v>506</v>
      </c>
      <c r="B507" s="5" t="s">
        <v>1522</v>
      </c>
      <c r="C507" s="5" t="s">
        <v>96</v>
      </c>
      <c r="D507" s="5" t="s">
        <v>3100</v>
      </c>
      <c r="E507" s="5" t="s">
        <v>3101</v>
      </c>
      <c r="F507" s="5" t="s">
        <v>3102</v>
      </c>
      <c r="G507" s="5" t="s">
        <v>1912</v>
      </c>
      <c r="J507" s="5" t="s">
        <v>3219</v>
      </c>
    </row>
    <row r="508" spans="1:10">
      <c r="A508" s="5">
        <v>507</v>
      </c>
      <c r="B508" s="5" t="s">
        <v>1522</v>
      </c>
      <c r="C508" s="5" t="s">
        <v>96</v>
      </c>
      <c r="D508" s="5" t="s">
        <v>3103</v>
      </c>
      <c r="E508" s="5" t="s">
        <v>3104</v>
      </c>
      <c r="F508" s="5" t="s">
        <v>3105</v>
      </c>
      <c r="G508" s="5" t="s">
        <v>2645</v>
      </c>
      <c r="J508" s="5" t="s">
        <v>3219</v>
      </c>
    </row>
    <row r="509" spans="1:10">
      <c r="A509" s="5">
        <v>508</v>
      </c>
      <c r="B509" s="5" t="s">
        <v>1522</v>
      </c>
      <c r="C509" s="5" t="s">
        <v>96</v>
      </c>
      <c r="D509" s="5" t="s">
        <v>3106</v>
      </c>
      <c r="E509" s="5" t="s">
        <v>3107</v>
      </c>
      <c r="F509" s="5" t="s">
        <v>3108</v>
      </c>
      <c r="G509" s="5" t="s">
        <v>1593</v>
      </c>
      <c r="H509" s="5" t="s">
        <v>3109</v>
      </c>
      <c r="J509" s="5" t="s">
        <v>3219</v>
      </c>
    </row>
    <row r="510" spans="1:10">
      <c r="A510" s="5">
        <v>509</v>
      </c>
      <c r="B510" s="5" t="s">
        <v>1522</v>
      </c>
      <c r="C510" s="5" t="s">
        <v>96</v>
      </c>
      <c r="D510" s="5" t="s">
        <v>3110</v>
      </c>
      <c r="E510" s="5" t="s">
        <v>3111</v>
      </c>
      <c r="F510" s="5" t="s">
        <v>3112</v>
      </c>
      <c r="G510" s="5" t="s">
        <v>1813</v>
      </c>
      <c r="J510" s="5" t="s">
        <v>3219</v>
      </c>
    </row>
    <row r="511" spans="1:10">
      <c r="A511" s="5">
        <v>510</v>
      </c>
      <c r="B511" s="5" t="s">
        <v>1522</v>
      </c>
      <c r="C511" s="5" t="s">
        <v>96</v>
      </c>
      <c r="D511" s="5" t="s">
        <v>3113</v>
      </c>
      <c r="E511" s="5" t="s">
        <v>3114</v>
      </c>
      <c r="F511" s="5" t="s">
        <v>3115</v>
      </c>
      <c r="G511" s="5" t="s">
        <v>1789</v>
      </c>
      <c r="J511" s="5" t="s">
        <v>3219</v>
      </c>
    </row>
    <row r="512" spans="1:10">
      <c r="A512" s="5">
        <v>511</v>
      </c>
      <c r="B512" s="5" t="s">
        <v>1522</v>
      </c>
      <c r="C512" s="5" t="s">
        <v>96</v>
      </c>
      <c r="D512" s="5" t="s">
        <v>3116</v>
      </c>
      <c r="E512" s="5" t="s">
        <v>3117</v>
      </c>
      <c r="F512" s="5" t="s">
        <v>3118</v>
      </c>
      <c r="G512" s="5" t="s">
        <v>1813</v>
      </c>
      <c r="J512" s="5" t="s">
        <v>3219</v>
      </c>
    </row>
    <row r="513" spans="1:10">
      <c r="A513" s="5">
        <v>512</v>
      </c>
      <c r="B513" s="5" t="s">
        <v>1522</v>
      </c>
      <c r="C513" s="5" t="s">
        <v>96</v>
      </c>
      <c r="D513" s="5" t="s">
        <v>3119</v>
      </c>
      <c r="E513" s="5" t="s">
        <v>3120</v>
      </c>
      <c r="F513" s="5" t="s">
        <v>3121</v>
      </c>
      <c r="G513" s="5" t="s">
        <v>1895</v>
      </c>
      <c r="J513" s="5" t="s">
        <v>3219</v>
      </c>
    </row>
    <row r="514" spans="1:10">
      <c r="A514" s="5">
        <v>513</v>
      </c>
      <c r="B514" s="5" t="s">
        <v>1522</v>
      </c>
      <c r="C514" s="5" t="s">
        <v>96</v>
      </c>
      <c r="D514" s="5" t="s">
        <v>3122</v>
      </c>
      <c r="E514" s="5" t="s">
        <v>3123</v>
      </c>
      <c r="F514" s="5" t="s">
        <v>3124</v>
      </c>
      <c r="G514" s="5" t="s">
        <v>1945</v>
      </c>
      <c r="J514" s="5" t="s">
        <v>3219</v>
      </c>
    </row>
    <row r="515" spans="1:10">
      <c r="A515" s="5">
        <v>514</v>
      </c>
      <c r="B515" s="5" t="s">
        <v>1522</v>
      </c>
      <c r="C515" s="5" t="s">
        <v>96</v>
      </c>
      <c r="D515" s="5" t="s">
        <v>3125</v>
      </c>
      <c r="E515" s="5" t="s">
        <v>3126</v>
      </c>
      <c r="F515" s="5" t="s">
        <v>3127</v>
      </c>
      <c r="G515" s="5" t="s">
        <v>1733</v>
      </c>
      <c r="H515" s="5" t="s">
        <v>3128</v>
      </c>
      <c r="J515" s="5" t="s">
        <v>3219</v>
      </c>
    </row>
    <row r="516" spans="1:10">
      <c r="A516" s="5">
        <v>515</v>
      </c>
      <c r="B516" s="5" t="s">
        <v>1522</v>
      </c>
      <c r="C516" s="5" t="s">
        <v>96</v>
      </c>
      <c r="D516" s="5" t="s">
        <v>3129</v>
      </c>
      <c r="E516" s="5" t="s">
        <v>3130</v>
      </c>
      <c r="F516" s="5" t="s">
        <v>3131</v>
      </c>
      <c r="G516" s="5" t="s">
        <v>1733</v>
      </c>
      <c r="J516" s="5" t="s">
        <v>3219</v>
      </c>
    </row>
    <row r="517" spans="1:10">
      <c r="A517" s="5">
        <v>516</v>
      </c>
      <c r="B517" s="5" t="s">
        <v>1522</v>
      </c>
      <c r="C517" s="5" t="s">
        <v>96</v>
      </c>
      <c r="D517" s="5" t="s">
        <v>3132</v>
      </c>
      <c r="E517" s="5" t="s">
        <v>3133</v>
      </c>
      <c r="F517" s="5" t="s">
        <v>3134</v>
      </c>
      <c r="G517" s="5" t="s">
        <v>1782</v>
      </c>
      <c r="J517" s="5" t="s">
        <v>3219</v>
      </c>
    </row>
    <row r="518" spans="1:10">
      <c r="A518" s="5">
        <v>517</v>
      </c>
      <c r="B518" s="5" t="s">
        <v>1522</v>
      </c>
      <c r="C518" s="5" t="s">
        <v>96</v>
      </c>
      <c r="D518" s="5" t="s">
        <v>3135</v>
      </c>
      <c r="E518" s="5" t="s">
        <v>3136</v>
      </c>
      <c r="F518" s="5" t="s">
        <v>3137</v>
      </c>
      <c r="G518" s="5" t="s">
        <v>1549</v>
      </c>
      <c r="J518" s="5" t="s">
        <v>3219</v>
      </c>
    </row>
    <row r="519" spans="1:10">
      <c r="A519" s="5">
        <v>518</v>
      </c>
      <c r="B519" s="5" t="s">
        <v>1522</v>
      </c>
      <c r="C519" s="5" t="s">
        <v>96</v>
      </c>
      <c r="D519" s="5" t="s">
        <v>1817</v>
      </c>
      <c r="E519" s="5" t="s">
        <v>3139</v>
      </c>
      <c r="F519" s="5" t="s">
        <v>1818</v>
      </c>
      <c r="G519" s="5" t="s">
        <v>1819</v>
      </c>
      <c r="J519" s="5" t="s">
        <v>3219</v>
      </c>
    </row>
    <row r="520" spans="1:10">
      <c r="A520" s="5">
        <v>519</v>
      </c>
      <c r="B520" s="5" t="s">
        <v>1522</v>
      </c>
      <c r="C520" s="5" t="s">
        <v>96</v>
      </c>
      <c r="D520" s="5" t="s">
        <v>3138</v>
      </c>
      <c r="E520" s="5" t="s">
        <v>3139</v>
      </c>
      <c r="F520" s="5" t="s">
        <v>1818</v>
      </c>
      <c r="G520" s="5" t="s">
        <v>1674</v>
      </c>
      <c r="J520" s="5" t="s">
        <v>3219</v>
      </c>
    </row>
    <row r="521" spans="1:10">
      <c r="A521" s="5">
        <v>520</v>
      </c>
      <c r="B521" s="5" t="s">
        <v>1522</v>
      </c>
      <c r="C521" s="5" t="s">
        <v>96</v>
      </c>
      <c r="D521" s="5" t="s">
        <v>3140</v>
      </c>
      <c r="E521" s="5" t="s">
        <v>3141</v>
      </c>
      <c r="F521" s="5" t="s">
        <v>3142</v>
      </c>
      <c r="G521" s="5" t="s">
        <v>1924</v>
      </c>
      <c r="J521" s="5" t="s">
        <v>3219</v>
      </c>
    </row>
    <row r="522" spans="1:10">
      <c r="A522" s="5">
        <v>521</v>
      </c>
      <c r="B522" s="5" t="s">
        <v>1522</v>
      </c>
      <c r="C522" s="5" t="s">
        <v>96</v>
      </c>
      <c r="D522" s="5" t="s">
        <v>3143</v>
      </c>
      <c r="E522" s="5" t="s">
        <v>3144</v>
      </c>
      <c r="F522" s="5" t="s">
        <v>3145</v>
      </c>
      <c r="G522" s="5" t="s">
        <v>1692</v>
      </c>
      <c r="J522" s="5" t="s">
        <v>3219</v>
      </c>
    </row>
    <row r="523" spans="1:10">
      <c r="A523" s="5">
        <v>522</v>
      </c>
      <c r="B523" s="5" t="s">
        <v>1522</v>
      </c>
      <c r="C523" s="5" t="s">
        <v>96</v>
      </c>
      <c r="D523" s="5" t="s">
        <v>3146</v>
      </c>
      <c r="E523" s="5" t="s">
        <v>3147</v>
      </c>
      <c r="F523" s="5" t="s">
        <v>3148</v>
      </c>
      <c r="G523" s="5" t="s">
        <v>1586</v>
      </c>
      <c r="J523" s="5" t="s">
        <v>3219</v>
      </c>
    </row>
    <row r="524" spans="1:10">
      <c r="A524" s="5">
        <v>523</v>
      </c>
      <c r="B524" s="5" t="s">
        <v>1522</v>
      </c>
      <c r="C524" s="5" t="s">
        <v>96</v>
      </c>
      <c r="D524" s="5" t="s">
        <v>3149</v>
      </c>
      <c r="E524" s="5" t="s">
        <v>3150</v>
      </c>
      <c r="F524" s="5" t="s">
        <v>3151</v>
      </c>
      <c r="G524" s="5" t="s">
        <v>1682</v>
      </c>
      <c r="J524" s="5" t="s">
        <v>3219</v>
      </c>
    </row>
    <row r="525" spans="1:10">
      <c r="A525" s="5">
        <v>524</v>
      </c>
      <c r="B525" s="5" t="s">
        <v>1522</v>
      </c>
      <c r="C525" s="5" t="s">
        <v>96</v>
      </c>
      <c r="D525" s="5" t="s">
        <v>3152</v>
      </c>
      <c r="E525" s="5" t="s">
        <v>3153</v>
      </c>
      <c r="F525" s="5" t="s">
        <v>3154</v>
      </c>
      <c r="G525" s="5" t="s">
        <v>3155</v>
      </c>
      <c r="J525" s="5" t="s">
        <v>3219</v>
      </c>
    </row>
    <row r="526" spans="1:10">
      <c r="A526" s="5">
        <v>525</v>
      </c>
      <c r="B526" s="5" t="s">
        <v>1522</v>
      </c>
      <c r="C526" s="5" t="s">
        <v>96</v>
      </c>
      <c r="D526" s="5" t="s">
        <v>3156</v>
      </c>
      <c r="E526" s="5" t="s">
        <v>3157</v>
      </c>
      <c r="F526" s="5" t="s">
        <v>3158</v>
      </c>
      <c r="G526" s="5" t="s">
        <v>1534</v>
      </c>
      <c r="J526" s="5" t="s">
        <v>3219</v>
      </c>
    </row>
    <row r="527" spans="1:10">
      <c r="A527" s="5">
        <v>526</v>
      </c>
      <c r="B527" s="5" t="s">
        <v>1522</v>
      </c>
      <c r="C527" s="5" t="s">
        <v>96</v>
      </c>
      <c r="D527" s="5" t="s">
        <v>3159</v>
      </c>
      <c r="E527" s="5" t="s">
        <v>3160</v>
      </c>
      <c r="F527" s="5" t="s">
        <v>3161</v>
      </c>
      <c r="G527" s="5" t="s">
        <v>1572</v>
      </c>
      <c r="J527" s="5" t="s">
        <v>3219</v>
      </c>
    </row>
    <row r="528" spans="1:10">
      <c r="A528" s="5">
        <v>527</v>
      </c>
      <c r="B528" s="5" t="s">
        <v>1522</v>
      </c>
      <c r="C528" s="5" t="s">
        <v>96</v>
      </c>
      <c r="D528" s="5" t="s">
        <v>3162</v>
      </c>
      <c r="E528" s="5" t="s">
        <v>3163</v>
      </c>
      <c r="F528" s="5" t="s">
        <v>3164</v>
      </c>
      <c r="G528" s="5" t="s">
        <v>1692</v>
      </c>
      <c r="H528" s="5" t="s">
        <v>3165</v>
      </c>
      <c r="J528" s="5" t="s">
        <v>3219</v>
      </c>
    </row>
    <row r="529" spans="1:10">
      <c r="A529" s="5">
        <v>528</v>
      </c>
      <c r="B529" s="5" t="s">
        <v>1522</v>
      </c>
      <c r="C529" s="5" t="s">
        <v>96</v>
      </c>
      <c r="D529" s="5" t="s">
        <v>3166</v>
      </c>
      <c r="E529" s="5" t="s">
        <v>3167</v>
      </c>
      <c r="F529" s="5" t="s">
        <v>3168</v>
      </c>
      <c r="G529" s="5" t="s">
        <v>1938</v>
      </c>
      <c r="J529" s="5" t="s">
        <v>3219</v>
      </c>
    </row>
    <row r="530" spans="1:10">
      <c r="A530" s="5">
        <v>529</v>
      </c>
      <c r="B530" s="5" t="s">
        <v>1522</v>
      </c>
      <c r="C530" s="5" t="s">
        <v>96</v>
      </c>
      <c r="D530" s="5" t="s">
        <v>3169</v>
      </c>
      <c r="E530" s="5" t="s">
        <v>3170</v>
      </c>
      <c r="F530" s="5" t="s">
        <v>3171</v>
      </c>
      <c r="G530" s="5" t="s">
        <v>1813</v>
      </c>
      <c r="H530" s="5" t="s">
        <v>3172</v>
      </c>
      <c r="J530" s="5" t="s">
        <v>3219</v>
      </c>
    </row>
    <row r="531" spans="1:10">
      <c r="A531" s="5">
        <v>530</v>
      </c>
      <c r="B531" s="5" t="s">
        <v>1522</v>
      </c>
      <c r="C531" s="5" t="s">
        <v>96</v>
      </c>
      <c r="D531" s="5" t="s">
        <v>3173</v>
      </c>
      <c r="E531" s="5" t="s">
        <v>3174</v>
      </c>
      <c r="F531" s="5" t="s">
        <v>3175</v>
      </c>
      <c r="G531" s="5" t="s">
        <v>3176</v>
      </c>
      <c r="J531" s="5" t="s">
        <v>3219</v>
      </c>
    </row>
    <row r="532" spans="1:10">
      <c r="A532" s="5">
        <v>531</v>
      </c>
      <c r="B532" s="5" t="s">
        <v>1522</v>
      </c>
      <c r="C532" s="5" t="s">
        <v>96</v>
      </c>
      <c r="D532" s="5" t="s">
        <v>3177</v>
      </c>
      <c r="E532" s="5" t="s">
        <v>3178</v>
      </c>
      <c r="F532" s="5" t="s">
        <v>3179</v>
      </c>
      <c r="G532" s="5" t="s">
        <v>2369</v>
      </c>
      <c r="J532" s="5" t="s">
        <v>3219</v>
      </c>
    </row>
    <row r="533" spans="1:10">
      <c r="A533" s="5">
        <v>532</v>
      </c>
      <c r="B533" s="5" t="s">
        <v>1522</v>
      </c>
      <c r="C533" s="5" t="s">
        <v>96</v>
      </c>
      <c r="D533" s="5" t="s">
        <v>3180</v>
      </c>
      <c r="E533" s="5" t="s">
        <v>3181</v>
      </c>
      <c r="F533" s="5" t="s">
        <v>3182</v>
      </c>
      <c r="G533" s="5" t="s">
        <v>1767</v>
      </c>
      <c r="H533" s="5" t="s">
        <v>3165</v>
      </c>
      <c r="J533" s="5" t="s">
        <v>3219</v>
      </c>
    </row>
    <row r="534" spans="1:10">
      <c r="A534" s="5">
        <v>533</v>
      </c>
      <c r="B534" s="5" t="s">
        <v>1522</v>
      </c>
      <c r="C534" s="5" t="s">
        <v>96</v>
      </c>
      <c r="D534" s="5" t="s">
        <v>3183</v>
      </c>
      <c r="E534" s="5" t="s">
        <v>3184</v>
      </c>
      <c r="F534" s="5" t="s">
        <v>3185</v>
      </c>
      <c r="G534" s="5" t="s">
        <v>1767</v>
      </c>
      <c r="J534" s="5" t="s">
        <v>3219</v>
      </c>
    </row>
    <row r="535" spans="1:10">
      <c r="A535" s="5">
        <v>534</v>
      </c>
      <c r="B535" s="5" t="s">
        <v>1522</v>
      </c>
      <c r="C535" s="5" t="s">
        <v>96</v>
      </c>
      <c r="D535" s="5" t="s">
        <v>3186</v>
      </c>
      <c r="E535" s="5" t="s">
        <v>3187</v>
      </c>
      <c r="F535" s="5" t="s">
        <v>3188</v>
      </c>
      <c r="G535" s="5" t="s">
        <v>2369</v>
      </c>
      <c r="J535" s="5" t="s">
        <v>3219</v>
      </c>
    </row>
    <row r="536" spans="1:10">
      <c r="A536" s="5">
        <v>535</v>
      </c>
      <c r="B536" s="5" t="s">
        <v>1522</v>
      </c>
      <c r="C536" s="5" t="s">
        <v>96</v>
      </c>
      <c r="D536" s="5" t="s">
        <v>3189</v>
      </c>
      <c r="E536" s="5" t="s">
        <v>3190</v>
      </c>
      <c r="F536" s="5" t="s">
        <v>3191</v>
      </c>
      <c r="G536" s="5" t="s">
        <v>1813</v>
      </c>
      <c r="H536" s="5" t="s">
        <v>3192</v>
      </c>
      <c r="J536" s="5" t="s">
        <v>3219</v>
      </c>
    </row>
    <row r="537" spans="1:10">
      <c r="A537" s="5">
        <v>536</v>
      </c>
      <c r="B537" s="5" t="s">
        <v>1522</v>
      </c>
      <c r="C537" s="5" t="s">
        <v>96</v>
      </c>
      <c r="D537" s="5" t="s">
        <v>3193</v>
      </c>
      <c r="E537" s="5" t="s">
        <v>3194</v>
      </c>
      <c r="F537" s="5" t="s">
        <v>3195</v>
      </c>
      <c r="G537" s="5" t="s">
        <v>1789</v>
      </c>
      <c r="J537" s="5" t="s">
        <v>3219</v>
      </c>
    </row>
    <row r="538" spans="1:10">
      <c r="A538" s="5">
        <v>537</v>
      </c>
      <c r="B538" s="5" t="s">
        <v>1522</v>
      </c>
      <c r="C538" s="5" t="s">
        <v>96</v>
      </c>
      <c r="D538" s="5" t="s">
        <v>3196</v>
      </c>
      <c r="E538" s="5" t="s">
        <v>3197</v>
      </c>
      <c r="F538" s="5" t="s">
        <v>3198</v>
      </c>
      <c r="G538" s="5" t="s">
        <v>2772</v>
      </c>
      <c r="J538" s="5" t="s">
        <v>3219</v>
      </c>
    </row>
    <row r="539" spans="1:10">
      <c r="A539" s="5">
        <v>538</v>
      </c>
      <c r="B539" s="5" t="s">
        <v>1522</v>
      </c>
      <c r="C539" s="5" t="s">
        <v>96</v>
      </c>
      <c r="D539" s="5" t="s">
        <v>3199</v>
      </c>
      <c r="E539" s="5" t="s">
        <v>3200</v>
      </c>
      <c r="F539" s="5" t="s">
        <v>3201</v>
      </c>
      <c r="G539" s="5" t="s">
        <v>3202</v>
      </c>
      <c r="J539" s="5" t="s">
        <v>3219</v>
      </c>
    </row>
    <row r="540" spans="1:10">
      <c r="A540" s="5">
        <v>539</v>
      </c>
      <c r="B540" s="5" t="s">
        <v>1522</v>
      </c>
      <c r="C540" s="5" t="s">
        <v>96</v>
      </c>
      <c r="D540" s="5" t="s">
        <v>3203</v>
      </c>
      <c r="E540" s="5" t="s">
        <v>3204</v>
      </c>
      <c r="F540" s="5" t="s">
        <v>3205</v>
      </c>
      <c r="G540" s="5" t="s">
        <v>3206</v>
      </c>
      <c r="J540" s="5" t="s">
        <v>3219</v>
      </c>
    </row>
    <row r="541" spans="1:10">
      <c r="A541" s="5">
        <v>540</v>
      </c>
      <c r="B541" s="5" t="s">
        <v>1522</v>
      </c>
      <c r="C541" s="5" t="s">
        <v>96</v>
      </c>
      <c r="D541" s="5" t="s">
        <v>3207</v>
      </c>
      <c r="E541" s="5" t="s">
        <v>3208</v>
      </c>
      <c r="F541" s="5" t="s">
        <v>1525</v>
      </c>
      <c r="G541" s="5" t="s">
        <v>3209</v>
      </c>
      <c r="J541" s="5" t="s">
        <v>3219</v>
      </c>
    </row>
    <row r="542" spans="1:10">
      <c r="A542" s="5">
        <v>541</v>
      </c>
      <c r="B542" s="5" t="s">
        <v>1522</v>
      </c>
      <c r="C542" s="5" t="s">
        <v>96</v>
      </c>
      <c r="D542" s="5" t="s">
        <v>3210</v>
      </c>
      <c r="E542" s="5" t="s">
        <v>3211</v>
      </c>
      <c r="F542" s="5" t="s">
        <v>1525</v>
      </c>
      <c r="G542" s="5" t="s">
        <v>3212</v>
      </c>
      <c r="J542" s="5" t="s">
        <v>3219</v>
      </c>
    </row>
    <row r="543" spans="1:10">
      <c r="A543" s="5">
        <v>542</v>
      </c>
      <c r="B543" s="5" t="s">
        <v>1522</v>
      </c>
      <c r="C543" s="5" t="s">
        <v>96</v>
      </c>
      <c r="D543" s="5" t="s">
        <v>3213</v>
      </c>
      <c r="E543" s="5" t="s">
        <v>3214</v>
      </c>
      <c r="F543" s="5" t="s">
        <v>3215</v>
      </c>
      <c r="G543" s="5" t="s">
        <v>3087</v>
      </c>
      <c r="J543" s="5" t="s">
        <v>3219</v>
      </c>
    </row>
    <row r="544" spans="1:10">
      <c r="A544" s="5">
        <v>543</v>
      </c>
      <c r="B544" s="5" t="s">
        <v>1522</v>
      </c>
      <c r="C544" s="5" t="s">
        <v>96</v>
      </c>
      <c r="D544" s="5" t="s">
        <v>3216</v>
      </c>
      <c r="E544" s="5" t="s">
        <v>3217</v>
      </c>
      <c r="F544" s="5" t="s">
        <v>1525</v>
      </c>
      <c r="G544" s="5" t="s">
        <v>3218</v>
      </c>
      <c r="J544" s="5" t="s">
        <v>3219</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TSH_REESTR_MO">
    <tabColor indexed="47"/>
  </sheetPr>
  <dimension ref="A1:D370"/>
  <sheetViews>
    <sheetView showGridLines="0" zoomScaleNormal="100" workbookViewId="0"/>
  </sheetViews>
  <sheetFormatPr defaultRowHeight="11.25"/>
  <cols>
    <col min="1" max="1" width="9.140625" style="1071"/>
  </cols>
  <sheetData>
    <row r="1" spans="1:4">
      <c r="A1" s="1071" t="s">
        <v>1496</v>
      </c>
      <c r="B1" t="s">
        <v>492</v>
      </c>
      <c r="C1" t="s">
        <v>493</v>
      </c>
      <c r="D1" t="s">
        <v>1495</v>
      </c>
    </row>
    <row r="2" spans="1:4">
      <c r="A2" s="1071">
        <v>1</v>
      </c>
      <c r="B2" t="s">
        <v>771</v>
      </c>
      <c r="C2" t="s">
        <v>771</v>
      </c>
      <c r="D2" t="s">
        <v>772</v>
      </c>
    </row>
    <row r="3" spans="1:4">
      <c r="A3" s="1071">
        <v>2</v>
      </c>
      <c r="B3" t="s">
        <v>771</v>
      </c>
      <c r="C3" t="s">
        <v>773</v>
      </c>
      <c r="D3" t="s">
        <v>774</v>
      </c>
    </row>
    <row r="4" spans="1:4">
      <c r="A4" s="1071">
        <v>3</v>
      </c>
      <c r="B4" t="s">
        <v>771</v>
      </c>
      <c r="C4" t="s">
        <v>775</v>
      </c>
      <c r="D4" t="s">
        <v>776</v>
      </c>
    </row>
    <row r="5" spans="1:4">
      <c r="A5" s="1071">
        <v>4</v>
      </c>
      <c r="B5" t="s">
        <v>771</v>
      </c>
      <c r="C5" t="s">
        <v>777</v>
      </c>
      <c r="D5" t="s">
        <v>778</v>
      </c>
    </row>
    <row r="6" spans="1:4">
      <c r="A6" s="1071">
        <v>5</v>
      </c>
      <c r="B6" t="s">
        <v>771</v>
      </c>
      <c r="C6" t="s">
        <v>779</v>
      </c>
      <c r="D6" t="s">
        <v>780</v>
      </c>
    </row>
    <row r="7" spans="1:4">
      <c r="A7" s="1071">
        <v>6</v>
      </c>
      <c r="B7" t="s">
        <v>771</v>
      </c>
      <c r="C7" t="s">
        <v>781</v>
      </c>
      <c r="D7" t="s">
        <v>782</v>
      </c>
    </row>
    <row r="8" spans="1:4">
      <c r="A8" s="1071">
        <v>7</v>
      </c>
      <c r="B8" t="s">
        <v>771</v>
      </c>
      <c r="C8" t="s">
        <v>783</v>
      </c>
      <c r="D8" t="s">
        <v>784</v>
      </c>
    </row>
    <row r="9" spans="1:4">
      <c r="A9" s="1071">
        <v>8</v>
      </c>
      <c r="B9" t="s">
        <v>771</v>
      </c>
      <c r="C9" t="s">
        <v>785</v>
      </c>
      <c r="D9" t="s">
        <v>786</v>
      </c>
    </row>
    <row r="10" spans="1:4">
      <c r="A10" s="1071">
        <v>9</v>
      </c>
      <c r="B10" t="s">
        <v>771</v>
      </c>
      <c r="C10" t="s">
        <v>787</v>
      </c>
      <c r="D10" t="s">
        <v>788</v>
      </c>
    </row>
    <row r="11" spans="1:4">
      <c r="A11" s="1071">
        <v>10</v>
      </c>
      <c r="B11" t="s">
        <v>789</v>
      </c>
      <c r="C11" t="s">
        <v>791</v>
      </c>
      <c r="D11" t="s">
        <v>792</v>
      </c>
    </row>
    <row r="12" spans="1:4">
      <c r="A12" s="1071">
        <v>11</v>
      </c>
      <c r="B12" t="s">
        <v>789</v>
      </c>
      <c r="C12" t="s">
        <v>789</v>
      </c>
      <c r="D12" t="s">
        <v>790</v>
      </c>
    </row>
    <row r="13" spans="1:4">
      <c r="A13" s="1071">
        <v>12</v>
      </c>
      <c r="B13" t="s">
        <v>789</v>
      </c>
      <c r="C13" t="s">
        <v>793</v>
      </c>
      <c r="D13" t="s">
        <v>794</v>
      </c>
    </row>
    <row r="14" spans="1:4">
      <c r="A14" s="1071">
        <v>13</v>
      </c>
      <c r="B14" t="s">
        <v>789</v>
      </c>
      <c r="C14" t="s">
        <v>795</v>
      </c>
      <c r="D14" t="s">
        <v>796</v>
      </c>
    </row>
    <row r="15" spans="1:4">
      <c r="A15" s="1071">
        <v>14</v>
      </c>
      <c r="B15" t="s">
        <v>789</v>
      </c>
      <c r="C15" t="s">
        <v>797</v>
      </c>
      <c r="D15" t="s">
        <v>798</v>
      </c>
    </row>
    <row r="16" spans="1:4">
      <c r="A16" s="1071">
        <v>15</v>
      </c>
      <c r="B16" t="s">
        <v>789</v>
      </c>
      <c r="C16" t="s">
        <v>799</v>
      </c>
      <c r="D16" t="s">
        <v>800</v>
      </c>
    </row>
    <row r="17" spans="1:4">
      <c r="A17" s="1071">
        <v>16</v>
      </c>
      <c r="B17" t="s">
        <v>789</v>
      </c>
      <c r="C17" t="s">
        <v>801</v>
      </c>
      <c r="D17" t="s">
        <v>802</v>
      </c>
    </row>
    <row r="18" spans="1:4">
      <c r="A18" s="1071">
        <v>17</v>
      </c>
      <c r="B18" t="s">
        <v>789</v>
      </c>
      <c r="C18" t="s">
        <v>803</v>
      </c>
      <c r="D18" t="s">
        <v>804</v>
      </c>
    </row>
    <row r="19" spans="1:4">
      <c r="A19" s="1071">
        <v>18</v>
      </c>
      <c r="B19" t="s">
        <v>789</v>
      </c>
      <c r="C19" t="s">
        <v>805</v>
      </c>
      <c r="D19" t="s">
        <v>806</v>
      </c>
    </row>
    <row r="20" spans="1:4">
      <c r="A20" s="1071">
        <v>19</v>
      </c>
      <c r="B20" t="s">
        <v>789</v>
      </c>
      <c r="C20" t="s">
        <v>807</v>
      </c>
      <c r="D20" t="s">
        <v>808</v>
      </c>
    </row>
    <row r="21" spans="1:4">
      <c r="A21" s="1071">
        <v>20</v>
      </c>
      <c r="B21" t="s">
        <v>789</v>
      </c>
      <c r="C21" t="s">
        <v>809</v>
      </c>
      <c r="D21" t="s">
        <v>810</v>
      </c>
    </row>
    <row r="22" spans="1:4">
      <c r="A22" s="1071">
        <v>21</v>
      </c>
      <c r="B22" t="s">
        <v>789</v>
      </c>
      <c r="C22" t="s">
        <v>811</v>
      </c>
      <c r="D22" t="s">
        <v>812</v>
      </c>
    </row>
    <row r="23" spans="1:4">
      <c r="A23" s="1071">
        <v>22</v>
      </c>
      <c r="B23" t="s">
        <v>789</v>
      </c>
      <c r="C23" t="s">
        <v>813</v>
      </c>
      <c r="D23" t="s">
        <v>814</v>
      </c>
    </row>
    <row r="24" spans="1:4">
      <c r="A24" s="1071">
        <v>23</v>
      </c>
      <c r="B24" t="s">
        <v>789</v>
      </c>
      <c r="C24" t="s">
        <v>815</v>
      </c>
      <c r="D24" t="s">
        <v>816</v>
      </c>
    </row>
    <row r="25" spans="1:4">
      <c r="A25" s="1071">
        <v>24</v>
      </c>
      <c r="B25" t="s">
        <v>817</v>
      </c>
      <c r="C25" t="s">
        <v>817</v>
      </c>
      <c r="D25" t="s">
        <v>818</v>
      </c>
    </row>
    <row r="26" spans="1:4">
      <c r="A26" s="1071">
        <v>25</v>
      </c>
      <c r="B26" t="s">
        <v>817</v>
      </c>
      <c r="C26" t="s">
        <v>819</v>
      </c>
      <c r="D26" t="s">
        <v>820</v>
      </c>
    </row>
    <row r="27" spans="1:4">
      <c r="A27" s="1071">
        <v>26</v>
      </c>
      <c r="B27" t="s">
        <v>817</v>
      </c>
      <c r="C27" t="s">
        <v>821</v>
      </c>
      <c r="D27" t="s">
        <v>822</v>
      </c>
    </row>
    <row r="28" spans="1:4">
      <c r="A28" s="1071">
        <v>27</v>
      </c>
      <c r="B28" t="s">
        <v>817</v>
      </c>
      <c r="C28" t="s">
        <v>823</v>
      </c>
      <c r="D28" t="s">
        <v>824</v>
      </c>
    </row>
    <row r="29" spans="1:4">
      <c r="A29" s="1071">
        <v>28</v>
      </c>
      <c r="B29" t="s">
        <v>817</v>
      </c>
      <c r="C29" t="s">
        <v>825</v>
      </c>
      <c r="D29" t="s">
        <v>826</v>
      </c>
    </row>
    <row r="30" spans="1:4">
      <c r="A30" s="1071">
        <v>29</v>
      </c>
      <c r="B30" t="s">
        <v>817</v>
      </c>
      <c r="C30" t="s">
        <v>827</v>
      </c>
      <c r="D30" t="s">
        <v>828</v>
      </c>
    </row>
    <row r="31" spans="1:4">
      <c r="A31" s="1071">
        <v>30</v>
      </c>
      <c r="B31" t="s">
        <v>817</v>
      </c>
      <c r="C31" t="s">
        <v>829</v>
      </c>
      <c r="D31" t="s">
        <v>830</v>
      </c>
    </row>
    <row r="32" spans="1:4">
      <c r="A32" s="1071">
        <v>31</v>
      </c>
      <c r="B32" t="s">
        <v>817</v>
      </c>
      <c r="C32" t="s">
        <v>831</v>
      </c>
      <c r="D32" t="s">
        <v>832</v>
      </c>
    </row>
    <row r="33" spans="1:4">
      <c r="A33" s="1071">
        <v>32</v>
      </c>
      <c r="B33" t="s">
        <v>833</v>
      </c>
      <c r="C33" t="s">
        <v>835</v>
      </c>
      <c r="D33" t="s">
        <v>836</v>
      </c>
    </row>
    <row r="34" spans="1:4">
      <c r="A34" s="1071">
        <v>33</v>
      </c>
      <c r="B34" t="s">
        <v>833</v>
      </c>
      <c r="C34" t="s">
        <v>833</v>
      </c>
      <c r="D34" t="s">
        <v>834</v>
      </c>
    </row>
    <row r="35" spans="1:4">
      <c r="A35" s="1071">
        <v>34</v>
      </c>
      <c r="B35" t="s">
        <v>833</v>
      </c>
      <c r="C35" t="s">
        <v>837</v>
      </c>
      <c r="D35" t="s">
        <v>838</v>
      </c>
    </row>
    <row r="36" spans="1:4">
      <c r="A36" s="1071">
        <v>35</v>
      </c>
      <c r="B36" t="s">
        <v>833</v>
      </c>
      <c r="C36" t="s">
        <v>839</v>
      </c>
      <c r="D36" t="s">
        <v>840</v>
      </c>
    </row>
    <row r="37" spans="1:4">
      <c r="A37" s="1071">
        <v>36</v>
      </c>
      <c r="B37" t="s">
        <v>833</v>
      </c>
      <c r="C37" t="s">
        <v>841</v>
      </c>
      <c r="D37" t="s">
        <v>842</v>
      </c>
    </row>
    <row r="38" spans="1:4">
      <c r="A38" s="1071">
        <v>37</v>
      </c>
      <c r="B38" t="s">
        <v>833</v>
      </c>
      <c r="C38" t="s">
        <v>843</v>
      </c>
      <c r="D38" t="s">
        <v>844</v>
      </c>
    </row>
    <row r="39" spans="1:4">
      <c r="A39" s="1071">
        <v>38</v>
      </c>
      <c r="B39" t="s">
        <v>833</v>
      </c>
      <c r="C39" t="s">
        <v>845</v>
      </c>
      <c r="D39" t="s">
        <v>846</v>
      </c>
    </row>
    <row r="40" spans="1:4">
      <c r="A40" s="1071">
        <v>39</v>
      </c>
      <c r="B40" t="s">
        <v>833</v>
      </c>
      <c r="C40" t="s">
        <v>847</v>
      </c>
      <c r="D40" t="s">
        <v>848</v>
      </c>
    </row>
    <row r="41" spans="1:4">
      <c r="A41" s="1071">
        <v>40</v>
      </c>
      <c r="B41" t="s">
        <v>833</v>
      </c>
      <c r="C41" t="s">
        <v>849</v>
      </c>
      <c r="D41" t="s">
        <v>850</v>
      </c>
    </row>
    <row r="42" spans="1:4">
      <c r="A42" s="1071">
        <v>41</v>
      </c>
      <c r="B42" t="s">
        <v>851</v>
      </c>
      <c r="C42" t="s">
        <v>851</v>
      </c>
      <c r="D42" t="s">
        <v>852</v>
      </c>
    </row>
    <row r="43" spans="1:4">
      <c r="A43" s="1071">
        <v>42</v>
      </c>
      <c r="B43" t="s">
        <v>851</v>
      </c>
      <c r="C43" t="s">
        <v>853</v>
      </c>
      <c r="D43" t="s">
        <v>854</v>
      </c>
    </row>
    <row r="44" spans="1:4">
      <c r="A44" s="1071">
        <v>43</v>
      </c>
      <c r="B44" t="s">
        <v>851</v>
      </c>
      <c r="C44" t="s">
        <v>855</v>
      </c>
      <c r="D44" t="s">
        <v>856</v>
      </c>
    </row>
    <row r="45" spans="1:4">
      <c r="A45" s="1071">
        <v>44</v>
      </c>
      <c r="B45" t="s">
        <v>851</v>
      </c>
      <c r="C45" t="s">
        <v>857</v>
      </c>
      <c r="D45" t="s">
        <v>858</v>
      </c>
    </row>
    <row r="46" spans="1:4">
      <c r="A46" s="1071">
        <v>45</v>
      </c>
      <c r="B46" t="s">
        <v>851</v>
      </c>
      <c r="C46" t="s">
        <v>859</v>
      </c>
      <c r="D46" t="s">
        <v>860</v>
      </c>
    </row>
    <row r="47" spans="1:4">
      <c r="A47" s="1071">
        <v>46</v>
      </c>
      <c r="B47" t="s">
        <v>851</v>
      </c>
      <c r="C47" t="s">
        <v>861</v>
      </c>
      <c r="D47" t="s">
        <v>862</v>
      </c>
    </row>
    <row r="48" spans="1:4">
      <c r="A48" s="1071">
        <v>47</v>
      </c>
      <c r="B48" t="s">
        <v>851</v>
      </c>
      <c r="C48" t="s">
        <v>863</v>
      </c>
      <c r="D48" t="s">
        <v>864</v>
      </c>
    </row>
    <row r="49" spans="1:4">
      <c r="A49" s="1071">
        <v>48</v>
      </c>
      <c r="B49" t="s">
        <v>865</v>
      </c>
      <c r="C49" t="s">
        <v>865</v>
      </c>
      <c r="D49" t="s">
        <v>866</v>
      </c>
    </row>
    <row r="50" spans="1:4">
      <c r="A50" s="1071">
        <v>49</v>
      </c>
      <c r="B50" t="s">
        <v>865</v>
      </c>
      <c r="C50" t="s">
        <v>867</v>
      </c>
      <c r="D50" t="s">
        <v>868</v>
      </c>
    </row>
    <row r="51" spans="1:4">
      <c r="A51" s="1071">
        <v>50</v>
      </c>
      <c r="B51" t="s">
        <v>865</v>
      </c>
      <c r="C51" t="s">
        <v>869</v>
      </c>
      <c r="D51" t="s">
        <v>870</v>
      </c>
    </row>
    <row r="52" spans="1:4">
      <c r="A52" s="1071">
        <v>51</v>
      </c>
      <c r="B52" t="s">
        <v>865</v>
      </c>
      <c r="C52" t="s">
        <v>871</v>
      </c>
      <c r="D52" t="s">
        <v>872</v>
      </c>
    </row>
    <row r="53" spans="1:4">
      <c r="A53" s="1071">
        <v>52</v>
      </c>
      <c r="B53" t="s">
        <v>865</v>
      </c>
      <c r="C53" t="s">
        <v>873</v>
      </c>
      <c r="D53" t="s">
        <v>874</v>
      </c>
    </row>
    <row r="54" spans="1:4">
      <c r="A54" s="1071">
        <v>53</v>
      </c>
      <c r="B54" t="s">
        <v>875</v>
      </c>
      <c r="C54" t="s">
        <v>877</v>
      </c>
      <c r="D54" t="s">
        <v>878</v>
      </c>
    </row>
    <row r="55" spans="1:4">
      <c r="A55" s="1071">
        <v>54</v>
      </c>
      <c r="B55" t="s">
        <v>875</v>
      </c>
      <c r="C55" t="s">
        <v>875</v>
      </c>
      <c r="D55" t="s">
        <v>876</v>
      </c>
    </row>
    <row r="56" spans="1:4">
      <c r="A56" s="1071">
        <v>55</v>
      </c>
      <c r="B56" t="s">
        <v>875</v>
      </c>
      <c r="C56" t="s">
        <v>879</v>
      </c>
      <c r="D56" t="s">
        <v>880</v>
      </c>
    </row>
    <row r="57" spans="1:4">
      <c r="A57" s="1071">
        <v>56</v>
      </c>
      <c r="B57" t="s">
        <v>875</v>
      </c>
      <c r="C57" t="s">
        <v>881</v>
      </c>
      <c r="D57" t="s">
        <v>882</v>
      </c>
    </row>
    <row r="58" spans="1:4">
      <c r="A58" s="1071">
        <v>57</v>
      </c>
      <c r="B58" t="s">
        <v>875</v>
      </c>
      <c r="C58" t="s">
        <v>883</v>
      </c>
      <c r="D58" t="s">
        <v>884</v>
      </c>
    </row>
    <row r="59" spans="1:4">
      <c r="A59" s="1071">
        <v>58</v>
      </c>
      <c r="B59" t="s">
        <v>875</v>
      </c>
      <c r="C59" t="s">
        <v>885</v>
      </c>
      <c r="D59" t="s">
        <v>886</v>
      </c>
    </row>
    <row r="60" spans="1:4">
      <c r="A60" s="1071">
        <v>59</v>
      </c>
      <c r="B60" t="s">
        <v>875</v>
      </c>
      <c r="C60" t="s">
        <v>887</v>
      </c>
      <c r="D60" t="s">
        <v>888</v>
      </c>
    </row>
    <row r="61" spans="1:4">
      <c r="A61" s="1071">
        <v>60</v>
      </c>
      <c r="B61" t="s">
        <v>889</v>
      </c>
      <c r="C61" t="s">
        <v>889</v>
      </c>
      <c r="D61" t="s">
        <v>890</v>
      </c>
    </row>
    <row r="62" spans="1:4">
      <c r="A62" s="1071">
        <v>61</v>
      </c>
      <c r="B62" t="s">
        <v>889</v>
      </c>
      <c r="C62" t="s">
        <v>891</v>
      </c>
      <c r="D62" t="s">
        <v>892</v>
      </c>
    </row>
    <row r="63" spans="1:4">
      <c r="A63" s="1071">
        <v>62</v>
      </c>
      <c r="B63" t="s">
        <v>889</v>
      </c>
      <c r="C63" t="s">
        <v>893</v>
      </c>
      <c r="D63" t="s">
        <v>894</v>
      </c>
    </row>
    <row r="64" spans="1:4">
      <c r="A64" s="1071">
        <v>63</v>
      </c>
      <c r="B64" t="s">
        <v>889</v>
      </c>
      <c r="C64" t="s">
        <v>895</v>
      </c>
      <c r="D64" t="s">
        <v>896</v>
      </c>
    </row>
    <row r="65" spans="1:4">
      <c r="A65" s="1071">
        <v>64</v>
      </c>
      <c r="B65" t="s">
        <v>889</v>
      </c>
      <c r="C65" t="s">
        <v>897</v>
      </c>
      <c r="D65" t="s">
        <v>898</v>
      </c>
    </row>
    <row r="66" spans="1:4">
      <c r="A66" s="1071">
        <v>65</v>
      </c>
      <c r="B66" t="s">
        <v>889</v>
      </c>
      <c r="C66" t="s">
        <v>899</v>
      </c>
      <c r="D66" t="s">
        <v>900</v>
      </c>
    </row>
    <row r="67" spans="1:4">
      <c r="A67" s="1071">
        <v>66</v>
      </c>
      <c r="B67" t="s">
        <v>889</v>
      </c>
      <c r="C67" t="s">
        <v>901</v>
      </c>
      <c r="D67" t="s">
        <v>902</v>
      </c>
    </row>
    <row r="68" spans="1:4">
      <c r="A68" s="1071">
        <v>67</v>
      </c>
      <c r="B68" t="s">
        <v>903</v>
      </c>
      <c r="C68" t="s">
        <v>905</v>
      </c>
      <c r="D68" t="s">
        <v>906</v>
      </c>
    </row>
    <row r="69" spans="1:4">
      <c r="A69" s="1071">
        <v>68</v>
      </c>
      <c r="B69" t="s">
        <v>903</v>
      </c>
      <c r="C69" t="s">
        <v>903</v>
      </c>
      <c r="D69" t="s">
        <v>904</v>
      </c>
    </row>
    <row r="70" spans="1:4">
      <c r="A70" s="1071">
        <v>69</v>
      </c>
      <c r="B70" t="s">
        <v>903</v>
      </c>
      <c r="C70" t="s">
        <v>907</v>
      </c>
      <c r="D70" t="s">
        <v>908</v>
      </c>
    </row>
    <row r="71" spans="1:4">
      <c r="A71" s="1071">
        <v>70</v>
      </c>
      <c r="B71" t="s">
        <v>903</v>
      </c>
      <c r="C71" t="s">
        <v>909</v>
      </c>
      <c r="D71" t="s">
        <v>910</v>
      </c>
    </row>
    <row r="72" spans="1:4">
      <c r="A72" s="1071">
        <v>71</v>
      </c>
      <c r="B72" t="s">
        <v>903</v>
      </c>
      <c r="C72" t="s">
        <v>911</v>
      </c>
      <c r="D72" t="s">
        <v>912</v>
      </c>
    </row>
    <row r="73" spans="1:4">
      <c r="A73" s="1071">
        <v>72</v>
      </c>
      <c r="B73" t="s">
        <v>903</v>
      </c>
      <c r="C73" t="s">
        <v>913</v>
      </c>
      <c r="D73" t="s">
        <v>914</v>
      </c>
    </row>
    <row r="74" spans="1:4">
      <c r="A74" s="1071">
        <v>73</v>
      </c>
      <c r="B74" t="s">
        <v>903</v>
      </c>
      <c r="C74" t="s">
        <v>915</v>
      </c>
      <c r="D74" t="s">
        <v>916</v>
      </c>
    </row>
    <row r="75" spans="1:4">
      <c r="A75" s="1071">
        <v>74</v>
      </c>
      <c r="B75" t="s">
        <v>917</v>
      </c>
      <c r="C75" t="s">
        <v>919</v>
      </c>
      <c r="D75" t="s">
        <v>920</v>
      </c>
    </row>
    <row r="76" spans="1:4">
      <c r="A76" s="1071">
        <v>75</v>
      </c>
      <c r="B76" t="s">
        <v>917</v>
      </c>
      <c r="C76" t="s">
        <v>917</v>
      </c>
      <c r="D76" t="s">
        <v>918</v>
      </c>
    </row>
    <row r="77" spans="1:4">
      <c r="A77" s="1071">
        <v>76</v>
      </c>
      <c r="B77" t="s">
        <v>917</v>
      </c>
      <c r="C77" t="s">
        <v>921</v>
      </c>
      <c r="D77" t="s">
        <v>922</v>
      </c>
    </row>
    <row r="78" spans="1:4">
      <c r="A78" s="1071">
        <v>77</v>
      </c>
      <c r="B78" t="s">
        <v>917</v>
      </c>
      <c r="C78" t="s">
        <v>923</v>
      </c>
      <c r="D78" t="s">
        <v>924</v>
      </c>
    </row>
    <row r="79" spans="1:4">
      <c r="A79" s="1071">
        <v>78</v>
      </c>
      <c r="B79" t="s">
        <v>917</v>
      </c>
      <c r="C79" t="s">
        <v>925</v>
      </c>
      <c r="D79" t="s">
        <v>926</v>
      </c>
    </row>
    <row r="80" spans="1:4">
      <c r="A80" s="1071">
        <v>79</v>
      </c>
      <c r="B80" t="s">
        <v>917</v>
      </c>
      <c r="C80" t="s">
        <v>927</v>
      </c>
      <c r="D80" t="s">
        <v>928</v>
      </c>
    </row>
    <row r="81" spans="1:4">
      <c r="A81" s="1071">
        <v>80</v>
      </c>
      <c r="B81" t="s">
        <v>917</v>
      </c>
      <c r="C81" t="s">
        <v>929</v>
      </c>
      <c r="D81" t="s">
        <v>930</v>
      </c>
    </row>
    <row r="82" spans="1:4">
      <c r="A82" s="1071">
        <v>81</v>
      </c>
      <c r="B82" t="s">
        <v>931</v>
      </c>
      <c r="C82" t="s">
        <v>931</v>
      </c>
      <c r="D82" t="s">
        <v>932</v>
      </c>
    </row>
    <row r="83" spans="1:4">
      <c r="A83" s="1071">
        <v>82</v>
      </c>
      <c r="B83" t="s">
        <v>931</v>
      </c>
      <c r="C83" t="s">
        <v>933</v>
      </c>
      <c r="D83" t="s">
        <v>934</v>
      </c>
    </row>
    <row r="84" spans="1:4">
      <c r="A84" s="1071">
        <v>83</v>
      </c>
      <c r="B84" t="s">
        <v>931</v>
      </c>
      <c r="C84" t="s">
        <v>935</v>
      </c>
      <c r="D84" t="s">
        <v>936</v>
      </c>
    </row>
    <row r="85" spans="1:4">
      <c r="A85" s="1071">
        <v>84</v>
      </c>
      <c r="B85" t="s">
        <v>931</v>
      </c>
      <c r="C85" t="s">
        <v>937</v>
      </c>
      <c r="D85" t="s">
        <v>938</v>
      </c>
    </row>
    <row r="86" spans="1:4">
      <c r="A86" s="1071">
        <v>85</v>
      </c>
      <c r="B86" t="s">
        <v>931</v>
      </c>
      <c r="C86" t="s">
        <v>939</v>
      </c>
      <c r="D86" t="s">
        <v>940</v>
      </c>
    </row>
    <row r="87" spans="1:4">
      <c r="A87" s="1071">
        <v>86</v>
      </c>
      <c r="B87" t="s">
        <v>931</v>
      </c>
      <c r="C87" t="s">
        <v>941</v>
      </c>
      <c r="D87" t="s">
        <v>942</v>
      </c>
    </row>
    <row r="88" spans="1:4">
      <c r="A88" s="1071">
        <v>87</v>
      </c>
      <c r="B88" t="s">
        <v>931</v>
      </c>
      <c r="C88" t="s">
        <v>943</v>
      </c>
      <c r="D88" t="s">
        <v>944</v>
      </c>
    </row>
    <row r="89" spans="1:4">
      <c r="A89" s="1071">
        <v>88</v>
      </c>
      <c r="B89" t="s">
        <v>931</v>
      </c>
      <c r="C89" t="s">
        <v>945</v>
      </c>
      <c r="D89" t="s">
        <v>946</v>
      </c>
    </row>
    <row r="90" spans="1:4">
      <c r="A90" s="1071">
        <v>89</v>
      </c>
      <c r="B90" t="s">
        <v>931</v>
      </c>
      <c r="C90" t="s">
        <v>947</v>
      </c>
      <c r="D90" t="s">
        <v>948</v>
      </c>
    </row>
    <row r="91" spans="1:4">
      <c r="A91" s="1071">
        <v>90</v>
      </c>
      <c r="B91" t="s">
        <v>931</v>
      </c>
      <c r="C91" t="s">
        <v>949</v>
      </c>
      <c r="D91" t="s">
        <v>950</v>
      </c>
    </row>
    <row r="92" spans="1:4">
      <c r="A92" s="1071">
        <v>91</v>
      </c>
      <c r="B92" t="s">
        <v>951</v>
      </c>
      <c r="C92" t="s">
        <v>953</v>
      </c>
      <c r="D92" t="s">
        <v>954</v>
      </c>
    </row>
    <row r="93" spans="1:4">
      <c r="A93" s="1071">
        <v>92</v>
      </c>
      <c r="B93" t="s">
        <v>951</v>
      </c>
      <c r="C93" t="s">
        <v>955</v>
      </c>
      <c r="D93" t="s">
        <v>956</v>
      </c>
    </row>
    <row r="94" spans="1:4">
      <c r="A94" s="1071">
        <v>93</v>
      </c>
      <c r="B94" t="s">
        <v>951</v>
      </c>
      <c r="C94" t="s">
        <v>957</v>
      </c>
      <c r="D94" t="s">
        <v>958</v>
      </c>
    </row>
    <row r="95" spans="1:4">
      <c r="A95" s="1071">
        <v>94</v>
      </c>
      <c r="B95" t="s">
        <v>951</v>
      </c>
      <c r="C95" t="s">
        <v>951</v>
      </c>
      <c r="D95" t="s">
        <v>952</v>
      </c>
    </row>
    <row r="96" spans="1:4">
      <c r="A96" s="1071">
        <v>95</v>
      </c>
      <c r="B96" t="s">
        <v>951</v>
      </c>
      <c r="C96" t="s">
        <v>959</v>
      </c>
      <c r="D96" t="s">
        <v>960</v>
      </c>
    </row>
    <row r="97" spans="1:4">
      <c r="A97" s="1071">
        <v>96</v>
      </c>
      <c r="B97" t="s">
        <v>951</v>
      </c>
      <c r="C97" t="s">
        <v>961</v>
      </c>
      <c r="D97" t="s">
        <v>962</v>
      </c>
    </row>
    <row r="98" spans="1:4">
      <c r="A98" s="1071">
        <v>97</v>
      </c>
      <c r="B98" t="s">
        <v>951</v>
      </c>
      <c r="C98" t="s">
        <v>963</v>
      </c>
      <c r="D98" t="s">
        <v>964</v>
      </c>
    </row>
    <row r="99" spans="1:4">
      <c r="A99" s="1071">
        <v>98</v>
      </c>
      <c r="B99" t="s">
        <v>951</v>
      </c>
      <c r="C99" t="s">
        <v>965</v>
      </c>
      <c r="D99" t="s">
        <v>966</v>
      </c>
    </row>
    <row r="100" spans="1:4">
      <c r="A100" s="1071">
        <v>99</v>
      </c>
      <c r="B100" t="s">
        <v>951</v>
      </c>
      <c r="C100" t="s">
        <v>967</v>
      </c>
      <c r="D100" t="s">
        <v>968</v>
      </c>
    </row>
    <row r="101" spans="1:4">
      <c r="A101" s="1071">
        <v>100</v>
      </c>
      <c r="B101" t="s">
        <v>951</v>
      </c>
      <c r="C101" t="s">
        <v>969</v>
      </c>
      <c r="D101" t="s">
        <v>970</v>
      </c>
    </row>
    <row r="102" spans="1:4">
      <c r="A102" s="1071">
        <v>101</v>
      </c>
      <c r="B102" t="s">
        <v>971</v>
      </c>
      <c r="C102" t="s">
        <v>971</v>
      </c>
      <c r="D102" t="s">
        <v>972</v>
      </c>
    </row>
    <row r="103" spans="1:4">
      <c r="A103" s="1071">
        <v>102</v>
      </c>
      <c r="B103" t="s">
        <v>971</v>
      </c>
      <c r="C103" t="s">
        <v>973</v>
      </c>
      <c r="D103" t="s">
        <v>974</v>
      </c>
    </row>
    <row r="104" spans="1:4">
      <c r="A104" s="1071">
        <v>103</v>
      </c>
      <c r="B104" t="s">
        <v>971</v>
      </c>
      <c r="C104" t="s">
        <v>975</v>
      </c>
      <c r="D104" t="s">
        <v>976</v>
      </c>
    </row>
    <row r="105" spans="1:4">
      <c r="A105" s="1071">
        <v>104</v>
      </c>
      <c r="B105" t="s">
        <v>971</v>
      </c>
      <c r="C105" t="s">
        <v>977</v>
      </c>
      <c r="D105" t="s">
        <v>978</v>
      </c>
    </row>
    <row r="106" spans="1:4">
      <c r="A106" s="1071">
        <v>105</v>
      </c>
      <c r="B106" t="s">
        <v>971</v>
      </c>
      <c r="C106" t="s">
        <v>979</v>
      </c>
      <c r="D106" t="s">
        <v>980</v>
      </c>
    </row>
    <row r="107" spans="1:4">
      <c r="A107" s="1071">
        <v>106</v>
      </c>
      <c r="B107" t="s">
        <v>971</v>
      </c>
      <c r="C107" t="s">
        <v>981</v>
      </c>
      <c r="D107" t="s">
        <v>982</v>
      </c>
    </row>
    <row r="108" spans="1:4">
      <c r="A108" s="1071">
        <v>107</v>
      </c>
      <c r="B108" t="s">
        <v>971</v>
      </c>
      <c r="C108" t="s">
        <v>983</v>
      </c>
      <c r="D108" t="s">
        <v>984</v>
      </c>
    </row>
    <row r="109" spans="1:4">
      <c r="A109" s="1071">
        <v>108</v>
      </c>
      <c r="B109" t="s">
        <v>971</v>
      </c>
      <c r="C109" t="s">
        <v>985</v>
      </c>
      <c r="D109" t="s">
        <v>986</v>
      </c>
    </row>
    <row r="110" spans="1:4">
      <c r="A110" s="1071">
        <v>109</v>
      </c>
      <c r="B110" t="s">
        <v>971</v>
      </c>
      <c r="C110" t="s">
        <v>987</v>
      </c>
      <c r="D110" t="s">
        <v>988</v>
      </c>
    </row>
    <row r="111" spans="1:4">
      <c r="A111" s="1071">
        <v>110</v>
      </c>
      <c r="B111" t="s">
        <v>971</v>
      </c>
      <c r="C111" t="s">
        <v>989</v>
      </c>
      <c r="D111" t="s">
        <v>990</v>
      </c>
    </row>
    <row r="112" spans="1:4">
      <c r="A112" s="1071">
        <v>111</v>
      </c>
      <c r="B112" t="s">
        <v>971</v>
      </c>
      <c r="C112" t="s">
        <v>991</v>
      </c>
      <c r="D112" t="s">
        <v>992</v>
      </c>
    </row>
    <row r="113" spans="1:4">
      <c r="A113" s="1071">
        <v>112</v>
      </c>
      <c r="B113" t="s">
        <v>971</v>
      </c>
      <c r="C113" t="s">
        <v>993</v>
      </c>
      <c r="D113" t="s">
        <v>994</v>
      </c>
    </row>
    <row r="114" spans="1:4">
      <c r="A114" s="1071">
        <v>113</v>
      </c>
      <c r="B114" t="s">
        <v>3297</v>
      </c>
      <c r="C114" t="s">
        <v>3297</v>
      </c>
      <c r="D114" t="s">
        <v>3298</v>
      </c>
    </row>
    <row r="115" spans="1:4">
      <c r="A115" s="1071">
        <v>114</v>
      </c>
      <c r="B115" t="s">
        <v>996</v>
      </c>
      <c r="C115" t="s">
        <v>998</v>
      </c>
      <c r="D115" t="s">
        <v>999</v>
      </c>
    </row>
    <row r="116" spans="1:4">
      <c r="A116" s="1071">
        <v>115</v>
      </c>
      <c r="B116" t="s">
        <v>996</v>
      </c>
      <c r="C116" t="s">
        <v>905</v>
      </c>
      <c r="D116" t="s">
        <v>1000</v>
      </c>
    </row>
    <row r="117" spans="1:4">
      <c r="A117" s="1071">
        <v>116</v>
      </c>
      <c r="B117" t="s">
        <v>996</v>
      </c>
      <c r="C117" t="s">
        <v>1001</v>
      </c>
      <c r="D117" t="s">
        <v>1002</v>
      </c>
    </row>
    <row r="118" spans="1:4">
      <c r="A118" s="1071">
        <v>117</v>
      </c>
      <c r="B118" t="s">
        <v>996</v>
      </c>
      <c r="C118" t="s">
        <v>1003</v>
      </c>
      <c r="D118" t="s">
        <v>1004</v>
      </c>
    </row>
    <row r="119" spans="1:4">
      <c r="A119" s="1071">
        <v>118</v>
      </c>
      <c r="B119" t="s">
        <v>996</v>
      </c>
      <c r="C119" t="s">
        <v>996</v>
      </c>
      <c r="D119" t="s">
        <v>997</v>
      </c>
    </row>
    <row r="120" spans="1:4">
      <c r="A120" s="1071">
        <v>119</v>
      </c>
      <c r="B120" t="s">
        <v>996</v>
      </c>
      <c r="C120" t="s">
        <v>1005</v>
      </c>
      <c r="D120" t="s">
        <v>1006</v>
      </c>
    </row>
    <row r="121" spans="1:4">
      <c r="A121" s="1071">
        <v>120</v>
      </c>
      <c r="B121" t="s">
        <v>996</v>
      </c>
      <c r="C121" t="s">
        <v>1007</v>
      </c>
      <c r="D121" t="s">
        <v>1008</v>
      </c>
    </row>
    <row r="122" spans="1:4">
      <c r="A122" s="1071">
        <v>121</v>
      </c>
      <c r="B122" t="s">
        <v>996</v>
      </c>
      <c r="C122" t="s">
        <v>1009</v>
      </c>
      <c r="D122" t="s">
        <v>1010</v>
      </c>
    </row>
    <row r="123" spans="1:4">
      <c r="A123" s="1071">
        <v>122</v>
      </c>
      <c r="B123" t="s">
        <v>996</v>
      </c>
      <c r="C123" t="s">
        <v>1011</v>
      </c>
      <c r="D123" t="s">
        <v>1012</v>
      </c>
    </row>
    <row r="124" spans="1:4">
      <c r="A124" s="1071">
        <v>123</v>
      </c>
      <c r="B124" t="s">
        <v>996</v>
      </c>
      <c r="C124" t="s">
        <v>1013</v>
      </c>
      <c r="D124" t="s">
        <v>1014</v>
      </c>
    </row>
    <row r="125" spans="1:4">
      <c r="A125" s="1071">
        <v>124</v>
      </c>
      <c r="B125" t="s">
        <v>996</v>
      </c>
      <c r="C125" t="s">
        <v>1015</v>
      </c>
      <c r="D125" t="s">
        <v>1016</v>
      </c>
    </row>
    <row r="126" spans="1:4">
      <c r="A126" s="1071">
        <v>125</v>
      </c>
      <c r="B126" t="s">
        <v>996</v>
      </c>
      <c r="C126" t="s">
        <v>1017</v>
      </c>
      <c r="D126" t="s">
        <v>1018</v>
      </c>
    </row>
    <row r="127" spans="1:4">
      <c r="A127" s="1071">
        <v>126</v>
      </c>
      <c r="B127" t="s">
        <v>1019</v>
      </c>
      <c r="C127" t="s">
        <v>1021</v>
      </c>
      <c r="D127" t="s">
        <v>1022</v>
      </c>
    </row>
    <row r="128" spans="1:4">
      <c r="A128" s="1071">
        <v>127</v>
      </c>
      <c r="B128" t="s">
        <v>1019</v>
      </c>
      <c r="C128" t="s">
        <v>1023</v>
      </c>
      <c r="D128" t="s">
        <v>1024</v>
      </c>
    </row>
    <row r="129" spans="1:4">
      <c r="A129" s="1071">
        <v>128</v>
      </c>
      <c r="B129" t="s">
        <v>1019</v>
      </c>
      <c r="C129" t="s">
        <v>1019</v>
      </c>
      <c r="D129" t="s">
        <v>1020</v>
      </c>
    </row>
    <row r="130" spans="1:4">
      <c r="A130" s="1071">
        <v>129</v>
      </c>
      <c r="B130" t="s">
        <v>1019</v>
      </c>
      <c r="C130" t="s">
        <v>1025</v>
      </c>
      <c r="D130" t="s">
        <v>1026</v>
      </c>
    </row>
    <row r="131" spans="1:4">
      <c r="A131" s="1071">
        <v>130</v>
      </c>
      <c r="B131" t="s">
        <v>1019</v>
      </c>
      <c r="C131" t="s">
        <v>1027</v>
      </c>
      <c r="D131" t="s">
        <v>1028</v>
      </c>
    </row>
    <row r="132" spans="1:4">
      <c r="A132" s="1071">
        <v>131</v>
      </c>
      <c r="B132" t="s">
        <v>1019</v>
      </c>
      <c r="C132" t="s">
        <v>1029</v>
      </c>
      <c r="D132" t="s">
        <v>1030</v>
      </c>
    </row>
    <row r="133" spans="1:4">
      <c r="A133" s="1071">
        <v>132</v>
      </c>
      <c r="B133" t="s">
        <v>1019</v>
      </c>
      <c r="C133" t="s">
        <v>1031</v>
      </c>
      <c r="D133" t="s">
        <v>1032</v>
      </c>
    </row>
    <row r="134" spans="1:4">
      <c r="A134" s="1071">
        <v>133</v>
      </c>
      <c r="B134" t="s">
        <v>1033</v>
      </c>
      <c r="C134" t="s">
        <v>1035</v>
      </c>
      <c r="D134" t="s">
        <v>1036</v>
      </c>
    </row>
    <row r="135" spans="1:4">
      <c r="A135" s="1071">
        <v>134</v>
      </c>
      <c r="B135" t="s">
        <v>1033</v>
      </c>
      <c r="C135" t="s">
        <v>1037</v>
      </c>
      <c r="D135" t="s">
        <v>1038</v>
      </c>
    </row>
    <row r="136" spans="1:4">
      <c r="A136" s="1071">
        <v>135</v>
      </c>
      <c r="B136" t="s">
        <v>1033</v>
      </c>
      <c r="C136" t="s">
        <v>1033</v>
      </c>
      <c r="D136" t="s">
        <v>1034</v>
      </c>
    </row>
    <row r="137" spans="1:4">
      <c r="A137" s="1071">
        <v>136</v>
      </c>
      <c r="B137" t="s">
        <v>1033</v>
      </c>
      <c r="C137" t="s">
        <v>1039</v>
      </c>
      <c r="D137" t="s">
        <v>1040</v>
      </c>
    </row>
    <row r="138" spans="1:4">
      <c r="A138" s="1071">
        <v>137</v>
      </c>
      <c r="B138" t="s">
        <v>1033</v>
      </c>
      <c r="C138" t="s">
        <v>1041</v>
      </c>
      <c r="D138" t="s">
        <v>1042</v>
      </c>
    </row>
    <row r="139" spans="1:4">
      <c r="A139" s="1071">
        <v>138</v>
      </c>
      <c r="B139" t="s">
        <v>1033</v>
      </c>
      <c r="C139" t="s">
        <v>1043</v>
      </c>
      <c r="D139" t="s">
        <v>1044</v>
      </c>
    </row>
    <row r="140" spans="1:4">
      <c r="A140" s="1071">
        <v>139</v>
      </c>
      <c r="B140" t="s">
        <v>1033</v>
      </c>
      <c r="C140" t="s">
        <v>1045</v>
      </c>
      <c r="D140" t="s">
        <v>1046</v>
      </c>
    </row>
    <row r="141" spans="1:4">
      <c r="A141" s="1071">
        <v>140</v>
      </c>
      <c r="B141" t="s">
        <v>1033</v>
      </c>
      <c r="C141" t="s">
        <v>1047</v>
      </c>
      <c r="D141" t="s">
        <v>1048</v>
      </c>
    </row>
    <row r="142" spans="1:4">
      <c r="A142" s="1071">
        <v>141</v>
      </c>
      <c r="B142" t="s">
        <v>1033</v>
      </c>
      <c r="C142" t="s">
        <v>1049</v>
      </c>
      <c r="D142" t="s">
        <v>1050</v>
      </c>
    </row>
    <row r="143" spans="1:4">
      <c r="A143" s="1071">
        <v>142</v>
      </c>
      <c r="B143" t="s">
        <v>1033</v>
      </c>
      <c r="C143" t="s">
        <v>1051</v>
      </c>
      <c r="D143" t="s">
        <v>1052</v>
      </c>
    </row>
    <row r="144" spans="1:4">
      <c r="A144" s="1071">
        <v>143</v>
      </c>
      <c r="B144" t="s">
        <v>1033</v>
      </c>
      <c r="C144" t="s">
        <v>1053</v>
      </c>
      <c r="D144" t="s">
        <v>1054</v>
      </c>
    </row>
    <row r="145" spans="1:4">
      <c r="A145" s="1071">
        <v>144</v>
      </c>
      <c r="B145" t="s">
        <v>1033</v>
      </c>
      <c r="C145" t="s">
        <v>1055</v>
      </c>
      <c r="D145" t="s">
        <v>1056</v>
      </c>
    </row>
    <row r="146" spans="1:4">
      <c r="A146" s="1071">
        <v>145</v>
      </c>
      <c r="B146" t="s">
        <v>1033</v>
      </c>
      <c r="C146" t="s">
        <v>1057</v>
      </c>
      <c r="D146" t="s">
        <v>1058</v>
      </c>
    </row>
    <row r="147" spans="1:4">
      <c r="A147" s="1071">
        <v>146</v>
      </c>
      <c r="B147" t="s">
        <v>1059</v>
      </c>
      <c r="C147" t="s">
        <v>1061</v>
      </c>
      <c r="D147" t="s">
        <v>1062</v>
      </c>
    </row>
    <row r="148" spans="1:4">
      <c r="A148" s="1071">
        <v>147</v>
      </c>
      <c r="B148" t="s">
        <v>1059</v>
      </c>
      <c r="C148" t="s">
        <v>1063</v>
      </c>
      <c r="D148" t="s">
        <v>1064</v>
      </c>
    </row>
    <row r="149" spans="1:4">
      <c r="A149" s="1071">
        <v>148</v>
      </c>
      <c r="B149" t="s">
        <v>1059</v>
      </c>
      <c r="C149" t="s">
        <v>1059</v>
      </c>
      <c r="D149" t="s">
        <v>1060</v>
      </c>
    </row>
    <row r="150" spans="1:4">
      <c r="A150" s="1071">
        <v>149</v>
      </c>
      <c r="B150" t="s">
        <v>1059</v>
      </c>
      <c r="C150" t="s">
        <v>1065</v>
      </c>
      <c r="D150" t="s">
        <v>1066</v>
      </c>
    </row>
    <row r="151" spans="1:4">
      <c r="A151" s="1071">
        <v>150</v>
      </c>
      <c r="B151" t="s">
        <v>1059</v>
      </c>
      <c r="C151" t="s">
        <v>1067</v>
      </c>
      <c r="D151" t="s">
        <v>1068</v>
      </c>
    </row>
    <row r="152" spans="1:4">
      <c r="A152" s="1071">
        <v>151</v>
      </c>
      <c r="B152" t="s">
        <v>1059</v>
      </c>
      <c r="C152" t="s">
        <v>1069</v>
      </c>
      <c r="D152" t="s">
        <v>1070</v>
      </c>
    </row>
    <row r="153" spans="1:4">
      <c r="A153" s="1071">
        <v>152</v>
      </c>
      <c r="B153" t="s">
        <v>1059</v>
      </c>
      <c r="C153" t="s">
        <v>1071</v>
      </c>
      <c r="D153" t="s">
        <v>1072</v>
      </c>
    </row>
    <row r="154" spans="1:4">
      <c r="A154" s="1071">
        <v>153</v>
      </c>
      <c r="B154" t="s">
        <v>1059</v>
      </c>
      <c r="C154" t="s">
        <v>1073</v>
      </c>
      <c r="D154" t="s">
        <v>1074</v>
      </c>
    </row>
    <row r="155" spans="1:4">
      <c r="A155" s="1071">
        <v>154</v>
      </c>
      <c r="B155" t="s">
        <v>1059</v>
      </c>
      <c r="C155" t="s">
        <v>1075</v>
      </c>
      <c r="D155" t="s">
        <v>1076</v>
      </c>
    </row>
    <row r="156" spans="1:4">
      <c r="A156" s="1071">
        <v>155</v>
      </c>
      <c r="B156" t="s">
        <v>1059</v>
      </c>
      <c r="C156" t="s">
        <v>1077</v>
      </c>
      <c r="D156" t="s">
        <v>1078</v>
      </c>
    </row>
    <row r="157" spans="1:4">
      <c r="A157" s="1071">
        <v>156</v>
      </c>
      <c r="B157" t="s">
        <v>1059</v>
      </c>
      <c r="C157" t="s">
        <v>1079</v>
      </c>
      <c r="D157" t="s">
        <v>1080</v>
      </c>
    </row>
    <row r="158" spans="1:4">
      <c r="A158" s="1071">
        <v>157</v>
      </c>
      <c r="B158" t="s">
        <v>1081</v>
      </c>
      <c r="C158" t="s">
        <v>1083</v>
      </c>
      <c r="D158" t="s">
        <v>1084</v>
      </c>
    </row>
    <row r="159" spans="1:4">
      <c r="A159" s="1071">
        <v>158</v>
      </c>
      <c r="B159" t="s">
        <v>1081</v>
      </c>
      <c r="C159" t="s">
        <v>1005</v>
      </c>
      <c r="D159" t="s">
        <v>1085</v>
      </c>
    </row>
    <row r="160" spans="1:4">
      <c r="A160" s="1071">
        <v>159</v>
      </c>
      <c r="B160" t="s">
        <v>1081</v>
      </c>
      <c r="C160" t="s">
        <v>1081</v>
      </c>
      <c r="D160" t="s">
        <v>1082</v>
      </c>
    </row>
    <row r="161" spans="1:4">
      <c r="A161" s="1071">
        <v>160</v>
      </c>
      <c r="B161" t="s">
        <v>1081</v>
      </c>
      <c r="C161" t="s">
        <v>1086</v>
      </c>
      <c r="D161" t="s">
        <v>1087</v>
      </c>
    </row>
    <row r="162" spans="1:4">
      <c r="A162" s="1071">
        <v>161</v>
      </c>
      <c r="B162" t="s">
        <v>1081</v>
      </c>
      <c r="C162" t="s">
        <v>1088</v>
      </c>
      <c r="D162" t="s">
        <v>1089</v>
      </c>
    </row>
    <row r="163" spans="1:4">
      <c r="A163" s="1071">
        <v>162</v>
      </c>
      <c r="B163" t="s">
        <v>1081</v>
      </c>
      <c r="C163" t="s">
        <v>1090</v>
      </c>
      <c r="D163" t="s">
        <v>1091</v>
      </c>
    </row>
    <row r="164" spans="1:4">
      <c r="A164" s="1071">
        <v>163</v>
      </c>
      <c r="B164" t="s">
        <v>1081</v>
      </c>
      <c r="C164" t="s">
        <v>1092</v>
      </c>
      <c r="D164" t="s">
        <v>1093</v>
      </c>
    </row>
    <row r="165" spans="1:4">
      <c r="A165" s="1071">
        <v>164</v>
      </c>
      <c r="B165" t="s">
        <v>1094</v>
      </c>
      <c r="C165" t="s">
        <v>1094</v>
      </c>
      <c r="D165" t="s">
        <v>1095</v>
      </c>
    </row>
    <row r="166" spans="1:4">
      <c r="A166" s="1071">
        <v>165</v>
      </c>
      <c r="B166" t="s">
        <v>1096</v>
      </c>
      <c r="C166" t="s">
        <v>1098</v>
      </c>
      <c r="D166" t="s">
        <v>1099</v>
      </c>
    </row>
    <row r="167" spans="1:4">
      <c r="A167" s="1071">
        <v>166</v>
      </c>
      <c r="B167" t="s">
        <v>1096</v>
      </c>
      <c r="C167" t="s">
        <v>1100</v>
      </c>
      <c r="D167" t="s">
        <v>1101</v>
      </c>
    </row>
    <row r="168" spans="1:4">
      <c r="A168" s="1071">
        <v>167</v>
      </c>
      <c r="B168" t="s">
        <v>1096</v>
      </c>
      <c r="C168" t="s">
        <v>1102</v>
      </c>
      <c r="D168" t="s">
        <v>1103</v>
      </c>
    </row>
    <row r="169" spans="1:4">
      <c r="A169" s="1071">
        <v>168</v>
      </c>
      <c r="B169" t="s">
        <v>1096</v>
      </c>
      <c r="C169" t="s">
        <v>1104</v>
      </c>
      <c r="D169" t="s">
        <v>1105</v>
      </c>
    </row>
    <row r="170" spans="1:4">
      <c r="A170" s="1071">
        <v>169</v>
      </c>
      <c r="B170" t="s">
        <v>1096</v>
      </c>
      <c r="C170" t="s">
        <v>1096</v>
      </c>
      <c r="D170" t="s">
        <v>1097</v>
      </c>
    </row>
    <row r="171" spans="1:4">
      <c r="A171" s="1071">
        <v>170</v>
      </c>
      <c r="B171" t="s">
        <v>1096</v>
      </c>
      <c r="C171" t="s">
        <v>1106</v>
      </c>
      <c r="D171" t="s">
        <v>1107</v>
      </c>
    </row>
    <row r="172" spans="1:4">
      <c r="A172" s="1071">
        <v>171</v>
      </c>
      <c r="B172" t="s">
        <v>1108</v>
      </c>
      <c r="C172" t="s">
        <v>1110</v>
      </c>
      <c r="D172" t="s">
        <v>1111</v>
      </c>
    </row>
    <row r="173" spans="1:4">
      <c r="A173" s="1071">
        <v>172</v>
      </c>
      <c r="B173" t="s">
        <v>1108</v>
      </c>
      <c r="C173" t="s">
        <v>1112</v>
      </c>
      <c r="D173" t="s">
        <v>1113</v>
      </c>
    </row>
    <row r="174" spans="1:4">
      <c r="A174" s="1071">
        <v>173</v>
      </c>
      <c r="B174" t="s">
        <v>1108</v>
      </c>
      <c r="C174" t="s">
        <v>1114</v>
      </c>
      <c r="D174" t="s">
        <v>1115</v>
      </c>
    </row>
    <row r="175" spans="1:4">
      <c r="A175" s="1071">
        <v>174</v>
      </c>
      <c r="B175" t="s">
        <v>1108</v>
      </c>
      <c r="C175" t="s">
        <v>1108</v>
      </c>
      <c r="D175" t="s">
        <v>1109</v>
      </c>
    </row>
    <row r="176" spans="1:4">
      <c r="A176" s="1071">
        <v>175</v>
      </c>
      <c r="B176" t="s">
        <v>1108</v>
      </c>
      <c r="C176" t="s">
        <v>1116</v>
      </c>
      <c r="D176" t="s">
        <v>1117</v>
      </c>
    </row>
    <row r="177" spans="1:4">
      <c r="A177" s="1071">
        <v>176</v>
      </c>
      <c r="B177" t="s">
        <v>1108</v>
      </c>
      <c r="C177" t="s">
        <v>1118</v>
      </c>
      <c r="D177" t="s">
        <v>1119</v>
      </c>
    </row>
    <row r="178" spans="1:4">
      <c r="A178" s="1071">
        <v>177</v>
      </c>
      <c r="B178" t="s">
        <v>1108</v>
      </c>
      <c r="C178" t="s">
        <v>1120</v>
      </c>
      <c r="D178" t="s">
        <v>1121</v>
      </c>
    </row>
    <row r="179" spans="1:4">
      <c r="A179" s="1071">
        <v>178</v>
      </c>
      <c r="B179" t="s">
        <v>1122</v>
      </c>
      <c r="C179" t="s">
        <v>1124</v>
      </c>
      <c r="D179" t="s">
        <v>1125</v>
      </c>
    </row>
    <row r="180" spans="1:4">
      <c r="A180" s="1071">
        <v>179</v>
      </c>
      <c r="B180" t="s">
        <v>1122</v>
      </c>
      <c r="C180" t="s">
        <v>1122</v>
      </c>
      <c r="D180" t="s">
        <v>1123</v>
      </c>
    </row>
    <row r="181" spans="1:4">
      <c r="A181" s="1071">
        <v>180</v>
      </c>
      <c r="B181" t="s">
        <v>1122</v>
      </c>
      <c r="C181" t="s">
        <v>1126</v>
      </c>
      <c r="D181" t="s">
        <v>1127</v>
      </c>
    </row>
    <row r="182" spans="1:4">
      <c r="A182" s="1071">
        <v>181</v>
      </c>
      <c r="B182" t="s">
        <v>1122</v>
      </c>
      <c r="C182" t="s">
        <v>1128</v>
      </c>
      <c r="D182" t="s">
        <v>1129</v>
      </c>
    </row>
    <row r="183" spans="1:4">
      <c r="A183" s="1071">
        <v>182</v>
      </c>
      <c r="B183" t="s">
        <v>1122</v>
      </c>
      <c r="C183" t="s">
        <v>1130</v>
      </c>
      <c r="D183" t="s">
        <v>1131</v>
      </c>
    </row>
    <row r="184" spans="1:4">
      <c r="A184" s="1071">
        <v>183</v>
      </c>
      <c r="B184" t="s">
        <v>1122</v>
      </c>
      <c r="C184" t="s">
        <v>1132</v>
      </c>
      <c r="D184" t="s">
        <v>1133</v>
      </c>
    </row>
    <row r="185" spans="1:4">
      <c r="A185" s="1071">
        <v>184</v>
      </c>
      <c r="B185" t="s">
        <v>1122</v>
      </c>
      <c r="C185" t="s">
        <v>1134</v>
      </c>
      <c r="D185" t="s">
        <v>1135</v>
      </c>
    </row>
    <row r="186" spans="1:4">
      <c r="A186" s="1071">
        <v>185</v>
      </c>
      <c r="B186" t="s">
        <v>1136</v>
      </c>
      <c r="C186" t="s">
        <v>1138</v>
      </c>
      <c r="D186" t="s">
        <v>1139</v>
      </c>
    </row>
    <row r="187" spans="1:4">
      <c r="A187" s="1071">
        <v>186</v>
      </c>
      <c r="B187" t="s">
        <v>1136</v>
      </c>
      <c r="C187" t="s">
        <v>1140</v>
      </c>
      <c r="D187" t="s">
        <v>1141</v>
      </c>
    </row>
    <row r="188" spans="1:4">
      <c r="A188" s="1071">
        <v>187</v>
      </c>
      <c r="B188" t="s">
        <v>1136</v>
      </c>
      <c r="C188" t="s">
        <v>1142</v>
      </c>
      <c r="D188" t="s">
        <v>1143</v>
      </c>
    </row>
    <row r="189" spans="1:4">
      <c r="A189" s="1071">
        <v>188</v>
      </c>
      <c r="B189" t="s">
        <v>1136</v>
      </c>
      <c r="C189" t="s">
        <v>1144</v>
      </c>
      <c r="D189" t="s">
        <v>1145</v>
      </c>
    </row>
    <row r="190" spans="1:4">
      <c r="A190" s="1071">
        <v>189</v>
      </c>
      <c r="B190" t="s">
        <v>1136</v>
      </c>
      <c r="C190" t="s">
        <v>1136</v>
      </c>
      <c r="D190" t="s">
        <v>1137</v>
      </c>
    </row>
    <row r="191" spans="1:4">
      <c r="A191" s="1071">
        <v>190</v>
      </c>
      <c r="B191" t="s">
        <v>1136</v>
      </c>
      <c r="C191" t="s">
        <v>1146</v>
      </c>
      <c r="D191" t="s">
        <v>1147</v>
      </c>
    </row>
    <row r="192" spans="1:4">
      <c r="A192" s="1071">
        <v>191</v>
      </c>
      <c r="B192" t="s">
        <v>1136</v>
      </c>
      <c r="C192" t="s">
        <v>1148</v>
      </c>
      <c r="D192" t="s">
        <v>1149</v>
      </c>
    </row>
    <row r="193" spans="1:4">
      <c r="A193" s="1071">
        <v>192</v>
      </c>
      <c r="B193" t="s">
        <v>1136</v>
      </c>
      <c r="C193" t="s">
        <v>1150</v>
      </c>
      <c r="D193" t="s">
        <v>1151</v>
      </c>
    </row>
    <row r="194" spans="1:4">
      <c r="A194" s="1071">
        <v>193</v>
      </c>
      <c r="B194" t="s">
        <v>1136</v>
      </c>
      <c r="C194" t="s">
        <v>1152</v>
      </c>
      <c r="D194" t="s">
        <v>1153</v>
      </c>
    </row>
    <row r="195" spans="1:4">
      <c r="A195" s="1071">
        <v>194</v>
      </c>
      <c r="B195" t="s">
        <v>1136</v>
      </c>
      <c r="C195" t="s">
        <v>1154</v>
      </c>
      <c r="D195" t="s">
        <v>1155</v>
      </c>
    </row>
    <row r="196" spans="1:4">
      <c r="A196" s="1071">
        <v>195</v>
      </c>
      <c r="B196" t="s">
        <v>1136</v>
      </c>
      <c r="C196" t="s">
        <v>1156</v>
      </c>
      <c r="D196" t="s">
        <v>1157</v>
      </c>
    </row>
    <row r="197" spans="1:4">
      <c r="A197" s="1071">
        <v>196</v>
      </c>
      <c r="B197" t="s">
        <v>1136</v>
      </c>
      <c r="C197" t="s">
        <v>1158</v>
      </c>
      <c r="D197" t="s">
        <v>1159</v>
      </c>
    </row>
    <row r="198" spans="1:4">
      <c r="A198" s="1071">
        <v>197</v>
      </c>
      <c r="B198" t="s">
        <v>1136</v>
      </c>
      <c r="C198" t="s">
        <v>1160</v>
      </c>
      <c r="D198" t="s">
        <v>1161</v>
      </c>
    </row>
    <row r="199" spans="1:4">
      <c r="A199" s="1071">
        <v>198</v>
      </c>
      <c r="B199" t="s">
        <v>1162</v>
      </c>
      <c r="C199" t="s">
        <v>1164</v>
      </c>
      <c r="D199" t="s">
        <v>1165</v>
      </c>
    </row>
    <row r="200" spans="1:4">
      <c r="A200" s="1071">
        <v>199</v>
      </c>
      <c r="B200" t="s">
        <v>1162</v>
      </c>
      <c r="C200" t="s">
        <v>1166</v>
      </c>
      <c r="D200" t="s">
        <v>1167</v>
      </c>
    </row>
    <row r="201" spans="1:4">
      <c r="A201" s="1071">
        <v>200</v>
      </c>
      <c r="B201" t="s">
        <v>1162</v>
      </c>
      <c r="C201" t="s">
        <v>1168</v>
      </c>
      <c r="D201" t="s">
        <v>1169</v>
      </c>
    </row>
    <row r="202" spans="1:4">
      <c r="A202" s="1071">
        <v>201</v>
      </c>
      <c r="B202" t="s">
        <v>1162</v>
      </c>
      <c r="C202" t="s">
        <v>1170</v>
      </c>
      <c r="D202" t="s">
        <v>1171</v>
      </c>
    </row>
    <row r="203" spans="1:4">
      <c r="A203" s="1071">
        <v>202</v>
      </c>
      <c r="B203" t="s">
        <v>1162</v>
      </c>
      <c r="C203" t="s">
        <v>1172</v>
      </c>
      <c r="D203" t="s">
        <v>1173</v>
      </c>
    </row>
    <row r="204" spans="1:4">
      <c r="A204" s="1071">
        <v>203</v>
      </c>
      <c r="B204" t="s">
        <v>1162</v>
      </c>
      <c r="C204" t="s">
        <v>1174</v>
      </c>
      <c r="D204" t="s">
        <v>1175</v>
      </c>
    </row>
    <row r="205" spans="1:4">
      <c r="A205" s="1071">
        <v>204</v>
      </c>
      <c r="B205" t="s">
        <v>1162</v>
      </c>
      <c r="C205" t="s">
        <v>1176</v>
      </c>
      <c r="D205" t="s">
        <v>1177</v>
      </c>
    </row>
    <row r="206" spans="1:4">
      <c r="A206" s="1071">
        <v>205</v>
      </c>
      <c r="B206" t="s">
        <v>1162</v>
      </c>
      <c r="C206" t="s">
        <v>1162</v>
      </c>
      <c r="D206" t="s">
        <v>1163</v>
      </c>
    </row>
    <row r="207" spans="1:4">
      <c r="A207" s="1071">
        <v>206</v>
      </c>
      <c r="B207" t="s">
        <v>1162</v>
      </c>
      <c r="C207" t="s">
        <v>1178</v>
      </c>
      <c r="D207" t="s">
        <v>1179</v>
      </c>
    </row>
    <row r="208" spans="1:4">
      <c r="A208" s="1071">
        <v>207</v>
      </c>
      <c r="B208" t="s">
        <v>1162</v>
      </c>
      <c r="C208" t="s">
        <v>1180</v>
      </c>
      <c r="D208" t="s">
        <v>1181</v>
      </c>
    </row>
    <row r="209" spans="1:4">
      <c r="A209" s="1071">
        <v>208</v>
      </c>
      <c r="B209" t="s">
        <v>1162</v>
      </c>
      <c r="C209" t="s">
        <v>1182</v>
      </c>
      <c r="D209" t="s">
        <v>1183</v>
      </c>
    </row>
    <row r="210" spans="1:4">
      <c r="A210" s="1071">
        <v>209</v>
      </c>
      <c r="B210" t="s">
        <v>1162</v>
      </c>
      <c r="C210" t="s">
        <v>1184</v>
      </c>
      <c r="D210" t="s">
        <v>1185</v>
      </c>
    </row>
    <row r="211" spans="1:4">
      <c r="A211" s="1071">
        <v>210</v>
      </c>
      <c r="B211" t="s">
        <v>1162</v>
      </c>
      <c r="C211" t="s">
        <v>1186</v>
      </c>
      <c r="D211" t="s">
        <v>1187</v>
      </c>
    </row>
    <row r="212" spans="1:4">
      <c r="A212" s="1071">
        <v>211</v>
      </c>
      <c r="B212" t="s">
        <v>1162</v>
      </c>
      <c r="C212" t="s">
        <v>813</v>
      </c>
      <c r="D212" t="s">
        <v>1188</v>
      </c>
    </row>
    <row r="213" spans="1:4">
      <c r="A213" s="1071">
        <v>212</v>
      </c>
      <c r="B213" t="s">
        <v>1162</v>
      </c>
      <c r="C213" t="s">
        <v>1189</v>
      </c>
      <c r="D213" t="s">
        <v>1190</v>
      </c>
    </row>
    <row r="214" spans="1:4">
      <c r="A214" s="1071">
        <v>213</v>
      </c>
      <c r="B214" t="s">
        <v>1191</v>
      </c>
      <c r="C214" t="s">
        <v>1193</v>
      </c>
      <c r="D214" t="s">
        <v>1194</v>
      </c>
    </row>
    <row r="215" spans="1:4">
      <c r="A215" s="1071">
        <v>214</v>
      </c>
      <c r="B215" t="s">
        <v>1191</v>
      </c>
      <c r="C215" t="s">
        <v>1195</v>
      </c>
      <c r="D215" t="s">
        <v>1196</v>
      </c>
    </row>
    <row r="216" spans="1:4">
      <c r="A216" s="1071">
        <v>215</v>
      </c>
      <c r="B216" t="s">
        <v>1191</v>
      </c>
      <c r="C216" t="s">
        <v>1197</v>
      </c>
      <c r="D216" t="s">
        <v>1198</v>
      </c>
    </row>
    <row r="217" spans="1:4">
      <c r="A217" s="1071">
        <v>216</v>
      </c>
      <c r="B217" t="s">
        <v>1191</v>
      </c>
      <c r="C217" t="s">
        <v>1199</v>
      </c>
      <c r="D217" t="s">
        <v>1200</v>
      </c>
    </row>
    <row r="218" spans="1:4">
      <c r="A218" s="1071">
        <v>217</v>
      </c>
      <c r="B218" t="s">
        <v>1191</v>
      </c>
      <c r="C218" t="s">
        <v>897</v>
      </c>
      <c r="D218" t="s">
        <v>1201</v>
      </c>
    </row>
    <row r="219" spans="1:4">
      <c r="A219" s="1071">
        <v>218</v>
      </c>
      <c r="B219" t="s">
        <v>1191</v>
      </c>
      <c r="C219" t="s">
        <v>1191</v>
      </c>
      <c r="D219" t="s">
        <v>1192</v>
      </c>
    </row>
    <row r="220" spans="1:4">
      <c r="A220" s="1071">
        <v>219</v>
      </c>
      <c r="B220" t="s">
        <v>1191</v>
      </c>
      <c r="C220" t="s">
        <v>1202</v>
      </c>
      <c r="D220" t="s">
        <v>1203</v>
      </c>
    </row>
    <row r="221" spans="1:4">
      <c r="A221" s="1071">
        <v>220</v>
      </c>
      <c r="B221" t="s">
        <v>1191</v>
      </c>
      <c r="C221" t="s">
        <v>1204</v>
      </c>
      <c r="D221" t="s">
        <v>1205</v>
      </c>
    </row>
    <row r="222" spans="1:4">
      <c r="A222" s="1071">
        <v>221</v>
      </c>
      <c r="B222" t="s">
        <v>1191</v>
      </c>
      <c r="C222" t="s">
        <v>1206</v>
      </c>
      <c r="D222" t="s">
        <v>1207</v>
      </c>
    </row>
    <row r="223" spans="1:4">
      <c r="A223" s="1071">
        <v>222</v>
      </c>
      <c r="B223" t="s">
        <v>1208</v>
      </c>
      <c r="C223" t="s">
        <v>1210</v>
      </c>
      <c r="D223" t="s">
        <v>1211</v>
      </c>
    </row>
    <row r="224" spans="1:4">
      <c r="A224" s="1071">
        <v>223</v>
      </c>
      <c r="B224" t="s">
        <v>1208</v>
      </c>
      <c r="C224" t="s">
        <v>1212</v>
      </c>
      <c r="D224" t="s">
        <v>1213</v>
      </c>
    </row>
    <row r="225" spans="1:4">
      <c r="A225" s="1071">
        <v>224</v>
      </c>
      <c r="B225" t="s">
        <v>1208</v>
      </c>
      <c r="C225" t="s">
        <v>1214</v>
      </c>
      <c r="D225" t="s">
        <v>1215</v>
      </c>
    </row>
    <row r="226" spans="1:4">
      <c r="A226" s="1071">
        <v>225</v>
      </c>
      <c r="B226" t="s">
        <v>1208</v>
      </c>
      <c r="C226" t="s">
        <v>1216</v>
      </c>
      <c r="D226" t="s">
        <v>1217</v>
      </c>
    </row>
    <row r="227" spans="1:4">
      <c r="A227" s="1071">
        <v>226</v>
      </c>
      <c r="B227" t="s">
        <v>1208</v>
      </c>
      <c r="C227" t="s">
        <v>1218</v>
      </c>
      <c r="D227" t="s">
        <v>1219</v>
      </c>
    </row>
    <row r="228" spans="1:4">
      <c r="A228" s="1071">
        <v>227</v>
      </c>
      <c r="B228" t="s">
        <v>1208</v>
      </c>
      <c r="C228" t="s">
        <v>1220</v>
      </c>
      <c r="D228" t="s">
        <v>1221</v>
      </c>
    </row>
    <row r="229" spans="1:4">
      <c r="A229" s="1071">
        <v>228</v>
      </c>
      <c r="B229" t="s">
        <v>1208</v>
      </c>
      <c r="C229" t="s">
        <v>1222</v>
      </c>
      <c r="D229" t="s">
        <v>1223</v>
      </c>
    </row>
    <row r="230" spans="1:4">
      <c r="A230" s="1071">
        <v>229</v>
      </c>
      <c r="B230" t="s">
        <v>1208</v>
      </c>
      <c r="C230" t="s">
        <v>1224</v>
      </c>
      <c r="D230" t="s">
        <v>1225</v>
      </c>
    </row>
    <row r="231" spans="1:4">
      <c r="A231" s="1071">
        <v>230</v>
      </c>
      <c r="B231" t="s">
        <v>1208</v>
      </c>
      <c r="C231" t="s">
        <v>1208</v>
      </c>
      <c r="D231" t="s">
        <v>1209</v>
      </c>
    </row>
    <row r="232" spans="1:4">
      <c r="A232" s="1071">
        <v>231</v>
      </c>
      <c r="B232" t="s">
        <v>1208</v>
      </c>
      <c r="C232" t="s">
        <v>1226</v>
      </c>
      <c r="D232" t="s">
        <v>1227</v>
      </c>
    </row>
    <row r="233" spans="1:4">
      <c r="A233" s="1071">
        <v>232</v>
      </c>
      <c r="B233" t="s">
        <v>1228</v>
      </c>
      <c r="C233" t="s">
        <v>1228</v>
      </c>
      <c r="D233" t="s">
        <v>1229</v>
      </c>
    </row>
    <row r="234" spans="1:4">
      <c r="A234" s="1071">
        <v>233</v>
      </c>
      <c r="B234" t="s">
        <v>1230</v>
      </c>
      <c r="C234" t="s">
        <v>1232</v>
      </c>
      <c r="D234" t="s">
        <v>1233</v>
      </c>
    </row>
    <row r="235" spans="1:4">
      <c r="A235" s="1071">
        <v>234</v>
      </c>
      <c r="B235" t="s">
        <v>1230</v>
      </c>
      <c r="C235" t="s">
        <v>1234</v>
      </c>
      <c r="D235" t="s">
        <v>1235</v>
      </c>
    </row>
    <row r="236" spans="1:4">
      <c r="A236" s="1071">
        <v>235</v>
      </c>
      <c r="B236" t="s">
        <v>1230</v>
      </c>
      <c r="C236" t="s">
        <v>1236</v>
      </c>
      <c r="D236" t="s">
        <v>1237</v>
      </c>
    </row>
    <row r="237" spans="1:4">
      <c r="A237" s="1071">
        <v>236</v>
      </c>
      <c r="B237" t="s">
        <v>1230</v>
      </c>
      <c r="C237" t="s">
        <v>1238</v>
      </c>
      <c r="D237" t="s">
        <v>1239</v>
      </c>
    </row>
    <row r="238" spans="1:4">
      <c r="A238" s="1071">
        <v>237</v>
      </c>
      <c r="B238" t="s">
        <v>1230</v>
      </c>
      <c r="C238" t="s">
        <v>1240</v>
      </c>
      <c r="D238" t="s">
        <v>1241</v>
      </c>
    </row>
    <row r="239" spans="1:4">
      <c r="A239" s="1071">
        <v>238</v>
      </c>
      <c r="B239" t="s">
        <v>1230</v>
      </c>
      <c r="C239" t="s">
        <v>1242</v>
      </c>
      <c r="D239" t="s">
        <v>1243</v>
      </c>
    </row>
    <row r="240" spans="1:4">
      <c r="A240" s="1071">
        <v>239</v>
      </c>
      <c r="B240" t="s">
        <v>1230</v>
      </c>
      <c r="C240" t="s">
        <v>1244</v>
      </c>
      <c r="D240" t="s">
        <v>1245</v>
      </c>
    </row>
    <row r="241" spans="1:4">
      <c r="A241" s="1071">
        <v>240</v>
      </c>
      <c r="B241" t="s">
        <v>1230</v>
      </c>
      <c r="C241" t="s">
        <v>1246</v>
      </c>
      <c r="D241" t="s">
        <v>1247</v>
      </c>
    </row>
    <row r="242" spans="1:4">
      <c r="A242" s="1071">
        <v>241</v>
      </c>
      <c r="B242" t="s">
        <v>1230</v>
      </c>
      <c r="C242" t="s">
        <v>1230</v>
      </c>
      <c r="D242" t="s">
        <v>1231</v>
      </c>
    </row>
    <row r="243" spans="1:4">
      <c r="A243" s="1071">
        <v>242</v>
      </c>
      <c r="B243" t="s">
        <v>1230</v>
      </c>
      <c r="C243" t="s">
        <v>1248</v>
      </c>
      <c r="D243" t="s">
        <v>1249</v>
      </c>
    </row>
    <row r="244" spans="1:4">
      <c r="A244" s="1071">
        <v>243</v>
      </c>
      <c r="B244" t="s">
        <v>1230</v>
      </c>
      <c r="C244" t="s">
        <v>1250</v>
      </c>
      <c r="D244" t="s">
        <v>1251</v>
      </c>
    </row>
    <row r="245" spans="1:4">
      <c r="A245" s="1071">
        <v>244</v>
      </c>
      <c r="B245" t="s">
        <v>1252</v>
      </c>
      <c r="C245" t="s">
        <v>1252</v>
      </c>
      <c r="D245" t="s">
        <v>1253</v>
      </c>
    </row>
    <row r="246" spans="1:4">
      <c r="A246" s="1071">
        <v>245</v>
      </c>
      <c r="B246" t="s">
        <v>1254</v>
      </c>
      <c r="C246" t="s">
        <v>1256</v>
      </c>
      <c r="D246" t="s">
        <v>1257</v>
      </c>
    </row>
    <row r="247" spans="1:4">
      <c r="A247" s="1071">
        <v>246</v>
      </c>
      <c r="B247" t="s">
        <v>1254</v>
      </c>
      <c r="C247" t="s">
        <v>1258</v>
      </c>
      <c r="D247" t="s">
        <v>1259</v>
      </c>
    </row>
    <row r="248" spans="1:4">
      <c r="A248" s="1071">
        <v>247</v>
      </c>
      <c r="B248" t="s">
        <v>1254</v>
      </c>
      <c r="C248" t="s">
        <v>1260</v>
      </c>
      <c r="D248" t="s">
        <v>1261</v>
      </c>
    </row>
    <row r="249" spans="1:4">
      <c r="A249" s="1071">
        <v>248</v>
      </c>
      <c r="B249" t="s">
        <v>1254</v>
      </c>
      <c r="C249" t="s">
        <v>995</v>
      </c>
      <c r="D249" t="s">
        <v>1262</v>
      </c>
    </row>
    <row r="250" spans="1:4">
      <c r="A250" s="1071">
        <v>249</v>
      </c>
      <c r="B250" t="s">
        <v>1254</v>
      </c>
      <c r="C250" t="s">
        <v>1263</v>
      </c>
      <c r="D250" t="s">
        <v>1264</v>
      </c>
    </row>
    <row r="251" spans="1:4">
      <c r="A251" s="1071">
        <v>250</v>
      </c>
      <c r="B251" t="s">
        <v>1254</v>
      </c>
      <c r="C251" t="s">
        <v>1148</v>
      </c>
      <c r="D251" t="s">
        <v>1265</v>
      </c>
    </row>
    <row r="252" spans="1:4">
      <c r="A252" s="1071">
        <v>251</v>
      </c>
      <c r="B252" t="s">
        <v>1254</v>
      </c>
      <c r="C252" t="s">
        <v>1266</v>
      </c>
      <c r="D252" t="s">
        <v>1267</v>
      </c>
    </row>
    <row r="253" spans="1:4">
      <c r="A253" s="1071">
        <v>252</v>
      </c>
      <c r="B253" t="s">
        <v>1254</v>
      </c>
      <c r="C253" t="s">
        <v>1268</v>
      </c>
      <c r="D253" t="s">
        <v>1269</v>
      </c>
    </row>
    <row r="254" spans="1:4">
      <c r="A254" s="1071">
        <v>253</v>
      </c>
      <c r="B254" t="s">
        <v>1254</v>
      </c>
      <c r="C254" t="s">
        <v>1270</v>
      </c>
      <c r="D254" t="s">
        <v>1271</v>
      </c>
    </row>
    <row r="255" spans="1:4">
      <c r="A255" s="1071">
        <v>254</v>
      </c>
      <c r="B255" t="s">
        <v>1254</v>
      </c>
      <c r="C255" t="s">
        <v>1254</v>
      </c>
      <c r="D255" t="s">
        <v>1255</v>
      </c>
    </row>
    <row r="256" spans="1:4">
      <c r="A256" s="1071">
        <v>255</v>
      </c>
      <c r="B256" t="s">
        <v>1254</v>
      </c>
      <c r="C256" t="s">
        <v>1272</v>
      </c>
      <c r="D256" t="s">
        <v>1273</v>
      </c>
    </row>
    <row r="257" spans="1:4">
      <c r="A257" s="1071">
        <v>256</v>
      </c>
      <c r="B257" t="s">
        <v>1254</v>
      </c>
      <c r="C257" t="s">
        <v>1274</v>
      </c>
      <c r="D257" t="s">
        <v>1275</v>
      </c>
    </row>
    <row r="258" spans="1:4">
      <c r="A258" s="1071">
        <v>257</v>
      </c>
      <c r="B258" t="s">
        <v>1254</v>
      </c>
      <c r="C258" t="s">
        <v>1276</v>
      </c>
      <c r="D258" t="s">
        <v>1277</v>
      </c>
    </row>
    <row r="259" spans="1:4">
      <c r="A259" s="1071">
        <v>258</v>
      </c>
      <c r="B259" t="s">
        <v>1278</v>
      </c>
      <c r="C259" t="s">
        <v>1280</v>
      </c>
      <c r="D259" t="s">
        <v>1281</v>
      </c>
    </row>
    <row r="260" spans="1:4">
      <c r="A260" s="1071">
        <v>259</v>
      </c>
      <c r="B260" t="s">
        <v>1278</v>
      </c>
      <c r="C260" t="s">
        <v>1282</v>
      </c>
      <c r="D260" t="s">
        <v>1283</v>
      </c>
    </row>
    <row r="261" spans="1:4">
      <c r="A261" s="1071">
        <v>260</v>
      </c>
      <c r="B261" t="s">
        <v>1278</v>
      </c>
      <c r="C261" t="s">
        <v>1284</v>
      </c>
      <c r="D261" t="s">
        <v>1285</v>
      </c>
    </row>
    <row r="262" spans="1:4">
      <c r="A262" s="1071">
        <v>261</v>
      </c>
      <c r="B262" t="s">
        <v>1278</v>
      </c>
      <c r="C262" t="s">
        <v>1146</v>
      </c>
      <c r="D262" t="s">
        <v>1286</v>
      </c>
    </row>
    <row r="263" spans="1:4">
      <c r="A263" s="1071">
        <v>262</v>
      </c>
      <c r="B263" t="s">
        <v>1278</v>
      </c>
      <c r="C263" t="s">
        <v>1287</v>
      </c>
      <c r="D263" t="s">
        <v>1288</v>
      </c>
    </row>
    <row r="264" spans="1:4">
      <c r="A264" s="1071">
        <v>263</v>
      </c>
      <c r="B264" t="s">
        <v>1278</v>
      </c>
      <c r="C264" t="s">
        <v>1289</v>
      </c>
      <c r="D264" t="s">
        <v>1290</v>
      </c>
    </row>
    <row r="265" spans="1:4">
      <c r="A265" s="1071">
        <v>264</v>
      </c>
      <c r="B265" t="s">
        <v>1278</v>
      </c>
      <c r="C265" t="s">
        <v>1278</v>
      </c>
      <c r="D265" t="s">
        <v>1279</v>
      </c>
    </row>
    <row r="266" spans="1:4">
      <c r="A266" s="1071">
        <v>265</v>
      </c>
      <c r="B266" t="s">
        <v>1278</v>
      </c>
      <c r="C266" t="s">
        <v>1291</v>
      </c>
      <c r="D266" t="s">
        <v>1292</v>
      </c>
    </row>
    <row r="267" spans="1:4">
      <c r="A267" s="1071">
        <v>266</v>
      </c>
      <c r="B267" t="s">
        <v>1278</v>
      </c>
      <c r="C267" t="s">
        <v>1293</v>
      </c>
      <c r="D267" t="s">
        <v>1294</v>
      </c>
    </row>
    <row r="268" spans="1:4">
      <c r="A268" s="1071">
        <v>267</v>
      </c>
      <c r="B268" t="s">
        <v>1278</v>
      </c>
      <c r="C268" t="s">
        <v>1295</v>
      </c>
      <c r="D268" t="s">
        <v>1296</v>
      </c>
    </row>
    <row r="269" spans="1:4">
      <c r="A269" s="1071">
        <v>268</v>
      </c>
      <c r="B269" t="s">
        <v>1297</v>
      </c>
      <c r="C269" t="s">
        <v>1297</v>
      </c>
      <c r="D269" t="s">
        <v>1298</v>
      </c>
    </row>
    <row r="270" spans="1:4">
      <c r="A270" s="1071">
        <v>269</v>
      </c>
      <c r="B270" t="s">
        <v>1299</v>
      </c>
      <c r="C270" t="s">
        <v>1301</v>
      </c>
      <c r="D270" t="s">
        <v>1302</v>
      </c>
    </row>
    <row r="271" spans="1:4">
      <c r="A271" s="1071">
        <v>270</v>
      </c>
      <c r="B271" t="s">
        <v>1299</v>
      </c>
      <c r="C271" t="s">
        <v>1303</v>
      </c>
      <c r="D271" t="s">
        <v>1304</v>
      </c>
    </row>
    <row r="272" spans="1:4">
      <c r="A272" s="1071">
        <v>271</v>
      </c>
      <c r="B272" t="s">
        <v>1299</v>
      </c>
      <c r="C272" t="s">
        <v>905</v>
      </c>
      <c r="D272" t="s">
        <v>1305</v>
      </c>
    </row>
    <row r="273" spans="1:4">
      <c r="A273" s="1071">
        <v>272</v>
      </c>
      <c r="B273" t="s">
        <v>1299</v>
      </c>
      <c r="C273" t="s">
        <v>1306</v>
      </c>
      <c r="D273" t="s">
        <v>1307</v>
      </c>
    </row>
    <row r="274" spans="1:4">
      <c r="A274" s="1071">
        <v>273</v>
      </c>
      <c r="B274" t="s">
        <v>1299</v>
      </c>
      <c r="C274" t="s">
        <v>1308</v>
      </c>
      <c r="D274" t="s">
        <v>1309</v>
      </c>
    </row>
    <row r="275" spans="1:4">
      <c r="A275" s="1071">
        <v>274</v>
      </c>
      <c r="B275" t="s">
        <v>1299</v>
      </c>
      <c r="C275" t="s">
        <v>1310</v>
      </c>
      <c r="D275" t="s">
        <v>1311</v>
      </c>
    </row>
    <row r="276" spans="1:4">
      <c r="A276" s="1071">
        <v>275</v>
      </c>
      <c r="B276" t="s">
        <v>1299</v>
      </c>
      <c r="C276" t="s">
        <v>897</v>
      </c>
      <c r="D276" t="s">
        <v>1312</v>
      </c>
    </row>
    <row r="277" spans="1:4">
      <c r="A277" s="1071">
        <v>276</v>
      </c>
      <c r="B277" t="s">
        <v>1299</v>
      </c>
      <c r="C277" t="s">
        <v>1313</v>
      </c>
      <c r="D277" t="s">
        <v>1314</v>
      </c>
    </row>
    <row r="278" spans="1:4">
      <c r="A278" s="1071">
        <v>277</v>
      </c>
      <c r="B278" t="s">
        <v>1299</v>
      </c>
      <c r="C278" t="s">
        <v>1299</v>
      </c>
      <c r="D278" t="s">
        <v>1300</v>
      </c>
    </row>
    <row r="279" spans="1:4">
      <c r="A279" s="1071">
        <v>278</v>
      </c>
      <c r="B279" t="s">
        <v>1299</v>
      </c>
      <c r="C279" t="s">
        <v>1315</v>
      </c>
      <c r="D279" t="s">
        <v>1316</v>
      </c>
    </row>
    <row r="280" spans="1:4">
      <c r="A280" s="1071">
        <v>279</v>
      </c>
      <c r="B280" t="s">
        <v>1299</v>
      </c>
      <c r="C280" t="s">
        <v>1317</v>
      </c>
      <c r="D280" t="s">
        <v>1318</v>
      </c>
    </row>
    <row r="281" spans="1:4">
      <c r="A281" s="1071">
        <v>280</v>
      </c>
      <c r="B281" t="s">
        <v>1299</v>
      </c>
      <c r="C281" t="s">
        <v>1319</v>
      </c>
      <c r="D281" t="s">
        <v>1320</v>
      </c>
    </row>
    <row r="282" spans="1:4">
      <c r="A282" s="1071">
        <v>281</v>
      </c>
      <c r="B282" t="s">
        <v>1321</v>
      </c>
      <c r="C282" t="s">
        <v>1323</v>
      </c>
      <c r="D282" t="s">
        <v>1324</v>
      </c>
    </row>
    <row r="283" spans="1:4">
      <c r="A283" s="1071">
        <v>282</v>
      </c>
      <c r="B283" t="s">
        <v>1321</v>
      </c>
      <c r="C283" t="s">
        <v>1325</v>
      </c>
      <c r="D283" t="s">
        <v>1326</v>
      </c>
    </row>
    <row r="284" spans="1:4">
      <c r="A284" s="1071">
        <v>283</v>
      </c>
      <c r="B284" t="s">
        <v>1321</v>
      </c>
      <c r="C284" t="s">
        <v>1327</v>
      </c>
      <c r="D284" t="s">
        <v>1328</v>
      </c>
    </row>
    <row r="285" spans="1:4">
      <c r="A285" s="1071">
        <v>284</v>
      </c>
      <c r="B285" t="s">
        <v>1321</v>
      </c>
      <c r="C285" t="s">
        <v>1329</v>
      </c>
      <c r="D285" t="s">
        <v>1330</v>
      </c>
    </row>
    <row r="286" spans="1:4">
      <c r="A286" s="1071">
        <v>285</v>
      </c>
      <c r="B286" t="s">
        <v>1321</v>
      </c>
      <c r="C286" t="s">
        <v>1331</v>
      </c>
      <c r="D286" t="s">
        <v>1332</v>
      </c>
    </row>
    <row r="287" spans="1:4">
      <c r="A287" s="1071">
        <v>286</v>
      </c>
      <c r="B287" t="s">
        <v>1321</v>
      </c>
      <c r="C287" t="s">
        <v>1333</v>
      </c>
      <c r="D287" t="s">
        <v>1334</v>
      </c>
    </row>
    <row r="288" spans="1:4">
      <c r="A288" s="1071">
        <v>287</v>
      </c>
      <c r="B288" t="s">
        <v>1321</v>
      </c>
      <c r="C288" t="s">
        <v>1321</v>
      </c>
      <c r="D288" t="s">
        <v>1322</v>
      </c>
    </row>
    <row r="289" spans="1:4">
      <c r="A289" s="1071">
        <v>288</v>
      </c>
      <c r="B289" t="s">
        <v>1321</v>
      </c>
      <c r="C289" t="s">
        <v>1335</v>
      </c>
      <c r="D289" t="s">
        <v>1336</v>
      </c>
    </row>
    <row r="290" spans="1:4">
      <c r="A290" s="1071">
        <v>289</v>
      </c>
      <c r="B290" t="s">
        <v>1337</v>
      </c>
      <c r="C290" t="s">
        <v>1337</v>
      </c>
      <c r="D290" t="s">
        <v>1338</v>
      </c>
    </row>
    <row r="291" spans="1:4">
      <c r="A291" s="1071">
        <v>290</v>
      </c>
      <c r="B291" t="s">
        <v>1339</v>
      </c>
      <c r="C291" t="s">
        <v>1341</v>
      </c>
      <c r="D291" t="s">
        <v>1342</v>
      </c>
    </row>
    <row r="292" spans="1:4">
      <c r="A292" s="1071">
        <v>291</v>
      </c>
      <c r="B292" t="s">
        <v>1339</v>
      </c>
      <c r="C292" t="s">
        <v>1343</v>
      </c>
      <c r="D292" t="s">
        <v>1344</v>
      </c>
    </row>
    <row r="293" spans="1:4">
      <c r="A293" s="1071">
        <v>292</v>
      </c>
      <c r="B293" t="s">
        <v>1339</v>
      </c>
      <c r="C293" t="s">
        <v>1345</v>
      </c>
      <c r="D293" t="s">
        <v>1346</v>
      </c>
    </row>
    <row r="294" spans="1:4">
      <c r="A294" s="1071">
        <v>293</v>
      </c>
      <c r="B294" t="s">
        <v>1339</v>
      </c>
      <c r="C294" t="s">
        <v>1347</v>
      </c>
      <c r="D294" t="s">
        <v>1348</v>
      </c>
    </row>
    <row r="295" spans="1:4">
      <c r="A295" s="1071">
        <v>294</v>
      </c>
      <c r="B295" t="s">
        <v>1339</v>
      </c>
      <c r="C295" t="s">
        <v>1349</v>
      </c>
      <c r="D295" t="s">
        <v>1350</v>
      </c>
    </row>
    <row r="296" spans="1:4">
      <c r="A296" s="1071">
        <v>295</v>
      </c>
      <c r="B296" t="s">
        <v>1339</v>
      </c>
      <c r="C296" t="s">
        <v>1351</v>
      </c>
      <c r="D296" t="s">
        <v>1352</v>
      </c>
    </row>
    <row r="297" spans="1:4">
      <c r="A297" s="1071">
        <v>296</v>
      </c>
      <c r="B297" t="s">
        <v>1339</v>
      </c>
      <c r="C297" t="s">
        <v>1353</v>
      </c>
      <c r="D297" t="s">
        <v>1354</v>
      </c>
    </row>
    <row r="298" spans="1:4">
      <c r="A298" s="1071">
        <v>297</v>
      </c>
      <c r="B298" t="s">
        <v>1339</v>
      </c>
      <c r="C298" t="s">
        <v>1355</v>
      </c>
      <c r="D298" t="s">
        <v>1356</v>
      </c>
    </row>
    <row r="299" spans="1:4">
      <c r="A299" s="1071">
        <v>298</v>
      </c>
      <c r="B299" t="s">
        <v>1339</v>
      </c>
      <c r="C299" t="s">
        <v>1339</v>
      </c>
      <c r="D299" t="s">
        <v>1340</v>
      </c>
    </row>
    <row r="300" spans="1:4">
      <c r="A300" s="1071">
        <v>299</v>
      </c>
      <c r="B300" t="s">
        <v>1339</v>
      </c>
      <c r="C300" t="s">
        <v>1357</v>
      </c>
      <c r="D300" t="s">
        <v>1358</v>
      </c>
    </row>
    <row r="301" spans="1:4">
      <c r="A301" s="1071">
        <v>300</v>
      </c>
      <c r="B301" t="s">
        <v>1359</v>
      </c>
      <c r="C301" t="s">
        <v>1361</v>
      </c>
      <c r="D301" t="s">
        <v>1362</v>
      </c>
    </row>
    <row r="302" spans="1:4">
      <c r="A302" s="1071">
        <v>301</v>
      </c>
      <c r="B302" t="s">
        <v>1359</v>
      </c>
      <c r="C302" t="s">
        <v>1363</v>
      </c>
      <c r="D302" t="s">
        <v>1364</v>
      </c>
    </row>
    <row r="303" spans="1:4">
      <c r="A303" s="1071">
        <v>302</v>
      </c>
      <c r="B303" t="s">
        <v>1359</v>
      </c>
      <c r="C303" t="s">
        <v>1365</v>
      </c>
      <c r="D303" t="s">
        <v>1366</v>
      </c>
    </row>
    <row r="304" spans="1:4">
      <c r="A304" s="1071">
        <v>303</v>
      </c>
      <c r="B304" t="s">
        <v>1359</v>
      </c>
      <c r="C304" t="s">
        <v>1367</v>
      </c>
      <c r="D304" t="s">
        <v>1368</v>
      </c>
    </row>
    <row r="305" spans="1:4">
      <c r="A305" s="1071">
        <v>304</v>
      </c>
      <c r="B305" t="s">
        <v>1359</v>
      </c>
      <c r="C305" t="s">
        <v>1369</v>
      </c>
      <c r="D305" t="s">
        <v>1370</v>
      </c>
    </row>
    <row r="306" spans="1:4">
      <c r="A306" s="1071">
        <v>305</v>
      </c>
      <c r="B306" t="s">
        <v>1359</v>
      </c>
      <c r="C306" t="s">
        <v>1359</v>
      </c>
      <c r="D306" t="s">
        <v>1360</v>
      </c>
    </row>
    <row r="307" spans="1:4">
      <c r="A307" s="1071">
        <v>306</v>
      </c>
      <c r="B307" t="s">
        <v>1359</v>
      </c>
      <c r="C307" t="s">
        <v>1371</v>
      </c>
      <c r="D307" t="s">
        <v>1372</v>
      </c>
    </row>
    <row r="308" spans="1:4">
      <c r="A308" s="1071">
        <v>307</v>
      </c>
      <c r="B308" t="s">
        <v>1359</v>
      </c>
      <c r="C308" t="s">
        <v>1373</v>
      </c>
      <c r="D308" t="s">
        <v>1374</v>
      </c>
    </row>
    <row r="309" spans="1:4">
      <c r="A309" s="1071">
        <v>308</v>
      </c>
      <c r="B309" t="s">
        <v>1375</v>
      </c>
      <c r="C309" t="s">
        <v>1377</v>
      </c>
      <c r="D309" t="s">
        <v>1378</v>
      </c>
    </row>
    <row r="310" spans="1:4">
      <c r="A310" s="1071">
        <v>309</v>
      </c>
      <c r="B310" t="s">
        <v>1375</v>
      </c>
      <c r="C310" t="s">
        <v>1379</v>
      </c>
      <c r="D310" t="s">
        <v>1380</v>
      </c>
    </row>
    <row r="311" spans="1:4">
      <c r="A311" s="1071">
        <v>310</v>
      </c>
      <c r="B311" t="s">
        <v>1375</v>
      </c>
      <c r="C311" t="s">
        <v>1381</v>
      </c>
      <c r="D311" t="s">
        <v>1382</v>
      </c>
    </row>
    <row r="312" spans="1:4">
      <c r="A312" s="1071">
        <v>311</v>
      </c>
      <c r="B312" t="s">
        <v>1375</v>
      </c>
      <c r="C312" t="s">
        <v>1383</v>
      </c>
      <c r="D312" t="s">
        <v>1384</v>
      </c>
    </row>
    <row r="313" spans="1:4">
      <c r="A313" s="1071">
        <v>312</v>
      </c>
      <c r="B313" t="s">
        <v>1375</v>
      </c>
      <c r="C313" t="s">
        <v>1385</v>
      </c>
      <c r="D313" t="s">
        <v>1386</v>
      </c>
    </row>
    <row r="314" spans="1:4">
      <c r="A314" s="1071">
        <v>313</v>
      </c>
      <c r="B314" t="s">
        <v>1375</v>
      </c>
      <c r="C314" t="s">
        <v>1375</v>
      </c>
      <c r="D314" t="s">
        <v>1376</v>
      </c>
    </row>
    <row r="315" spans="1:4">
      <c r="A315" s="1071">
        <v>314</v>
      </c>
      <c r="B315" t="s">
        <v>1387</v>
      </c>
      <c r="C315" t="s">
        <v>1389</v>
      </c>
      <c r="D315" t="s">
        <v>1390</v>
      </c>
    </row>
    <row r="316" spans="1:4">
      <c r="A316" s="1071">
        <v>315</v>
      </c>
      <c r="B316" t="s">
        <v>1387</v>
      </c>
      <c r="C316" t="s">
        <v>1391</v>
      </c>
      <c r="D316" t="s">
        <v>1392</v>
      </c>
    </row>
    <row r="317" spans="1:4">
      <c r="A317" s="1071">
        <v>316</v>
      </c>
      <c r="B317" t="s">
        <v>1387</v>
      </c>
      <c r="C317" t="s">
        <v>1393</v>
      </c>
      <c r="D317" t="s">
        <v>1394</v>
      </c>
    </row>
    <row r="318" spans="1:4">
      <c r="A318" s="1071">
        <v>317</v>
      </c>
      <c r="B318" t="s">
        <v>1387</v>
      </c>
      <c r="C318" t="s">
        <v>1395</v>
      </c>
      <c r="D318" t="s">
        <v>1396</v>
      </c>
    </row>
    <row r="319" spans="1:4">
      <c r="A319" s="1071">
        <v>318</v>
      </c>
      <c r="B319" t="s">
        <v>1387</v>
      </c>
      <c r="C319" t="s">
        <v>1397</v>
      </c>
      <c r="D319" t="s">
        <v>1398</v>
      </c>
    </row>
    <row r="320" spans="1:4">
      <c r="A320" s="1071">
        <v>319</v>
      </c>
      <c r="B320" t="s">
        <v>1387</v>
      </c>
      <c r="C320" t="s">
        <v>1399</v>
      </c>
      <c r="D320" t="s">
        <v>1400</v>
      </c>
    </row>
    <row r="321" spans="1:4">
      <c r="A321" s="1071">
        <v>320</v>
      </c>
      <c r="B321" t="s">
        <v>1387</v>
      </c>
      <c r="C321" t="s">
        <v>1401</v>
      </c>
      <c r="D321" t="s">
        <v>1402</v>
      </c>
    </row>
    <row r="322" spans="1:4">
      <c r="A322" s="1071">
        <v>321</v>
      </c>
      <c r="B322" t="s">
        <v>1387</v>
      </c>
      <c r="C322" t="s">
        <v>1403</v>
      </c>
      <c r="D322" t="s">
        <v>1404</v>
      </c>
    </row>
    <row r="323" spans="1:4">
      <c r="A323" s="1071">
        <v>322</v>
      </c>
      <c r="B323" t="s">
        <v>1387</v>
      </c>
      <c r="C323" t="s">
        <v>1387</v>
      </c>
      <c r="D323" t="s">
        <v>1388</v>
      </c>
    </row>
    <row r="324" spans="1:4">
      <c r="A324" s="1071">
        <v>323</v>
      </c>
      <c r="B324" t="s">
        <v>1387</v>
      </c>
      <c r="C324" t="s">
        <v>1405</v>
      </c>
      <c r="D324" t="s">
        <v>1406</v>
      </c>
    </row>
    <row r="325" spans="1:4">
      <c r="A325" s="1071">
        <v>324</v>
      </c>
      <c r="B325" t="s">
        <v>1407</v>
      </c>
      <c r="C325" t="s">
        <v>1409</v>
      </c>
      <c r="D325" t="s">
        <v>1410</v>
      </c>
    </row>
    <row r="326" spans="1:4">
      <c r="A326" s="1071">
        <v>325</v>
      </c>
      <c r="B326" t="s">
        <v>1407</v>
      </c>
      <c r="C326" t="s">
        <v>1411</v>
      </c>
      <c r="D326" t="s">
        <v>1412</v>
      </c>
    </row>
    <row r="327" spans="1:4">
      <c r="A327" s="1071">
        <v>326</v>
      </c>
      <c r="B327" t="s">
        <v>1407</v>
      </c>
      <c r="C327" t="s">
        <v>1413</v>
      </c>
      <c r="D327" t="s">
        <v>1414</v>
      </c>
    </row>
    <row r="328" spans="1:4">
      <c r="A328" s="1071">
        <v>327</v>
      </c>
      <c r="B328" t="s">
        <v>1407</v>
      </c>
      <c r="C328" t="s">
        <v>1381</v>
      </c>
      <c r="D328" t="s">
        <v>1415</v>
      </c>
    </row>
    <row r="329" spans="1:4">
      <c r="A329" s="1071">
        <v>328</v>
      </c>
      <c r="B329" t="s">
        <v>1407</v>
      </c>
      <c r="C329" t="s">
        <v>1114</v>
      </c>
      <c r="D329" t="s">
        <v>1416</v>
      </c>
    </row>
    <row r="330" spans="1:4">
      <c r="A330" s="1071">
        <v>329</v>
      </c>
      <c r="B330" t="s">
        <v>1407</v>
      </c>
      <c r="C330" t="s">
        <v>1417</v>
      </c>
      <c r="D330" t="s">
        <v>1418</v>
      </c>
    </row>
    <row r="331" spans="1:4">
      <c r="A331" s="1071">
        <v>330</v>
      </c>
      <c r="B331" t="s">
        <v>1407</v>
      </c>
      <c r="C331" t="s">
        <v>1419</v>
      </c>
      <c r="D331" t="s">
        <v>1420</v>
      </c>
    </row>
    <row r="332" spans="1:4">
      <c r="A332" s="1071">
        <v>331</v>
      </c>
      <c r="B332" t="s">
        <v>1407</v>
      </c>
      <c r="C332" t="s">
        <v>1421</v>
      </c>
      <c r="D332" t="s">
        <v>1422</v>
      </c>
    </row>
    <row r="333" spans="1:4">
      <c r="A333" s="1071">
        <v>332</v>
      </c>
      <c r="B333" t="s">
        <v>1407</v>
      </c>
      <c r="C333" t="s">
        <v>995</v>
      </c>
      <c r="D333" t="s">
        <v>1423</v>
      </c>
    </row>
    <row r="334" spans="1:4">
      <c r="A334" s="1071">
        <v>333</v>
      </c>
      <c r="B334" t="s">
        <v>1407</v>
      </c>
      <c r="C334" t="s">
        <v>1424</v>
      </c>
      <c r="D334" t="s">
        <v>1425</v>
      </c>
    </row>
    <row r="335" spans="1:4">
      <c r="A335" s="1071">
        <v>334</v>
      </c>
      <c r="B335" t="s">
        <v>1407</v>
      </c>
      <c r="C335" t="s">
        <v>1426</v>
      </c>
      <c r="D335" t="s">
        <v>1427</v>
      </c>
    </row>
    <row r="336" spans="1:4">
      <c r="A336" s="1071">
        <v>335</v>
      </c>
      <c r="B336" t="s">
        <v>1407</v>
      </c>
      <c r="C336" t="s">
        <v>1428</v>
      </c>
      <c r="D336" t="s">
        <v>1429</v>
      </c>
    </row>
    <row r="337" spans="1:4">
      <c r="A337" s="1071">
        <v>336</v>
      </c>
      <c r="B337" t="s">
        <v>1407</v>
      </c>
      <c r="C337" t="s">
        <v>1156</v>
      </c>
      <c r="D337" t="s">
        <v>1430</v>
      </c>
    </row>
    <row r="338" spans="1:4">
      <c r="A338" s="1071">
        <v>337</v>
      </c>
      <c r="B338" t="s">
        <v>1407</v>
      </c>
      <c r="C338" t="s">
        <v>1431</v>
      </c>
      <c r="D338" t="s">
        <v>1432</v>
      </c>
    </row>
    <row r="339" spans="1:4">
      <c r="A339" s="1071">
        <v>338</v>
      </c>
      <c r="B339" t="s">
        <v>1407</v>
      </c>
      <c r="C339" t="s">
        <v>1407</v>
      </c>
      <c r="D339" t="s">
        <v>1408</v>
      </c>
    </row>
    <row r="340" spans="1:4">
      <c r="A340" s="1071">
        <v>339</v>
      </c>
      <c r="B340" t="s">
        <v>1407</v>
      </c>
      <c r="C340" t="s">
        <v>1433</v>
      </c>
      <c r="D340" t="s">
        <v>1434</v>
      </c>
    </row>
    <row r="341" spans="1:4">
      <c r="A341" s="1071">
        <v>340</v>
      </c>
      <c r="B341" t="s">
        <v>1435</v>
      </c>
      <c r="C341" t="s">
        <v>1437</v>
      </c>
      <c r="D341" t="s">
        <v>1438</v>
      </c>
    </row>
    <row r="342" spans="1:4">
      <c r="A342" s="1071">
        <v>341</v>
      </c>
      <c r="B342" t="s">
        <v>1435</v>
      </c>
      <c r="C342" t="s">
        <v>1439</v>
      </c>
      <c r="D342" t="s">
        <v>1440</v>
      </c>
    </row>
    <row r="343" spans="1:4">
      <c r="A343" s="1071">
        <v>342</v>
      </c>
      <c r="B343" t="s">
        <v>1435</v>
      </c>
      <c r="C343" t="s">
        <v>1441</v>
      </c>
      <c r="D343" t="s">
        <v>1442</v>
      </c>
    </row>
    <row r="344" spans="1:4">
      <c r="A344" s="1071">
        <v>343</v>
      </c>
      <c r="B344" t="s">
        <v>1435</v>
      </c>
      <c r="C344" t="s">
        <v>1443</v>
      </c>
      <c r="D344" t="s">
        <v>1444</v>
      </c>
    </row>
    <row r="345" spans="1:4">
      <c r="A345" s="1071">
        <v>344</v>
      </c>
      <c r="B345" t="s">
        <v>1435</v>
      </c>
      <c r="C345" t="s">
        <v>1445</v>
      </c>
      <c r="D345" t="s">
        <v>1446</v>
      </c>
    </row>
    <row r="346" spans="1:4">
      <c r="A346" s="1071">
        <v>345</v>
      </c>
      <c r="B346" t="s">
        <v>1435</v>
      </c>
      <c r="C346" t="s">
        <v>1447</v>
      </c>
      <c r="D346" t="s">
        <v>1448</v>
      </c>
    </row>
    <row r="347" spans="1:4">
      <c r="A347" s="1071">
        <v>346</v>
      </c>
      <c r="B347" t="s">
        <v>1435</v>
      </c>
      <c r="C347" t="s">
        <v>1449</v>
      </c>
      <c r="D347" t="s">
        <v>1450</v>
      </c>
    </row>
    <row r="348" spans="1:4">
      <c r="A348" s="1071">
        <v>347</v>
      </c>
      <c r="B348" t="s">
        <v>1435</v>
      </c>
      <c r="C348" t="s">
        <v>1435</v>
      </c>
      <c r="D348" t="s">
        <v>1436</v>
      </c>
    </row>
    <row r="349" spans="1:4">
      <c r="A349" s="1071">
        <v>348</v>
      </c>
      <c r="B349" t="s">
        <v>1435</v>
      </c>
      <c r="C349" t="s">
        <v>1451</v>
      </c>
      <c r="D349" t="s">
        <v>1452</v>
      </c>
    </row>
    <row r="350" spans="1:4">
      <c r="A350" s="1071">
        <v>349</v>
      </c>
      <c r="B350" t="s">
        <v>1453</v>
      </c>
      <c r="C350" t="s">
        <v>1455</v>
      </c>
      <c r="D350" t="s">
        <v>1456</v>
      </c>
    </row>
    <row r="351" spans="1:4">
      <c r="A351" s="1071">
        <v>350</v>
      </c>
      <c r="B351" t="s">
        <v>1453</v>
      </c>
      <c r="C351" t="s">
        <v>1457</v>
      </c>
      <c r="D351" t="s">
        <v>1458</v>
      </c>
    </row>
    <row r="352" spans="1:4">
      <c r="A352" s="1071">
        <v>351</v>
      </c>
      <c r="B352" t="s">
        <v>1453</v>
      </c>
      <c r="C352" t="s">
        <v>1459</v>
      </c>
      <c r="D352" t="s">
        <v>1460</v>
      </c>
    </row>
    <row r="353" spans="1:4">
      <c r="A353" s="1071">
        <v>352</v>
      </c>
      <c r="B353" t="s">
        <v>1453</v>
      </c>
      <c r="C353" t="s">
        <v>1461</v>
      </c>
      <c r="D353" t="s">
        <v>1462</v>
      </c>
    </row>
    <row r="354" spans="1:4">
      <c r="A354" s="1071">
        <v>353</v>
      </c>
      <c r="B354" t="s">
        <v>1453</v>
      </c>
      <c r="C354" t="s">
        <v>1463</v>
      </c>
      <c r="D354" t="s">
        <v>1464</v>
      </c>
    </row>
    <row r="355" spans="1:4">
      <c r="A355" s="1071">
        <v>354</v>
      </c>
      <c r="B355" t="s">
        <v>1453</v>
      </c>
      <c r="C355" t="s">
        <v>1465</v>
      </c>
      <c r="D355" t="s">
        <v>1466</v>
      </c>
    </row>
    <row r="356" spans="1:4">
      <c r="A356" s="1071">
        <v>355</v>
      </c>
      <c r="B356" t="s">
        <v>1453</v>
      </c>
      <c r="C356" t="s">
        <v>1467</v>
      </c>
      <c r="D356" t="s">
        <v>1468</v>
      </c>
    </row>
    <row r="357" spans="1:4">
      <c r="A357" s="1071">
        <v>356</v>
      </c>
      <c r="B357" t="s">
        <v>1453</v>
      </c>
      <c r="C357" t="s">
        <v>1469</v>
      </c>
      <c r="D357" t="s">
        <v>1470</v>
      </c>
    </row>
    <row r="358" spans="1:4">
      <c r="A358" s="1071">
        <v>357</v>
      </c>
      <c r="B358" t="s">
        <v>1453</v>
      </c>
      <c r="C358" t="s">
        <v>1471</v>
      </c>
      <c r="D358" t="s">
        <v>1472</v>
      </c>
    </row>
    <row r="359" spans="1:4">
      <c r="A359" s="1071">
        <v>358</v>
      </c>
      <c r="B359" t="s">
        <v>1453</v>
      </c>
      <c r="C359" t="s">
        <v>1473</v>
      </c>
      <c r="D359" t="s">
        <v>1474</v>
      </c>
    </row>
    <row r="360" spans="1:4">
      <c r="A360" s="1071">
        <v>359</v>
      </c>
      <c r="B360" t="s">
        <v>1453</v>
      </c>
      <c r="C360" t="s">
        <v>1475</v>
      </c>
      <c r="D360" t="s">
        <v>1476</v>
      </c>
    </row>
    <row r="361" spans="1:4">
      <c r="A361" s="1071">
        <v>360</v>
      </c>
      <c r="B361" t="s">
        <v>1453</v>
      </c>
      <c r="C361" t="s">
        <v>1453</v>
      </c>
      <c r="D361" t="s">
        <v>1454</v>
      </c>
    </row>
    <row r="362" spans="1:4">
      <c r="A362" s="1071">
        <v>361</v>
      </c>
      <c r="B362" t="s">
        <v>1477</v>
      </c>
      <c r="C362" t="s">
        <v>1477</v>
      </c>
      <c r="D362" t="s">
        <v>1478</v>
      </c>
    </row>
    <row r="363" spans="1:4">
      <c r="A363" s="1071">
        <v>362</v>
      </c>
      <c r="B363" t="s">
        <v>1479</v>
      </c>
      <c r="C363" t="s">
        <v>1479</v>
      </c>
      <c r="D363" t="s">
        <v>1480</v>
      </c>
    </row>
    <row r="364" spans="1:4">
      <c r="A364" s="1071">
        <v>363</v>
      </c>
      <c r="B364" t="s">
        <v>1481</v>
      </c>
      <c r="C364" t="s">
        <v>1481</v>
      </c>
      <c r="D364" t="s">
        <v>1482</v>
      </c>
    </row>
    <row r="365" spans="1:4">
      <c r="A365" s="1071">
        <v>364</v>
      </c>
      <c r="B365" t="s">
        <v>1483</v>
      </c>
      <c r="C365" t="s">
        <v>1483</v>
      </c>
      <c r="D365" t="s">
        <v>1484</v>
      </c>
    </row>
    <row r="366" spans="1:4">
      <c r="A366" s="1071">
        <v>365</v>
      </c>
      <c r="B366" t="s">
        <v>1485</v>
      </c>
      <c r="C366" t="s">
        <v>1485</v>
      </c>
      <c r="D366" t="s">
        <v>1486</v>
      </c>
    </row>
    <row r="367" spans="1:4">
      <c r="A367" s="1071">
        <v>366</v>
      </c>
      <c r="B367" t="s">
        <v>1487</v>
      </c>
      <c r="C367" t="s">
        <v>1487</v>
      </c>
      <c r="D367" t="s">
        <v>1488</v>
      </c>
    </row>
    <row r="368" spans="1:4">
      <c r="A368" s="1071">
        <v>367</v>
      </c>
      <c r="B368" t="s">
        <v>1489</v>
      </c>
      <c r="C368" t="s">
        <v>1489</v>
      </c>
      <c r="D368" t="s">
        <v>1490</v>
      </c>
    </row>
    <row r="369" spans="1:4">
      <c r="A369" s="1071">
        <v>368</v>
      </c>
      <c r="B369" t="s">
        <v>1491</v>
      </c>
      <c r="C369" t="s">
        <v>1491</v>
      </c>
      <c r="D369" t="s">
        <v>1492</v>
      </c>
    </row>
    <row r="370" spans="1:4">
      <c r="A370" s="1071">
        <v>369</v>
      </c>
      <c r="B370" t="s">
        <v>1493</v>
      </c>
      <c r="C370" t="s">
        <v>1493</v>
      </c>
      <c r="D370" t="s">
        <v>1494</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7" t="s">
        <v>471</v>
      </c>
      <c r="G2" s="1278"/>
      <c r="H2" s="1279"/>
      <c r="I2" s="609"/>
    </row>
    <row r="3" spans="1:14" ht="3" customHeight="1"/>
    <row r="4" spans="1:14" s="539" customFormat="1" ht="11.25">
      <c r="A4" s="559"/>
      <c r="B4" s="559"/>
      <c r="C4" s="559"/>
      <c r="D4" s="559"/>
      <c r="F4" s="1231" t="s">
        <v>445</v>
      </c>
      <c r="G4" s="1231"/>
      <c r="H4" s="1231"/>
      <c r="I4" s="1280" t="s">
        <v>446</v>
      </c>
      <c r="J4" s="559"/>
      <c r="K4" s="559"/>
      <c r="L4" s="559"/>
      <c r="M4" s="559"/>
      <c r="N4" s="559"/>
    </row>
    <row r="5" spans="1:14" s="539" customFormat="1" ht="11.25" customHeight="1">
      <c r="A5" s="559"/>
      <c r="B5" s="559"/>
      <c r="C5" s="559"/>
      <c r="D5" s="559"/>
      <c r="F5" s="575" t="s">
        <v>91</v>
      </c>
      <c r="G5" s="587" t="s">
        <v>448</v>
      </c>
      <c r="H5" s="574" t="s">
        <v>439</v>
      </c>
      <c r="I5" s="1280"/>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472</v>
      </c>
      <c r="H7" s="573" t="str">
        <f>IF(dateCh="","",dateCh)</f>
        <v>07.05.2019</v>
      </c>
      <c r="I7" s="550" t="s">
        <v>473</v>
      </c>
      <c r="J7" s="584"/>
      <c r="K7" s="559"/>
      <c r="L7" s="559"/>
      <c r="M7" s="559"/>
      <c r="N7" s="559"/>
    </row>
    <row r="8" spans="1:14" s="539" customFormat="1" ht="45">
      <c r="A8" s="1281">
        <v>1</v>
      </c>
      <c r="B8" s="559"/>
      <c r="C8" s="559"/>
      <c r="D8" s="559"/>
      <c r="F8" s="585" t="str">
        <f>"2." &amp;mergeValue(A8)</f>
        <v>2.1</v>
      </c>
      <c r="G8" s="601" t="s">
        <v>474</v>
      </c>
      <c r="H8" s="573"/>
      <c r="I8" s="550" t="s">
        <v>569</v>
      </c>
      <c r="J8" s="584"/>
      <c r="K8" s="559"/>
      <c r="L8" s="559"/>
      <c r="M8" s="559"/>
      <c r="N8" s="559"/>
    </row>
    <row r="9" spans="1:14" s="539" customFormat="1" ht="22.5">
      <c r="A9" s="1281"/>
      <c r="B9" s="559"/>
      <c r="C9" s="559"/>
      <c r="D9" s="559"/>
      <c r="F9" s="585" t="str">
        <f>"3." &amp;mergeValue(A9)</f>
        <v>3.1</v>
      </c>
      <c r="G9" s="601" t="s">
        <v>475</v>
      </c>
      <c r="H9" s="573"/>
      <c r="I9" s="550" t="s">
        <v>567</v>
      </c>
      <c r="J9" s="584"/>
      <c r="K9" s="559"/>
      <c r="L9" s="559"/>
      <c r="M9" s="559"/>
      <c r="N9" s="559"/>
    </row>
    <row r="10" spans="1:14" s="539" customFormat="1" ht="22.5">
      <c r="A10" s="1281"/>
      <c r="B10" s="559"/>
      <c r="C10" s="559"/>
      <c r="D10" s="559"/>
      <c r="F10" s="585" t="str">
        <f>"4."&amp;mergeValue(A10)</f>
        <v>4.1</v>
      </c>
      <c r="G10" s="601" t="s">
        <v>476</v>
      </c>
      <c r="H10" s="574" t="s">
        <v>449</v>
      </c>
      <c r="I10" s="550"/>
      <c r="J10" s="584"/>
      <c r="K10" s="559"/>
      <c r="L10" s="559"/>
      <c r="M10" s="559"/>
      <c r="N10" s="559"/>
    </row>
    <row r="11" spans="1:14" s="539" customFormat="1" ht="18.75">
      <c r="A11" s="1281"/>
      <c r="B11" s="1281">
        <v>1</v>
      </c>
      <c r="C11" s="592"/>
      <c r="D11" s="592"/>
      <c r="F11" s="585" t="str">
        <f>"4."&amp;mergeValue(A11) &amp;"."&amp;mergeValue(B11)</f>
        <v>4.1.1</v>
      </c>
      <c r="G11" s="580" t="s">
        <v>571</v>
      </c>
      <c r="H11" s="573" t="str">
        <f>IF(region_name="","",region_name)</f>
        <v>Нижегородская область</v>
      </c>
      <c r="I11" s="550" t="s">
        <v>479</v>
      </c>
      <c r="J11" s="584"/>
      <c r="K11" s="559"/>
      <c r="L11" s="559"/>
      <c r="M11" s="559"/>
      <c r="N11" s="559"/>
    </row>
    <row r="12" spans="1:14" s="539" customFormat="1" ht="22.5">
      <c r="A12" s="1281"/>
      <c r="B12" s="1281"/>
      <c r="C12" s="1281">
        <v>1</v>
      </c>
      <c r="D12" s="592"/>
      <c r="F12" s="585" t="str">
        <f>"4."&amp;mergeValue(A12) &amp;"."&amp;mergeValue(B12)&amp;"."&amp;mergeValue(C12)</f>
        <v>4.1.1.1</v>
      </c>
      <c r="G12" s="591" t="s">
        <v>477</v>
      </c>
      <c r="H12" s="573"/>
      <c r="I12" s="550" t="s">
        <v>480</v>
      </c>
      <c r="J12" s="584"/>
      <c r="K12" s="559"/>
      <c r="L12" s="559"/>
      <c r="M12" s="559"/>
      <c r="N12" s="559"/>
    </row>
    <row r="13" spans="1:14" s="539" customFormat="1" ht="39" customHeight="1">
      <c r="A13" s="1281"/>
      <c r="B13" s="1281"/>
      <c r="C13" s="1281"/>
      <c r="D13" s="592">
        <v>1</v>
      </c>
      <c r="F13" s="585" t="str">
        <f>"4."&amp;mergeValue(A13) &amp;"."&amp;mergeValue(B13)&amp;"."&amp;mergeValue(C13)&amp;"."&amp;mergeValue(D13)</f>
        <v>4.1.1.1.1</v>
      </c>
      <c r="G13" s="602" t="s">
        <v>478</v>
      </c>
      <c r="H13" s="573"/>
      <c r="I13" s="1282" t="s">
        <v>570</v>
      </c>
      <c r="J13" s="584"/>
      <c r="K13" s="559"/>
      <c r="L13" s="559"/>
      <c r="M13" s="559"/>
      <c r="N13" s="559"/>
    </row>
    <row r="14" spans="1:14" s="539" customFormat="1" ht="18.75">
      <c r="A14" s="1281"/>
      <c r="B14" s="1281"/>
      <c r="C14" s="1281"/>
      <c r="D14" s="592"/>
      <c r="F14" s="588"/>
      <c r="G14" s="520" t="s">
        <v>4</v>
      </c>
      <c r="H14" s="593"/>
      <c r="I14" s="1282"/>
      <c r="J14" s="584"/>
      <c r="K14" s="559"/>
      <c r="L14" s="559"/>
      <c r="M14" s="559"/>
      <c r="N14" s="559"/>
    </row>
    <row r="15" spans="1:14" s="539" customFormat="1" ht="18.75">
      <c r="A15" s="1281"/>
      <c r="B15" s="1281"/>
      <c r="C15" s="592"/>
      <c r="D15" s="592"/>
      <c r="F15" s="603"/>
      <c r="G15" s="546" t="s">
        <v>401</v>
      </c>
      <c r="H15" s="604"/>
      <c r="I15" s="605"/>
      <c r="J15" s="584"/>
      <c r="K15" s="559"/>
      <c r="L15" s="559"/>
      <c r="M15" s="559"/>
      <c r="N15" s="559"/>
    </row>
    <row r="16" spans="1:14" s="539" customFormat="1" ht="18.75">
      <c r="A16" s="1281"/>
      <c r="B16" s="559"/>
      <c r="C16" s="559"/>
      <c r="D16" s="559"/>
      <c r="F16" s="588"/>
      <c r="G16" s="528" t="s">
        <v>484</v>
      </c>
      <c r="H16" s="589"/>
      <c r="I16" s="590"/>
      <c r="J16" s="584"/>
      <c r="K16" s="559"/>
      <c r="L16" s="559"/>
      <c r="M16" s="559"/>
      <c r="N16" s="559"/>
    </row>
    <row r="17" spans="1:14" s="539" customFormat="1" ht="18.75">
      <c r="A17" s="559"/>
      <c r="B17" s="559"/>
      <c r="C17" s="559"/>
      <c r="D17" s="559"/>
      <c r="F17" s="588"/>
      <c r="G17" s="535" t="s">
        <v>483</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76" t="s">
        <v>572</v>
      </c>
      <c r="H19" s="1276"/>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481</v>
      </c>
    </row>
    <row r="3" spans="2:4" ht="67.5">
      <c r="B3" s="50" t="s">
        <v>389</v>
      </c>
    </row>
    <row r="4" spans="2:4" ht="33.75">
      <c r="B4" s="50" t="s">
        <v>578</v>
      </c>
    </row>
    <row r="5" spans="2:4">
      <c r="B5" s="50" t="s">
        <v>222</v>
      </c>
    </row>
    <row r="6" spans="2:4" ht="22.5">
      <c r="B6" s="50" t="s">
        <v>266</v>
      </c>
    </row>
    <row r="7" spans="2:4" ht="22.5">
      <c r="B7" s="50" t="s">
        <v>267</v>
      </c>
    </row>
    <row r="8" spans="2:4" ht="22.5">
      <c r="B8" s="50" t="s">
        <v>268</v>
      </c>
    </row>
    <row r="9" spans="2:4" ht="22.5">
      <c r="B9" s="50" t="s">
        <v>482</v>
      </c>
    </row>
    <row r="10" spans="2:4" ht="56.25">
      <c r="B10" s="50" t="s">
        <v>673</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459</v>
      </c>
    </row>
    <row r="28" spans="1:2" ht="56.25">
      <c r="B28" s="215" t="s">
        <v>458</v>
      </c>
    </row>
    <row r="29" spans="1:2">
      <c r="B29" s="291" t="s">
        <v>388</v>
      </c>
    </row>
    <row r="30" spans="1:2" ht="22.5">
      <c r="B30" s="215" t="s">
        <v>577</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298" t="s">
        <v>718</v>
      </c>
      <c r="M5" s="1298"/>
      <c r="N5" s="1298"/>
      <c r="O5" s="1298"/>
      <c r="P5" s="1298"/>
      <c r="Q5" s="1298"/>
      <c r="R5" s="1298"/>
      <c r="S5" s="1298"/>
      <c r="T5" s="1298"/>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0"/>
      <c r="M7" s="1046"/>
      <c r="O7" s="1304"/>
      <c r="P7" s="1304"/>
      <c r="Q7" s="1304"/>
      <c r="R7" s="1304"/>
      <c r="S7" s="1304"/>
      <c r="T7" s="1304"/>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5" t="str">
        <f>IF(datePr_ch="",IF(datePr="","",datePr),datePr_ch)</f>
        <v>17.04.2019</v>
      </c>
      <c r="P8" s="1305"/>
      <c r="Q8" s="1305"/>
      <c r="R8" s="1305"/>
      <c r="S8" s="1305"/>
      <c r="T8" s="1305"/>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5" t="str">
        <f>IF(numberPr_ch="",IF(numberPr="","",numberPr),numberPr_ch)</f>
        <v>24</v>
      </c>
      <c r="P9" s="1305"/>
      <c r="Q9" s="1305"/>
      <c r="R9" s="1305"/>
      <c r="S9" s="1305"/>
      <c r="T9" s="1305"/>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304"/>
      <c r="P10" s="1304"/>
      <c r="Q10" s="1304"/>
      <c r="R10" s="1304"/>
      <c r="S10" s="1304"/>
      <c r="T10" s="1304"/>
      <c r="U10" s="780"/>
      <c r="V10" s="780"/>
      <c r="X10" s="1121"/>
      <c r="Y10" s="1121"/>
      <c r="Z10" s="1121"/>
      <c r="AA10" s="1121"/>
      <c r="AB10" s="1121"/>
    </row>
    <row r="11" spans="1:28" s="539" customFormat="1" ht="11.25" hidden="1">
      <c r="A11" s="559"/>
      <c r="B11" s="559"/>
      <c r="C11" s="559"/>
      <c r="D11" s="559"/>
      <c r="E11" s="559"/>
      <c r="F11" s="559"/>
      <c r="G11" s="559"/>
      <c r="H11" s="559"/>
      <c r="L11" s="1299"/>
      <c r="M11" s="1299"/>
      <c r="N11" s="536"/>
      <c r="O11" s="551"/>
      <c r="P11" s="551"/>
      <c r="Q11" s="551"/>
      <c r="R11" s="551"/>
      <c r="S11" s="551"/>
      <c r="T11" s="551"/>
      <c r="U11" s="557" t="s">
        <v>371</v>
      </c>
      <c r="X11" s="559"/>
      <c r="Y11" s="559"/>
      <c r="Z11" s="559"/>
      <c r="AA11" s="559"/>
      <c r="AB11" s="559"/>
    </row>
    <row r="12" spans="1:28">
      <c r="J12" s="499"/>
      <c r="K12" s="499"/>
      <c r="L12" s="494"/>
      <c r="M12" s="494"/>
      <c r="N12" s="472"/>
      <c r="O12" s="1306"/>
      <c r="P12" s="1306"/>
      <c r="Q12" s="1306"/>
      <c r="R12" s="1306"/>
      <c r="S12" s="1306"/>
      <c r="T12" s="1306"/>
      <c r="U12" s="1306"/>
    </row>
    <row r="13" spans="1:28">
      <c r="J13" s="499"/>
      <c r="K13" s="499"/>
      <c r="L13" s="1231" t="s">
        <v>445</v>
      </c>
      <c r="M13" s="1231"/>
      <c r="N13" s="1231"/>
      <c r="O13" s="1231"/>
      <c r="P13" s="1231"/>
      <c r="Q13" s="1231"/>
      <c r="R13" s="1231"/>
      <c r="S13" s="1231"/>
      <c r="T13" s="1231"/>
      <c r="U13" s="1231"/>
      <c r="V13" s="1231"/>
      <c r="W13" s="1231" t="s">
        <v>446</v>
      </c>
    </row>
    <row r="14" spans="1:28" ht="14.25" customHeight="1">
      <c r="J14" s="499"/>
      <c r="K14" s="499"/>
      <c r="L14" s="1312" t="s">
        <v>91</v>
      </c>
      <c r="M14" s="1312" t="s">
        <v>603</v>
      </c>
      <c r="N14" s="630"/>
      <c r="O14" s="1313" t="s">
        <v>605</v>
      </c>
      <c r="P14" s="1314"/>
      <c r="Q14" s="1314"/>
      <c r="R14" s="1314"/>
      <c r="S14" s="1314"/>
      <c r="T14" s="1315"/>
      <c r="U14" s="1295" t="s">
        <v>339</v>
      </c>
      <c r="V14" s="1309" t="s">
        <v>274</v>
      </c>
      <c r="W14" s="1231"/>
    </row>
    <row r="15" spans="1:28" ht="14.25" customHeight="1">
      <c r="J15" s="499"/>
      <c r="K15" s="499"/>
      <c r="L15" s="1312"/>
      <c r="M15" s="1312"/>
      <c r="N15" s="631"/>
      <c r="O15" s="1318" t="s">
        <v>579</v>
      </c>
      <c r="P15" s="1316" t="s">
        <v>270</v>
      </c>
      <c r="Q15" s="1317"/>
      <c r="R15" s="1292" t="s">
        <v>616</v>
      </c>
      <c r="S15" s="1293"/>
      <c r="T15" s="1294"/>
      <c r="U15" s="1296"/>
      <c r="V15" s="1310"/>
      <c r="W15" s="1231"/>
    </row>
    <row r="16" spans="1:28" ht="33.75" customHeight="1">
      <c r="J16" s="499"/>
      <c r="K16" s="499"/>
      <c r="L16" s="1312"/>
      <c r="M16" s="1312"/>
      <c r="N16" s="632"/>
      <c r="O16" s="1319"/>
      <c r="P16" s="505" t="s">
        <v>580</v>
      </c>
      <c r="Q16" s="505" t="s">
        <v>6</v>
      </c>
      <c r="R16" s="506" t="s">
        <v>273</v>
      </c>
      <c r="S16" s="1307" t="s">
        <v>272</v>
      </c>
      <c r="T16" s="1308"/>
      <c r="U16" s="1297"/>
      <c r="V16" s="1311"/>
      <c r="W16" s="1231"/>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300">
        <f ca="1">OFFSET(S17,0,-1)+1</f>
        <v>7</v>
      </c>
      <c r="T17" s="1300"/>
      <c r="U17" s="617">
        <f ca="1">OFFSET(U17,0,-2)+1</f>
        <v>8</v>
      </c>
      <c r="V17" s="618">
        <f ca="1">OFFSET(V17,0,-1)</f>
        <v>8</v>
      </c>
      <c r="W17" s="617">
        <f ca="1">OFFSET(W17,0,-1)+1</f>
        <v>9</v>
      </c>
    </row>
    <row r="18" spans="1:28" ht="22.5">
      <c r="A18" s="1283">
        <v>1</v>
      </c>
      <c r="B18" s="795"/>
      <c r="C18" s="795"/>
      <c r="D18" s="795"/>
      <c r="E18" s="796"/>
      <c r="F18" s="797"/>
      <c r="G18" s="797"/>
      <c r="H18" s="797"/>
      <c r="I18" s="798"/>
      <c r="J18" s="793"/>
      <c r="K18" s="800"/>
      <c r="L18" s="562">
        <f>mergeValue(A18)</f>
        <v>1</v>
      </c>
      <c r="M18" s="610" t="s">
        <v>19</v>
      </c>
      <c r="N18" s="615"/>
      <c r="O18" s="1284"/>
      <c r="P18" s="1284"/>
      <c r="Q18" s="1284"/>
      <c r="R18" s="1284"/>
      <c r="S18" s="1284"/>
      <c r="T18" s="1284"/>
      <c r="U18" s="1284"/>
      <c r="V18" s="1284"/>
      <c r="W18" s="599" t="s">
        <v>719</v>
      </c>
      <c r="Y18" s="558"/>
      <c r="Z18" s="558" t="str">
        <f t="shared" ref="Z18:Z31" si="0">IF(M18="","",M18 )</f>
        <v>Наименование тарифа</v>
      </c>
      <c r="AA18" s="558"/>
      <c r="AB18" s="558"/>
    </row>
    <row r="19" spans="1:28" ht="22.5">
      <c r="A19" s="1283"/>
      <c r="B19" s="1283">
        <v>1</v>
      </c>
      <c r="C19" s="795"/>
      <c r="D19" s="795"/>
      <c r="E19" s="797"/>
      <c r="F19" s="797"/>
      <c r="G19" s="797"/>
      <c r="H19" s="797"/>
      <c r="I19" s="792"/>
      <c r="J19" s="791"/>
      <c r="K19" s="794"/>
      <c r="L19" s="562" t="str">
        <f>mergeValue(A19) &amp;"."&amp; mergeValue(B19)</f>
        <v>1.1</v>
      </c>
      <c r="M19" s="516" t="s">
        <v>15</v>
      </c>
      <c r="N19" s="615"/>
      <c r="O19" s="1284"/>
      <c r="P19" s="1284"/>
      <c r="Q19" s="1284"/>
      <c r="R19" s="1284"/>
      <c r="S19" s="1284"/>
      <c r="T19" s="1284"/>
      <c r="U19" s="1284"/>
      <c r="V19" s="1284"/>
      <c r="W19" s="599" t="s">
        <v>460</v>
      </c>
      <c r="Y19" s="558"/>
      <c r="Z19" s="558" t="str">
        <f t="shared" si="0"/>
        <v>Территория действия тарифа</v>
      </c>
      <c r="AA19" s="558"/>
      <c r="AB19" s="558"/>
    </row>
    <row r="20" spans="1:28" ht="22.5">
      <c r="A20" s="1283"/>
      <c r="B20" s="1283"/>
      <c r="C20" s="1283">
        <v>1</v>
      </c>
      <c r="D20" s="795"/>
      <c r="E20" s="797"/>
      <c r="F20" s="797"/>
      <c r="G20" s="797"/>
      <c r="H20" s="797"/>
      <c r="I20" s="799"/>
      <c r="J20" s="791"/>
      <c r="K20" s="794"/>
      <c r="L20" s="562" t="str">
        <f>mergeValue(A20) &amp;"."&amp; mergeValue(B20)&amp;"."&amp; mergeValue(C20)</f>
        <v>1.1.1</v>
      </c>
      <c r="M20" s="517" t="s">
        <v>7</v>
      </c>
      <c r="N20" s="615"/>
      <c r="O20" s="1284"/>
      <c r="P20" s="1284"/>
      <c r="Q20" s="1284"/>
      <c r="R20" s="1284"/>
      <c r="S20" s="1284"/>
      <c r="T20" s="1284"/>
      <c r="U20" s="1284"/>
      <c r="V20" s="1284"/>
      <c r="W20" s="599" t="s">
        <v>601</v>
      </c>
      <c r="Y20" s="558"/>
      <c r="Z20" s="558" t="str">
        <f t="shared" si="0"/>
        <v xml:space="preserve">Наименование системы теплоснабжения </v>
      </c>
      <c r="AA20" s="558"/>
      <c r="AB20" s="558"/>
    </row>
    <row r="21" spans="1:28" ht="22.5">
      <c r="A21" s="1283"/>
      <c r="B21" s="1283"/>
      <c r="C21" s="1283"/>
      <c r="D21" s="1283">
        <v>1</v>
      </c>
      <c r="E21" s="797"/>
      <c r="F21" s="797"/>
      <c r="G21" s="797"/>
      <c r="H21" s="797"/>
      <c r="I21" s="799"/>
      <c r="J21" s="791"/>
      <c r="K21" s="794"/>
      <c r="L21" s="562" t="str">
        <f>mergeValue(A21) &amp;"."&amp; mergeValue(B21)&amp;"."&amp; mergeValue(C21)&amp;"."&amp; mergeValue(D21)</f>
        <v>1.1.1.1</v>
      </c>
      <c r="M21" s="518" t="s">
        <v>21</v>
      </c>
      <c r="N21" s="615"/>
      <c r="O21" s="1284"/>
      <c r="P21" s="1284"/>
      <c r="Q21" s="1284"/>
      <c r="R21" s="1284"/>
      <c r="S21" s="1284"/>
      <c r="T21" s="1284"/>
      <c r="U21" s="1284"/>
      <c r="V21" s="1284"/>
      <c r="W21" s="599" t="s">
        <v>602</v>
      </c>
      <c r="Y21" s="558"/>
      <c r="Z21" s="558" t="str">
        <f t="shared" si="0"/>
        <v xml:space="preserve">Источник тепловой энергии  </v>
      </c>
      <c r="AA21" s="558"/>
      <c r="AB21" s="558"/>
    </row>
    <row r="22" spans="1:28" ht="78.75">
      <c r="A22" s="1283"/>
      <c r="B22" s="1283"/>
      <c r="C22" s="1283"/>
      <c r="D22" s="1283"/>
      <c r="E22" s="1283">
        <v>1</v>
      </c>
      <c r="F22" s="797"/>
      <c r="G22" s="797"/>
      <c r="H22" s="795">
        <v>1</v>
      </c>
      <c r="I22" s="1283">
        <v>1</v>
      </c>
      <c r="J22" s="797"/>
      <c r="K22" s="802"/>
      <c r="L22" s="562" t="str">
        <f>mergeValue(A22) &amp;"."&amp; mergeValue(B22)&amp;"."&amp; mergeValue(C22)&amp;"."&amp; mergeValue(D22)&amp;"."&amp; mergeValue(E22)</f>
        <v>1.1.1.1.1</v>
      </c>
      <c r="M22" s="524" t="s">
        <v>8</v>
      </c>
      <c r="N22" s="615"/>
      <c r="O22" s="1285"/>
      <c r="P22" s="1285"/>
      <c r="Q22" s="1285"/>
      <c r="R22" s="1285"/>
      <c r="S22" s="1285"/>
      <c r="T22" s="1285"/>
      <c r="U22" s="1285"/>
      <c r="V22" s="1285"/>
      <c r="W22" s="599" t="s">
        <v>720</v>
      </c>
      <c r="Y22" s="558"/>
      <c r="Z22" s="558" t="str">
        <f t="shared" si="0"/>
        <v>Схема подключения теплопотребляющей установки к коллектору источника тепловой энергии</v>
      </c>
      <c r="AA22" s="558"/>
      <c r="AB22" s="558"/>
    </row>
    <row r="23" spans="1:28" ht="33.75">
      <c r="A23" s="1283"/>
      <c r="B23" s="1283"/>
      <c r="C23" s="1283"/>
      <c r="D23" s="1283"/>
      <c r="E23" s="1283"/>
      <c r="F23" s="1283">
        <v>1</v>
      </c>
      <c r="G23" s="795"/>
      <c r="H23" s="795"/>
      <c r="I23" s="1283"/>
      <c r="J23" s="1283">
        <v>1</v>
      </c>
      <c r="K23" s="803"/>
      <c r="L23" s="562" t="str">
        <f>mergeValue(A23) &amp;"."&amp; mergeValue(B23)&amp;"."&amp; mergeValue(C23)&amp;"."&amp; mergeValue(D23)&amp;"."&amp; mergeValue(E23)&amp;"."&amp; mergeValue(F23)</f>
        <v>1.1.1.1.1.1</v>
      </c>
      <c r="M23" s="525" t="s">
        <v>9</v>
      </c>
      <c r="N23" s="615"/>
      <c r="O23" s="1286"/>
      <c r="P23" s="1287"/>
      <c r="Q23" s="1287"/>
      <c r="R23" s="1287"/>
      <c r="S23" s="1287"/>
      <c r="T23" s="1287"/>
      <c r="U23" s="1287"/>
      <c r="V23" s="1288"/>
      <c r="W23" s="599" t="s">
        <v>721</v>
      </c>
      <c r="Y23" s="558"/>
      <c r="Z23" s="558" t="str">
        <f t="shared" si="0"/>
        <v>Группа потребителей</v>
      </c>
      <c r="AA23" s="558"/>
      <c r="AB23" s="558"/>
    </row>
    <row r="24" spans="1:28" ht="122.1" customHeight="1">
      <c r="A24" s="1283"/>
      <c r="B24" s="1283"/>
      <c r="C24" s="1283"/>
      <c r="D24" s="1283"/>
      <c r="E24" s="1283"/>
      <c r="F24" s="1283"/>
      <c r="G24" s="795">
        <v>1</v>
      </c>
      <c r="H24" s="795"/>
      <c r="I24" s="1283"/>
      <c r="J24" s="1283"/>
      <c r="K24" s="803">
        <v>1</v>
      </c>
      <c r="L24" s="562" t="str">
        <f>mergeValue(A24) &amp;"."&amp; mergeValue(B24)&amp;"."&amp; mergeValue(C24)&amp;"."&amp; mergeValue(D24)&amp;"."&amp; mergeValue(E24)&amp;"."&amp; mergeValue(F24)&amp;"."&amp; mergeValue(G24)</f>
        <v>1.1.1.1.1.1.1</v>
      </c>
      <c r="M24" s="1088"/>
      <c r="N24" s="615"/>
      <c r="O24" s="532"/>
      <c r="P24" s="532"/>
      <c r="Q24" s="1040"/>
      <c r="R24" s="1289"/>
      <c r="S24" s="1291" t="s">
        <v>83</v>
      </c>
      <c r="T24" s="1290"/>
      <c r="U24" s="1291" t="s">
        <v>84</v>
      </c>
      <c r="V24" s="532"/>
      <c r="W24" s="1301" t="s">
        <v>722</v>
      </c>
      <c r="X24" s="554" t="str">
        <f>strCheckDate(O25:V25)</f>
        <v/>
      </c>
      <c r="Y24" s="558"/>
      <c r="Z24" s="558" t="str">
        <f t="shared" si="0"/>
        <v/>
      </c>
      <c r="AA24" s="558"/>
      <c r="AB24" s="558"/>
    </row>
    <row r="25" spans="1:28" ht="11.25" hidden="1">
      <c r="A25" s="1283"/>
      <c r="B25" s="1283"/>
      <c r="C25" s="1283"/>
      <c r="D25" s="1283"/>
      <c r="E25" s="1283"/>
      <c r="F25" s="1283"/>
      <c r="G25" s="795"/>
      <c r="H25" s="795"/>
      <c r="I25" s="1283"/>
      <c r="J25" s="1283"/>
      <c r="K25" s="803"/>
      <c r="L25" s="569"/>
      <c r="M25" s="615"/>
      <c r="N25" s="615"/>
      <c r="O25" s="532"/>
      <c r="P25" s="532"/>
      <c r="Q25" s="553" t="str">
        <f>R24 &amp; "-" &amp; T24</f>
        <v>-</v>
      </c>
      <c r="R25" s="1290"/>
      <c r="S25" s="1291"/>
      <c r="T25" s="1290"/>
      <c r="U25" s="1291"/>
      <c r="V25" s="532"/>
      <c r="W25" s="1302"/>
      <c r="Y25" s="558"/>
      <c r="Z25" s="558" t="str">
        <f t="shared" si="0"/>
        <v/>
      </c>
      <c r="AA25" s="558"/>
      <c r="AB25" s="558"/>
    </row>
    <row r="26" spans="1:28" ht="15" customHeight="1">
      <c r="A26" s="1283"/>
      <c r="B26" s="1283"/>
      <c r="C26" s="1283"/>
      <c r="D26" s="1283"/>
      <c r="E26" s="1283"/>
      <c r="F26" s="1283"/>
      <c r="G26" s="797"/>
      <c r="H26" s="795"/>
      <c r="I26" s="1283"/>
      <c r="J26" s="1283"/>
      <c r="K26" s="802"/>
      <c r="L26" s="508"/>
      <c r="M26" s="527" t="s">
        <v>24</v>
      </c>
      <c r="N26" s="534"/>
      <c r="O26" s="534"/>
      <c r="P26" s="534"/>
      <c r="Q26" s="534"/>
      <c r="R26" s="534"/>
      <c r="S26" s="534"/>
      <c r="T26" s="534"/>
      <c r="U26" s="534"/>
      <c r="V26" s="530"/>
      <c r="W26" s="1303"/>
      <c r="Y26" s="558"/>
      <c r="Z26" s="558" t="str">
        <f t="shared" si="0"/>
        <v>Добавить вид теплоносителя (параметры теплоносителя)</v>
      </c>
      <c r="AA26" s="558"/>
      <c r="AB26" s="558"/>
    </row>
    <row r="27" spans="1:28" ht="15" customHeight="1">
      <c r="A27" s="1283"/>
      <c r="B27" s="1283"/>
      <c r="C27" s="1283"/>
      <c r="D27" s="1283"/>
      <c r="E27" s="1283"/>
      <c r="F27" s="797"/>
      <c r="G27" s="797"/>
      <c r="H27" s="795"/>
      <c r="I27" s="1283"/>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283"/>
      <c r="B28" s="1283"/>
      <c r="C28" s="1283"/>
      <c r="D28" s="1283"/>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283"/>
      <c r="B29" s="1283"/>
      <c r="C29" s="1283"/>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283"/>
      <c r="B30" s="1283"/>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283"/>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76" t="s">
        <v>723</v>
      </c>
      <c r="N34" s="1276"/>
      <c r="O34" s="1276"/>
      <c r="P34" s="1276"/>
      <c r="Q34" s="1276"/>
      <c r="R34" s="1276"/>
      <c r="S34" s="1276"/>
      <c r="T34" s="1276"/>
      <c r="U34" s="1276"/>
      <c r="V34" s="1276"/>
      <c r="W34" s="1276"/>
    </row>
  </sheetData>
  <sheetProtection password="FA9C" sheet="1" objects="1" scenarios="1" formatColumns="0" formatRows="0"/>
  <dataConsolidate leftLabels="1" link="1"/>
  <mergeCells count="39">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 ref="R15:T15"/>
    <mergeCell ref="U14:U16"/>
    <mergeCell ref="T24:T25"/>
    <mergeCell ref="U24:U25"/>
    <mergeCell ref="L5:T5"/>
    <mergeCell ref="L11:M11"/>
    <mergeCell ref="S17:T17"/>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7" t="s">
        <v>471</v>
      </c>
      <c r="G2" s="1278"/>
      <c r="H2" s="1279"/>
      <c r="I2" s="407"/>
    </row>
    <row r="3" spans="1:20" ht="3" customHeight="1"/>
    <row r="4" spans="1:20" s="182" customFormat="1" ht="11.25">
      <c r="A4" s="206"/>
      <c r="B4" s="206"/>
      <c r="C4" s="206"/>
      <c r="D4" s="206"/>
      <c r="F4" s="1231" t="s">
        <v>445</v>
      </c>
      <c r="G4" s="1231"/>
      <c r="H4" s="1231"/>
      <c r="I4" s="1280"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80"/>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472</v>
      </c>
      <c r="H7" s="297" t="str">
        <f>IF(dateCh="","",dateCh)</f>
        <v>07.05.2019</v>
      </c>
      <c r="I7" s="188" t="s">
        <v>473</v>
      </c>
      <c r="J7" s="312"/>
      <c r="K7" s="206"/>
      <c r="L7" s="206"/>
      <c r="M7" s="206"/>
      <c r="N7" s="206"/>
      <c r="O7" s="206"/>
      <c r="P7" s="206"/>
      <c r="Q7" s="206"/>
      <c r="R7" s="206"/>
      <c r="S7" s="206"/>
      <c r="T7" s="206"/>
    </row>
    <row r="8" spans="1:20" s="182" customFormat="1" ht="45">
      <c r="A8" s="1281">
        <v>1</v>
      </c>
      <c r="B8" s="206"/>
      <c r="C8" s="206"/>
      <c r="D8" s="206"/>
      <c r="F8" s="313" t="str">
        <f>"2." &amp;mergeValue(A8)</f>
        <v>2.1</v>
      </c>
      <c r="G8" s="389" t="s">
        <v>474</v>
      </c>
      <c r="H8" s="297"/>
      <c r="I8" s="188" t="s">
        <v>569</v>
      </c>
      <c r="J8" s="312"/>
      <c r="K8" s="206"/>
      <c r="L8" s="206"/>
      <c r="M8" s="206"/>
      <c r="N8" s="206"/>
      <c r="O8" s="206"/>
      <c r="P8" s="206"/>
      <c r="Q8" s="206"/>
      <c r="R8" s="206"/>
      <c r="S8" s="206"/>
      <c r="T8" s="206"/>
    </row>
    <row r="9" spans="1:20" s="182" customFormat="1" ht="22.5">
      <c r="A9" s="1281"/>
      <c r="B9" s="206"/>
      <c r="C9" s="206"/>
      <c r="D9" s="206"/>
      <c r="F9" s="313" t="str">
        <f>"3." &amp;mergeValue(A9)</f>
        <v>3.1</v>
      </c>
      <c r="G9" s="389" t="s">
        <v>475</v>
      </c>
      <c r="H9" s="297"/>
      <c r="I9" s="188" t="s">
        <v>567</v>
      </c>
      <c r="J9" s="312"/>
      <c r="K9" s="206"/>
      <c r="L9" s="206"/>
      <c r="M9" s="206"/>
      <c r="N9" s="206"/>
      <c r="O9" s="206"/>
      <c r="P9" s="206"/>
      <c r="Q9" s="206"/>
      <c r="R9" s="206"/>
      <c r="S9" s="206"/>
      <c r="T9" s="206"/>
    </row>
    <row r="10" spans="1:20" s="182" customFormat="1" ht="22.5">
      <c r="A10" s="1281"/>
      <c r="B10" s="206"/>
      <c r="C10" s="206"/>
      <c r="D10" s="206"/>
      <c r="F10" s="313" t="str">
        <f>"4."&amp;mergeValue(A10)</f>
        <v>4.1</v>
      </c>
      <c r="G10" s="389" t="s">
        <v>476</v>
      </c>
      <c r="H10" s="298" t="s">
        <v>449</v>
      </c>
      <c r="I10" s="188"/>
      <c r="J10" s="312"/>
      <c r="K10" s="206"/>
      <c r="L10" s="206"/>
      <c r="M10" s="206"/>
      <c r="N10" s="206"/>
      <c r="O10" s="206"/>
      <c r="P10" s="206"/>
      <c r="Q10" s="206"/>
      <c r="R10" s="206"/>
      <c r="S10" s="206"/>
      <c r="T10" s="206"/>
    </row>
    <row r="11" spans="1:20" s="182" customFormat="1" ht="18.75">
      <c r="A11" s="1281"/>
      <c r="B11" s="1281">
        <v>1</v>
      </c>
      <c r="C11" s="321"/>
      <c r="D11" s="321"/>
      <c r="F11" s="313" t="str">
        <f>"4."&amp;mergeValue(A11) &amp;"."&amp;mergeValue(B11)</f>
        <v>4.1.1</v>
      </c>
      <c r="G11" s="304" t="s">
        <v>571</v>
      </c>
      <c r="H11" s="297" t="str">
        <f>IF(region_name="","",region_name)</f>
        <v>Нижегородская область</v>
      </c>
      <c r="I11" s="188" t="s">
        <v>479</v>
      </c>
      <c r="J11" s="312"/>
      <c r="K11" s="206"/>
      <c r="L11" s="206"/>
      <c r="M11" s="206"/>
      <c r="N11" s="206"/>
      <c r="O11" s="206"/>
      <c r="P11" s="206"/>
      <c r="Q11" s="206"/>
      <c r="R11" s="206"/>
      <c r="S11" s="206"/>
      <c r="T11" s="206"/>
    </row>
    <row r="12" spans="1:20" s="182" customFormat="1" ht="22.5">
      <c r="A12" s="1281"/>
      <c r="B12" s="1281"/>
      <c r="C12" s="1281">
        <v>1</v>
      </c>
      <c r="D12" s="321"/>
      <c r="F12" s="313" t="str">
        <f>"4."&amp;mergeValue(A12) &amp;"."&amp;mergeValue(B12)&amp;"."&amp;mergeValue(C12)</f>
        <v>4.1.1.1</v>
      </c>
      <c r="G12" s="318" t="s">
        <v>477</v>
      </c>
      <c r="H12" s="297"/>
      <c r="I12" s="188" t="s">
        <v>480</v>
      </c>
      <c r="J12" s="312"/>
      <c r="K12" s="206"/>
      <c r="L12" s="206"/>
      <c r="M12" s="206"/>
      <c r="N12" s="206"/>
      <c r="O12" s="206"/>
      <c r="P12" s="206"/>
      <c r="Q12" s="206"/>
      <c r="R12" s="206"/>
      <c r="S12" s="206"/>
      <c r="T12" s="206"/>
    </row>
    <row r="13" spans="1:20" s="182" customFormat="1" ht="39" customHeight="1">
      <c r="A13" s="1281"/>
      <c r="B13" s="1281"/>
      <c r="C13" s="1281"/>
      <c r="D13" s="321">
        <v>1</v>
      </c>
      <c r="F13" s="313" t="str">
        <f>"4."&amp;mergeValue(A13) &amp;"."&amp;mergeValue(B13)&amp;"."&amp;mergeValue(C13)&amp;"."&amp;mergeValue(D13)</f>
        <v>4.1.1.1.1</v>
      </c>
      <c r="G13" s="392" t="s">
        <v>478</v>
      </c>
      <c r="H13" s="297"/>
      <c r="I13" s="1282" t="s">
        <v>570</v>
      </c>
      <c r="J13" s="312"/>
      <c r="K13" s="206"/>
      <c r="L13" s="206"/>
      <c r="M13" s="206"/>
      <c r="N13" s="206"/>
      <c r="O13" s="206"/>
      <c r="P13" s="206"/>
      <c r="Q13" s="206"/>
      <c r="R13" s="206"/>
      <c r="S13" s="206"/>
      <c r="T13" s="206"/>
    </row>
    <row r="14" spans="1:20" s="182" customFormat="1" ht="18.75">
      <c r="A14" s="1281"/>
      <c r="B14" s="1281"/>
      <c r="C14" s="1281"/>
      <c r="D14" s="321"/>
      <c r="F14" s="315"/>
      <c r="G14" s="143" t="s">
        <v>4</v>
      </c>
      <c r="H14" s="320"/>
      <c r="I14" s="1282"/>
      <c r="J14" s="312"/>
      <c r="K14" s="206"/>
      <c r="L14" s="206"/>
      <c r="M14" s="206"/>
      <c r="N14" s="206"/>
      <c r="O14" s="206"/>
      <c r="P14" s="206"/>
      <c r="Q14" s="206"/>
      <c r="R14" s="206"/>
      <c r="S14" s="206"/>
      <c r="T14" s="206"/>
    </row>
    <row r="15" spans="1:20" s="182" customFormat="1" ht="18.75">
      <c r="A15" s="1281"/>
      <c r="B15" s="1281"/>
      <c r="C15" s="321"/>
      <c r="D15" s="321"/>
      <c r="F15" s="393"/>
      <c r="G15" s="187" t="s">
        <v>401</v>
      </c>
      <c r="H15" s="394"/>
      <c r="I15" s="395"/>
      <c r="J15" s="312"/>
      <c r="K15" s="206"/>
      <c r="L15" s="206"/>
      <c r="M15" s="206"/>
      <c r="N15" s="206"/>
      <c r="O15" s="206"/>
      <c r="P15" s="206"/>
      <c r="Q15" s="206"/>
      <c r="R15" s="206"/>
      <c r="S15" s="206"/>
      <c r="T15" s="206"/>
    </row>
    <row r="16" spans="1:20" s="182" customFormat="1" ht="18.75">
      <c r="A16" s="1281"/>
      <c r="B16" s="206"/>
      <c r="C16" s="206"/>
      <c r="D16" s="206"/>
      <c r="F16" s="315"/>
      <c r="G16" s="148" t="s">
        <v>484</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483</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6" t="s">
        <v>572</v>
      </c>
      <c r="H19" s="1276"/>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822</vt:i4>
      </vt:variant>
    </vt:vector>
  </HeadingPairs>
  <TitlesOfParts>
    <vt:vector size="834"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1</cp:lastModifiedBy>
  <cp:lastPrinted>2013-08-29T08:11:20Z</cp:lastPrinted>
  <dcterms:created xsi:type="dcterms:W3CDTF">2004-05-21T07:18:45Z</dcterms:created>
  <dcterms:modified xsi:type="dcterms:W3CDTF">2020-05-22T11:45:11Z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1.0.1</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