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xlsBook"/>
  <mc:AlternateContent xmlns:mc="http://schemas.openxmlformats.org/markup-compatibility/2006">
    <mc:Choice Requires="x15">
      <x15ac:absPath xmlns:x15ac="http://schemas.microsoft.com/office/spreadsheetml/2010/11/ac" url="C:\Users\golubtsov\Desktop\Для сайтов\Тепло Плюс\29.04.2021\"/>
    </mc:Choice>
  </mc:AlternateContent>
  <xr:revisionPtr revIDLastSave="0" documentId="8_{18A93692-DBE4-405E-A72D-4345D34B2E21}" xr6:coauthVersionLast="41" xr6:coauthVersionMax="41" xr10:uidLastSave="{00000000-0000-0000-0000-000000000000}"/>
  <bookViews>
    <workbookView xWindow="-120" yWindow="-120" windowWidth="29040" windowHeight="15840" tabRatio="903" firstSheet="3" activeTab="3" xr2:uid="{00000000-000D-0000-FFFF-FFFF00000000}"/>
  </bookViews>
  <sheets>
    <sheet name="modList00" sheetId="623" state="veryHidden" r:id="rId1"/>
    <sheet name="Инструкция" sheetId="525" r:id="rId2"/>
    <sheet name="Лог обновления" sheetId="429" state="veryHidden" r:id="rId3"/>
    <sheet name="Титульный" sheetId="437" r:id="rId4"/>
    <sheet name="Территории" sheetId="601" r:id="rId5"/>
    <sheet name="Перечень тарифов" sheetId="540" r:id="rId6"/>
    <sheet name="Форма 1.0.1 | Т-ТЭ | &gt;=25МВт" sheetId="634" state="veryHidden" r:id="rId7"/>
    <sheet name="Форма 4.10.2 | Т-ТЭ | &gt;=25МВт" sheetId="624" state="veryHidden" r:id="rId8"/>
    <sheet name="Форма 1.0.1 | Т-ТЭ | ТСО" sheetId="614" state="veryHidden" r:id="rId9"/>
    <sheet name="Форма 4.10.2 | Т-ТЭ | ТСО" sheetId="625" state="veryHidden" r:id="rId10"/>
    <sheet name="Форма 1.0.1 | Т-ТЭ | потр" sheetId="643" r:id="rId11"/>
    <sheet name="Форма 4.10.2 | Т-ТЭ | потр" sheetId="642" r:id="rId12"/>
    <sheet name="Форма 1.0.1 | Т-ТЭ | предел" sheetId="635" state="veryHidden" r:id="rId13"/>
    <sheet name="Форма 4.10.2 | Т-ТЭ | предел" sheetId="626" state="veryHidden" r:id="rId14"/>
    <sheet name="Форма 1.0.1 | Т-ТЭ | индикат" sheetId="641" state="veryHidden" r:id="rId15"/>
    <sheet name="Форма 4.10.2 | Т-ТЭ | индикат" sheetId="640" state="veryHidden" r:id="rId16"/>
    <sheet name="Форма 1.0.1 | Резерв мощности" sheetId="636" state="veryHidden" r:id="rId17"/>
    <sheet name="Форма 4.10.2 | Резерв мощности" sheetId="631" state="veryHidden" r:id="rId18"/>
    <sheet name="Форма 1.0.1 | Т-ТН" sheetId="637" state="veryHidden" r:id="rId19"/>
    <sheet name="Форма 4.10.3 | Т-ТН" sheetId="627" state="veryHidden" r:id="rId20"/>
    <sheet name="Форма 1.0.1 | Т-передача ТЭ" sheetId="638" state="veryHidden" r:id="rId21"/>
    <sheet name="Форма 4.10.3 | Т-передача ТЭ" sheetId="629" state="veryHidden" r:id="rId22"/>
    <sheet name="Форма 1.0.1 | Т-передача ТН" sheetId="639" state="veryHidden" r:id="rId23"/>
    <sheet name="Форма 4.10.3 | Т-передача ТН" sheetId="630" state="veryHidden" r:id="rId24"/>
    <sheet name="Форма 1.0.1 | Т-гор.вода" sheetId="616" state="veryHidden" r:id="rId25"/>
    <sheet name="Форма 4.10.4 | Т-гор.вода" sheetId="628" state="veryHidden" r:id="rId26"/>
    <sheet name="Форма 1.0.1 | Т-подкл" sheetId="618" state="veryHidden" r:id="rId27"/>
    <sheet name="Форма 4.10.5 | Т-подкл" sheetId="633" state="veryHidden" r:id="rId28"/>
    <sheet name="Форма 1.0.1 | Т-подкл(инд)" sheetId="617" state="veryHidden" r:id="rId29"/>
    <sheet name="Форма 4.10.6 | Т-подкл(инд)" sheetId="632" state="veryHidden" r:id="rId30"/>
    <sheet name="Форма 1.0.1 | Форма 4.9" sheetId="645" r:id="rId31"/>
    <sheet name="Форма 4.9" sheetId="646" r:id="rId32"/>
    <sheet name="Форма 1.0.1 | Форма 4.10.1" sheetId="649" r:id="rId33"/>
    <sheet name="Форма 4.10.1" sheetId="647" r:id="rId34"/>
    <sheet name="Форма 1.0.2" sheetId="550" state="veryHidden" r:id="rId35"/>
    <sheet name="Сведения об изменении" sheetId="568" state="veryHidden" r:id="rId36"/>
    <sheet name="Комментарии" sheetId="431" r:id="rId37"/>
    <sheet name="Проверка" sheetId="546" r:id="rId38"/>
    <sheet name="et_union_hor" sheetId="471" state="veryHidden" r:id="rId39"/>
    <sheet name="TEHSHEET" sheetId="205" state="veryHidden" r:id="rId40"/>
    <sheet name="modList14_1" sheetId="644" state="veryHidden" r:id="rId41"/>
    <sheet name="modList13" sheetId="648" state="veryHidden" r:id="rId42"/>
    <sheet name="modListTempFilter" sheetId="620" state="veryHidden" r:id="rId43"/>
    <sheet name="modCheckCyan" sheetId="612" state="veryHidden" r:id="rId44"/>
    <sheet name="REESTR_LINK" sheetId="602" state="veryHidden" r:id="rId45"/>
    <sheet name="REESTR_DS" sheetId="603" state="veryHidden" r:id="rId46"/>
    <sheet name="modHTTP" sheetId="604" state="veryHidden" r:id="rId47"/>
    <sheet name="modfrmRezimChoose" sheetId="609" state="veryHidden" r:id="rId48"/>
    <sheet name="modSheetMain" sheetId="599" state="veryHidden" r:id="rId49"/>
    <sheet name="REESTR_VT" sheetId="577" state="veryHidden" r:id="rId50"/>
    <sheet name="REESTR_VED" sheetId="579" state="veryHidden" r:id="rId51"/>
    <sheet name="modfrmReestrObj" sheetId="570" state="veryHidden" r:id="rId52"/>
    <sheet name="AllSheetsInThisWorkbook" sheetId="389" state="veryHidden" r:id="rId53"/>
    <sheet name="et_union_vert" sheetId="521" state="veryHidden" r:id="rId54"/>
    <sheet name="modInstruction" sheetId="605" state="veryHidden" r:id="rId55"/>
    <sheet name="modRegion" sheetId="528" state="veryHidden" r:id="rId56"/>
    <sheet name="modReestr" sheetId="433" state="veryHidden" r:id="rId57"/>
    <sheet name="modfrmReestr" sheetId="434" state="veryHidden" r:id="rId58"/>
    <sheet name="modUpdTemplMain" sheetId="424" state="veryHidden" r:id="rId59"/>
    <sheet name="REESTR_ORG" sheetId="390" state="veryHidden" r:id="rId60"/>
    <sheet name="modClassifierValidate" sheetId="400" state="veryHidden" r:id="rId61"/>
    <sheet name="modProv" sheetId="520" state="veryHidden" r:id="rId62"/>
    <sheet name="modHyp" sheetId="398" state="veryHidden" r:id="rId63"/>
    <sheet name="modServiceModule" sheetId="594" state="veryHidden" r:id="rId64"/>
    <sheet name="modList01" sheetId="551" state="veryHidden" r:id="rId65"/>
    <sheet name="modList02" sheetId="504" state="veryHidden" r:id="rId66"/>
    <sheet name="modList03" sheetId="549" state="veryHidden" r:id="rId67"/>
    <sheet name="REESTR_MO_FILTER" sheetId="621" state="veryHidden" r:id="rId68"/>
    <sheet name="REESTR_MO" sheetId="518" state="veryHidden" r:id="rId69"/>
    <sheet name="modInfo" sheetId="513" state="veryHidden" r:id="rId70"/>
    <sheet name="modList05" sheetId="619" state="veryHidden" r:id="rId71"/>
    <sheet name="modList06" sheetId="553" state="veryHidden" r:id="rId72"/>
    <sheet name="modList07" sheetId="569" state="veryHidden" r:id="rId73"/>
    <sheet name="modList11" sheetId="539" state="veryHidden" r:id="rId74"/>
    <sheet name="modList12" sheetId="611" state="veryHidden" r:id="rId75"/>
    <sheet name="modfrmDateChoose" sheetId="517" state="veryHidden" r:id="rId76"/>
    <sheet name="modComm" sheetId="514" state="veryHidden" r:id="rId77"/>
    <sheet name="modThisWorkbook" sheetId="511" state="veryHidden" r:id="rId78"/>
    <sheet name="modfrmReestrMR" sheetId="519" state="veryHidden" r:id="rId79"/>
    <sheet name="modfrmCheckUpdates" sheetId="512" state="veryHidden" r:id="rId80"/>
  </sheets>
  <definedNames>
    <definedName name="_xlnm._FilterDatabase" localSheetId="37" hidden="1">Проверка!$B$4:$D$4</definedName>
    <definedName name="activity">'Перечень тарифов'!$F$20:$F$26</definedName>
    <definedName name="add_CS_List05_1">'Форма 1.0.1 | Т-ТЭ | &gt;=25МВт'!$G$17</definedName>
    <definedName name="add_CS_List05_10">'Форма 1.0.1 | Т-подкл'!$G$17</definedName>
    <definedName name="add_CS_List05_2">'Форма 1.0.1 | Т-ТЭ | ТСО'!$G$17</definedName>
    <definedName name="add_CS_List05_3">'Форма 1.0.1 | Т-ТЭ | предел'!$G$17</definedName>
    <definedName name="add_CS_List05_3_i">'Форма 1.0.1 | Т-ТЭ | индикат'!$G$17</definedName>
    <definedName name="add_CS_List05_4">'Форма 1.0.1 | Т-ТН'!$G$17</definedName>
    <definedName name="add_CS_List05_5">'Форма 1.0.1 | Т-гор.вода'!$G$17</definedName>
    <definedName name="add_CS_List05_6">'Форма 1.0.1 | Т-передача ТЭ'!$G$17</definedName>
    <definedName name="add_CS_List05_7">'Форма 1.0.1 | Т-передача ТН'!$G$17</definedName>
    <definedName name="add_CS_List05_8">'Форма 1.0.1 | Резерв мощности'!$G$17</definedName>
    <definedName name="add_CS_List05_9">'Форма 1.0.1 | Т-подкл(инд)'!$G$17</definedName>
    <definedName name="add_CT_1">'Форма 4.10.2 | Т-ТЭ | &gt;=25МВт'!$M$30</definedName>
    <definedName name="add_CT_10">'Форма 4.10.5 | Т-подкл'!$M$29</definedName>
    <definedName name="add_CT_2">'Форма 4.10.2 | Т-ТЭ | ТСО'!$M$30</definedName>
    <definedName name="add_CT_3">'Форма 4.10.2 | Т-ТЭ | предел'!$M$32</definedName>
    <definedName name="add_CT_3_i">'Форма 4.10.2 | Т-ТЭ | индикат'!$M$32</definedName>
    <definedName name="add_CT_4">'Форма 4.10.3 | Т-ТН'!$M$30</definedName>
    <definedName name="add_CT_5">'Форма 4.10.4 | Т-гор.вода'!$M$32</definedName>
    <definedName name="add_CT_6">'Форма 4.10.3 | Т-передача ТЭ'!$M$30</definedName>
    <definedName name="add_CT_7">'Форма 4.10.3 | Т-передача ТН'!$M$30</definedName>
    <definedName name="add_CT_8">'Форма 4.10.2 | Резерв мощности'!$M$30</definedName>
    <definedName name="add_CT_9">'Форма 4.10.6 | Т-подкл(инд)'!$M$27</definedName>
    <definedName name="add_MO_1">'Форма 4.10.2 | Т-ТЭ | &gt;=25МВт'!$M$31</definedName>
    <definedName name="add_MO_10">'Форма 4.10.5 | Т-подкл'!$M$30</definedName>
    <definedName name="add_MO_2">'Форма 4.10.2 | Т-ТЭ | ТСО'!$M$31</definedName>
    <definedName name="add_MO_3">'Форма 4.10.2 | Т-ТЭ | предел'!$M$33</definedName>
    <definedName name="add_MO_3_i">'Форма 4.10.2 | Т-ТЭ | индикат'!$M$33</definedName>
    <definedName name="add_MO_4">'Форма 4.10.3 | Т-ТН'!$M$31</definedName>
    <definedName name="add_MO_5">'Форма 4.10.4 | Т-гор.вода'!$M$33</definedName>
    <definedName name="add_MO_6">'Форма 4.10.3 | Т-передача ТЭ'!$M$31</definedName>
    <definedName name="add_MO_7">'Форма 4.10.3 | Т-передача ТН'!$M$31</definedName>
    <definedName name="add_MO_8">'Форма 4.10.2 | Резерв мощности'!$M$31</definedName>
    <definedName name="add_MO_9">'Форма 4.10.6 | Т-подкл(инд)'!$M$28</definedName>
    <definedName name="add_MO_List05_1">'Форма 1.0.1 | Т-ТЭ | &gt;=25МВт'!$G$14</definedName>
    <definedName name="add_MO_List05_10">'Форма 1.0.1 | Т-подкл'!$G$14</definedName>
    <definedName name="add_MO_List05_2">'Форма 1.0.1 | Т-ТЭ | ТСО'!$G$14</definedName>
    <definedName name="add_MO_List05_3">'Форма 1.0.1 | Т-ТЭ | предел'!$G$14</definedName>
    <definedName name="add_MO_List05_3_i">'Форма 1.0.1 | Т-ТЭ | индикат'!$G$14</definedName>
    <definedName name="add_MO_List05_4">'Форма 1.0.1 | Т-ТН'!$G$14</definedName>
    <definedName name="add_MO_List05_5">'Форма 1.0.1 | Т-гор.вода'!$G$14</definedName>
    <definedName name="add_MO_List05_6">'Форма 1.0.1 | Т-передача ТЭ'!$G$14</definedName>
    <definedName name="add_MO_List05_7">'Форма 1.0.1 | Т-передача ТН'!$G$14</definedName>
    <definedName name="add_MO_List05_8">'Форма 1.0.1 | Резерв мощности'!$G$14</definedName>
    <definedName name="add_MO_List05_9">'Форма 1.0.1 | Т-подкл(инд)'!$G$14</definedName>
    <definedName name="add_MR_List05_1">'Форма 1.0.1 | Т-ТЭ | &gt;=25МВт'!$G$15</definedName>
    <definedName name="add_MR_List05_10">'Форма 1.0.1 | Т-подкл'!$G$15</definedName>
    <definedName name="add_MR_List05_2">'Форма 1.0.1 | Т-ТЭ | ТСО'!$G$15</definedName>
    <definedName name="add_MR_List05_3">'Форма 1.0.1 | Т-ТЭ | предел'!$G$15</definedName>
    <definedName name="add_MR_List05_3_i">'Форма 1.0.1 | Т-ТЭ | индикат'!$G$15</definedName>
    <definedName name="add_MR_List05_4">'Форма 1.0.1 | Т-ТН'!$G$15</definedName>
    <definedName name="add_MR_List05_5">'Форма 1.0.1 | Т-гор.вода'!$G$15</definedName>
    <definedName name="add_MR_List05_6">'Форма 1.0.1 | Т-передача ТЭ'!$G$15</definedName>
    <definedName name="add_MR_List05_7">'Форма 1.0.1 | Т-передача ТН'!$G$15</definedName>
    <definedName name="add_MR_List05_8">'Форма 1.0.1 | Резерв мощности'!$G$15</definedName>
    <definedName name="add_MR_List05_9">'Форма 1.0.1 | Т-подкл(инд)'!$G$15</definedName>
    <definedName name="add_POST_5">'Форма 4.10.4 | Т-гор.вода'!$M$27</definedName>
    <definedName name="add_Rate_1">'Форма 4.10.2 | Т-ТЭ | &gt;=25МВт'!$M$32</definedName>
    <definedName name="add_Rate_10">'Форма 4.10.5 | Т-подкл'!$M$31</definedName>
    <definedName name="add_Rate_2">'Форма 4.10.2 | Т-ТЭ | ТСО'!$M$32</definedName>
    <definedName name="add_Rate_3">'Форма 4.10.2 | Т-ТЭ | предел'!$M$34</definedName>
    <definedName name="add_Rate_3_i">'Форма 4.10.2 | Т-ТЭ | индикат'!$M$34</definedName>
    <definedName name="add_Rate_4">'Форма 4.10.3 | Т-ТН'!$M$32</definedName>
    <definedName name="add_Rate_5">'Форма 4.10.4 | Т-гор.вода'!$M$34</definedName>
    <definedName name="add_Rate_6">'Форма 4.10.3 | Т-передача ТЭ'!$M$32</definedName>
    <definedName name="add_Rate_7">'Форма 4.10.3 | Т-передача ТН'!$M$32</definedName>
    <definedName name="add_Rate_8">'Форма 4.10.2 | Резерв мощности'!$M$32</definedName>
    <definedName name="add_Rate_9">'Форма 4.10.6 | Т-подкл(инд)'!$M$29</definedName>
    <definedName name="add_Scheme_6">'Форма 4.10.3 | Т-передача ТЭ'!$M$28</definedName>
    <definedName name="add_TER_List05_1">'Форма 1.0.1 | Т-ТЭ | &gt;=25МВт'!$G$16</definedName>
    <definedName name="add_TER_List05_10">'Форма 1.0.1 | Т-подкл'!$G$16</definedName>
    <definedName name="add_TER_List05_2">'Форма 1.0.1 | Т-ТЭ | ТСО'!$G$16</definedName>
    <definedName name="add_TER_List05_3">'Форма 1.0.1 | Т-ТЭ | предел'!$G$16</definedName>
    <definedName name="add_TER_List05_3_i">'Форма 1.0.1 | Т-ТЭ | индикат'!$G$16</definedName>
    <definedName name="add_TER_List05_4">'Форма 1.0.1 | Т-ТН'!$G$16</definedName>
    <definedName name="add_TER_List05_5">'Форма 1.0.1 | Т-гор.вода'!$G$16</definedName>
    <definedName name="add_TER_List05_6">'Форма 1.0.1 | Т-передача ТЭ'!$G$16</definedName>
    <definedName name="add_TER_List05_7">'Форма 1.0.1 | Т-передача ТН'!$G$16</definedName>
    <definedName name="add_TER_List05_8">'Форма 1.0.1 | Резерв мощности'!$G$16</definedName>
    <definedName name="add_TER_List05_9">'Форма 1.0.1 | Т-подкл(инд)'!$G$16</definedName>
    <definedName name="add_Warm_1">'Форма 4.10.2 | Т-ТЭ | &gt;=25МВт'!$M$29</definedName>
    <definedName name="add_Warm_10">'Форма 4.10.5 | Т-подкл'!$M$28</definedName>
    <definedName name="add_Warm_2">'Форма 4.10.2 | Т-ТЭ | ТСО'!$M$29</definedName>
    <definedName name="add_Warm_3">'Форма 4.10.2 | Т-ТЭ | предел'!$M$31</definedName>
    <definedName name="add_Warm_3_i">'Форма 4.10.2 | Т-ТЭ | индикат'!$M$31</definedName>
    <definedName name="add_Warm_4">'Форма 4.10.3 | Т-ТН'!$M$29</definedName>
    <definedName name="add_Warm_5">'Форма 4.10.4 | Т-гор.вода'!$M$31</definedName>
    <definedName name="add_Warm_6">'Форма 4.10.3 | Т-передача ТЭ'!$M$29</definedName>
    <definedName name="add_Warm_7">'Форма 4.10.3 | Т-передача ТН'!$M$29</definedName>
    <definedName name="add_Warm_8">'Форма 4.10.2 | Резерв мощности'!$M$29</definedName>
    <definedName name="add_Warm_9">'Форма 4.10.6 | Т-подкл(инд)'!$M$26</definedName>
    <definedName name="anscount" hidden="1">1</definedName>
    <definedName name="CHECK_LINK_RANGE_1">"Калькуляция!$I$11:$I$132"</definedName>
    <definedName name="checkCell_List01">Территории!$D$15:$L$15</definedName>
    <definedName name="checkCell_List02">'Перечень тарифов'!$E$20:$W$26</definedName>
    <definedName name="checkCell_List06_1">'Форма 4.10.2 | Т-ТЭ | &gt;=25МВт'!$M$18:$W$32</definedName>
    <definedName name="checkCell_List06_1_double_date">'Форма 4.10.2 | Т-ТЭ | &gt;=25МВт'!$X$18:$X$32</definedName>
    <definedName name="checkCell_List06_1_unique_t">'Форма 4.10.2 | Т-ТЭ | &gt;=25МВт'!$M$18:$M$32</definedName>
    <definedName name="checkCell_List06_1_unique_t1">'Форма 4.10.2 | Т-ТЭ | &gt;=25МВт'!$Y$18:$Y$32</definedName>
    <definedName name="checkCell_List06_10">'Форма 4.10.5 | Т-подкл'!$M$19:$AG$31</definedName>
    <definedName name="checkCell_List06_10_double_date">'Форма 4.10.5 | Т-подкл'!$AH$19:$AH$31</definedName>
    <definedName name="checkCell_List06_10_plata">'Форма 4.10.5 | Т-подкл'!$Z$15:$AA$31</definedName>
    <definedName name="checkCell_List06_10_unique">'Форма 4.10.5 | Т-подкл'!$AI$19:$AI$31</definedName>
    <definedName name="checkCell_List06_13">'Форма 4.10.2 | Т-ТЭ | потр'!$M$18:$CH$28</definedName>
    <definedName name="checkCell_List06_13_double_date">'Форма 4.10.2 | Т-ТЭ | потр'!$CI$18:$CI$28</definedName>
    <definedName name="checkCell_List06_13_unique_t">'Форма 4.10.2 | Т-ТЭ | потр'!$M$18:$M$28</definedName>
    <definedName name="checkCell_List06_13_unique_t1">'Форма 4.10.2 | Т-ТЭ | потр'!$CJ$18:$CJ$28</definedName>
    <definedName name="checkCell_List06_2">'Форма 4.10.2 | Т-ТЭ | ТСО'!$M$18:$W$32</definedName>
    <definedName name="checkCell_List06_2_double_date">'Форма 4.10.2 | Т-ТЭ | ТСО'!$X$18:$X$32</definedName>
    <definedName name="checkCell_List06_2_unique_t">'Форма 4.10.2 | Т-ТЭ | ТСО'!$M$18:$M$32</definedName>
    <definedName name="checkCell_List06_2_unique_t1">'Форма 4.10.2 | Т-ТЭ | ТСО'!$Y$18:$Y$32</definedName>
    <definedName name="checkCell_List06_3">'Форма 4.10.2 | Т-ТЭ | предел'!$M$20:$W$34</definedName>
    <definedName name="checkCell_List06_3_double_date">'Форма 4.10.2 | Т-ТЭ | предел'!$X$20:$X$34</definedName>
    <definedName name="checkCell_List06_3_i">'Форма 4.10.2 | Т-ТЭ | индикат'!$M$20:$W$34</definedName>
    <definedName name="checkCell_List06_3_i_double_date">'Форма 4.10.2 | Т-ТЭ | индикат'!$X$20:$X$34</definedName>
    <definedName name="checkCell_List06_3_i_unique_t">'Форма 4.10.2 | Т-ТЭ | индикат'!$M$20:$M$34</definedName>
    <definedName name="checkCell_List06_3_i_unique_t1">'Форма 4.10.2 | Т-ТЭ | индикат'!$Y$20:$Y$34</definedName>
    <definedName name="checkCell_List06_3_unique_t">'Форма 4.10.2 | Т-ТЭ | предел'!$M$20:$M$34</definedName>
    <definedName name="checkCell_List06_3_unique_t1">'Форма 4.10.2 | Т-ТЭ | предел'!$Y$20:$Y$34</definedName>
    <definedName name="checkCell_List06_4">'Форма 4.10.3 | Т-ТН'!$M$18:$W$32</definedName>
    <definedName name="checkCell_List06_4_double_date">'Форма 4.10.3 | Т-ТН'!$X$18:$X$32</definedName>
    <definedName name="checkCell_List06_4_unique_t">'Форма 4.10.3 | Т-ТН'!$M$18:$M$32</definedName>
    <definedName name="checkCell_List06_4_unique_t1">'Форма 4.10.3 | Т-ТН'!$Y$18:$Y$32</definedName>
    <definedName name="checkCell_List06_5">'Форма 4.10.4 | Т-гор.вода'!$M$18:$AB$34</definedName>
    <definedName name="checkCell_List06_5_double_date">'Форма 4.10.4 | Т-гор.вода'!$AC$18:$AC$34</definedName>
    <definedName name="checkCell_List06_5_unique_t">'Форма 4.10.4 | Т-гор.вода'!$M$18:$M$34</definedName>
    <definedName name="checkCell_List06_5_unique_t1">'Форма 4.10.4 | Т-гор.вода'!$AD$18:$AD$34</definedName>
    <definedName name="checkCell_List06_6">'Форма 4.10.3 | Т-передача ТЭ'!$M$18:$W$32</definedName>
    <definedName name="checkCell_List06_6_double_date">'Форма 4.10.3 | Т-передача ТЭ'!$X$18:$X$32</definedName>
    <definedName name="checkCell_List06_6_unique_t">'Форма 4.10.3 | Т-передача ТЭ'!$M$18:$M$32</definedName>
    <definedName name="checkCell_List06_6_unique_t1">'Форма 4.10.3 | Т-передача ТЭ'!$Y$18:$Y$33</definedName>
    <definedName name="checkCell_List06_7">'Форма 4.10.3 | Т-передача ТН'!$M$18:$W$32</definedName>
    <definedName name="checkCell_List06_7_double_date">'Форма 4.10.3 | Т-передача ТН'!$X$18:$X$32</definedName>
    <definedName name="checkCell_List06_7_unique_t">'Форма 4.10.3 | Т-передача ТН'!$M$18:$M$32</definedName>
    <definedName name="checkCell_List06_7_unique_t1">'Форма 4.10.3 | Т-передача ТН'!$Y$18:$Y$32</definedName>
    <definedName name="checkCell_List06_8">'Форма 4.10.2 | Резерв мощности'!$M$18:$W$32</definedName>
    <definedName name="checkCell_List06_8_double_date">'Форма 4.10.2 | Резерв мощности'!$X$18:$X$32</definedName>
    <definedName name="checkCell_List06_8_unique_t">'Форма 4.10.2 | Резерв мощности'!$M$18:$M$32</definedName>
    <definedName name="checkCell_List06_8_unique_t1">'Форма 4.10.2 | Резерв мощности'!$Y$18:$Y$33</definedName>
    <definedName name="checkCell_List06_9">'Форма 4.10.6 | Т-подкл(инд)'!$M$19:$X$29</definedName>
    <definedName name="checkCell_List06_9_double_date">'Форма 4.10.6 | Т-подкл(инд)'!$Y$19:$Y$29</definedName>
    <definedName name="checkCell_List06_9_plata">'Форма 4.10.6 | Т-подкл(инд)'!$Q$15:$R$29</definedName>
    <definedName name="checkCell_List07">'Сведения об изменении'!$D$11:$E$13</definedName>
    <definedName name="checkCell_List13">'Форма 4.9'!$D$10:$H$14</definedName>
    <definedName name="checkCells_List05_1">'Форма 1.0.1 | Т-ТЭ | &gt;=25МВт'!$F$7:$I$17</definedName>
    <definedName name="checkCells_List05_10">'Форма 1.0.1 | Т-подкл'!$F$7:$I$17</definedName>
    <definedName name="checkCells_List05_11">'Форма 1.0.1 | Форма 4.9'!$F$7:$I$13</definedName>
    <definedName name="checkCells_List05_13">'Форма 1.0.1 | Т-ТЭ | потр'!$F$7:$I$13</definedName>
    <definedName name="checkCells_List05_2">'Форма 1.0.1 | Т-ТЭ | ТСО'!$F$7:$I$17</definedName>
    <definedName name="checkCells_List05_3">'Форма 1.0.1 | Т-ТЭ | предел'!$F$7:$I$17</definedName>
    <definedName name="checkCells_List05_3_i">'Форма 1.0.1 | Т-ТЭ | индикат'!$F$7:$I$17</definedName>
    <definedName name="checkCells_List05_4">'Форма 1.0.1 | Т-ТН'!$F$7:$I$17</definedName>
    <definedName name="checkCells_List05_5">'Форма 1.0.1 | Т-гор.вода'!$F$7:$I$17</definedName>
    <definedName name="checkCells_List05_6">'Форма 1.0.1 | Т-передача ТЭ'!$F$7:$I$17</definedName>
    <definedName name="checkCells_List05_7">'Форма 1.0.1 | Т-передача ТН'!$F$7:$I$17</definedName>
    <definedName name="checkCells_List05_8">'Форма 1.0.1 | Резерв мощности'!$F$7:$I$17</definedName>
    <definedName name="checkCells_List05_9">'Форма 1.0.1 | Т-подкл(инд)'!$F$7:$I$17</definedName>
    <definedName name="checkCells_List14_1">'Форма 4.10.1'!$D$14:$L$48</definedName>
    <definedName name="checkDEfCell_List01">Территории!$F$6</definedName>
    <definedName name="chkGetUpdatesValue">Инструкция!$AA$100</definedName>
    <definedName name="chkNoUpdatesValue">Инструкция!$AA$102</definedName>
    <definedName name="code">Инструкция!$B$2</definedName>
    <definedName name="Col_5_2">'Форма 4.10.4 | Т-гор.вода'!$M$13</definedName>
    <definedName name="Component_comp">'Форма 4.10.4 | Т-гор.вода'!$O$24</definedName>
    <definedName name="Component_comp_p">'Форма 4.10.4 | Т-гор.вода'!$O$25</definedName>
    <definedName name="connection_flag">Титульный!$F$38</definedName>
    <definedName name="CURRENT_DATE">TEHSHEET!$H$29</definedName>
    <definedName name="data_List13">'Форма 4.9'!$F$10:$H$14</definedName>
    <definedName name="DATA_URL">TEHSHEET!$H$32</definedName>
    <definedName name="dataType">Титульный!$F$14</definedName>
    <definedName name="dateCh">Титульный!$F$15</definedName>
    <definedName name="dateChPeriod">Титульный!$F$16</definedName>
    <definedName name="datePr">Титульный!$F$19</definedName>
    <definedName name="datePr_ch">Титульный!$F$24</definedName>
    <definedName name="default_val_1">'Форма 4.10.2 | Резерв мощности'!$O$22</definedName>
    <definedName name="default_val_2">'Форма 4.10.2 | Резерв мощности'!$M$24</definedName>
    <definedName name="default_val_4">et_union_hor!$M$168</definedName>
    <definedName name="default_val_5">'Форма 4.10.4 | Т-гор.вода'!$M$24</definedName>
    <definedName name="default_val_6">et_union_hor!$M$108</definedName>
    <definedName name="DESCRIPTION_TERRITORY">REESTR_DS!$B$2:$B$3</definedName>
    <definedName name="et_add_POST_5">et_union_hor!$M$112</definedName>
    <definedName name="et_Comm">et_union_hor!$4:$4</definedName>
    <definedName name="et_Component_comp">et_union_hor!$O$109</definedName>
    <definedName name="et_Component_comp_p">et_union_hor!$O$120</definedName>
    <definedName name="et_DS_range">et_union_hor!$Y$207</definedName>
    <definedName name="et_List00_00">et_union_hor!$272:$288</definedName>
    <definedName name="et_List00_01">et_union_hor!$272:$274</definedName>
    <definedName name="et_List00_02">et_union_hor!$276:$278</definedName>
    <definedName name="et_List00_03">et_union_hor!$280:$282</definedName>
    <definedName name="et_List00_04">et_union_hor!$284:$288</definedName>
    <definedName name="et_List01_0">et_union_hor!$297:$298</definedName>
    <definedName name="et_List01_1">et_union_hor!$302:$303</definedName>
    <definedName name="et_List01_2">et_union_hor!$307:$307</definedName>
    <definedName name="et_List02">et_union_hor!$9:$13</definedName>
    <definedName name="et_List02_1">et_union_hor!$9:$12</definedName>
    <definedName name="et_List02_1_wd">et_union_hor!$15:$18</definedName>
    <definedName name="et_List02_2">et_union_hor!$9:$11</definedName>
    <definedName name="et_List02_2_wd">et_union_hor!$15:$17</definedName>
    <definedName name="et_List02_3">et_union_hor!$9:$10</definedName>
    <definedName name="et_List02_3_wd">et_union_hor!$15:$16</definedName>
    <definedName name="et_List02_4">et_union_hor!$9:$9</definedName>
    <definedName name="et_List02_4_wd">et_union_hor!$15:$15</definedName>
    <definedName name="et_List02_changeColor_1">et_union_hor!$J$9:$J$12</definedName>
    <definedName name="et_List02_changeColor_1_wd">et_union_hor!$J$15:$J$18</definedName>
    <definedName name="et_List02_changeColor_2">et_union_hor!$N$9:$N$11</definedName>
    <definedName name="et_List02_changeColor_2_wd">et_union_hor!$N$15:$N$17</definedName>
    <definedName name="et_List02_changeColor_3">et_union_hor!$R$9:$R$10</definedName>
    <definedName name="et_List02_changeColor_3_wd">et_union_hor!$R$15:$R$16</definedName>
    <definedName name="et_List02_changeColor_4">et_union_hor!$V$9</definedName>
    <definedName name="et_List02_changeColor_4_wd">et_union_hor!$V$15</definedName>
    <definedName name="et_List02_wd">et_union_hor!$15:$19</definedName>
    <definedName name="et_List03">et_union_hor!$292:$292</definedName>
    <definedName name="et_List05_1">et_union_hor!$342:$342</definedName>
    <definedName name="et_List05_1_FormulaVD">'Форма 1.0.1 | Т-ТЭ | &gt;=25МВт'!$H$9</definedName>
    <definedName name="et_List05_10_FormulaVD">'Форма 1.0.1 | Т-подкл'!$H$9</definedName>
    <definedName name="et_List05_11_FormulaVD">'Форма 1.0.1 | Форма 4.9'!$H$9</definedName>
    <definedName name="et_List05_13_FormulaVD">'Форма 1.0.1 | Т-ТЭ | потр'!$H$9</definedName>
    <definedName name="et_List05_2">et_union_hor!$341:$343</definedName>
    <definedName name="et_List05_2_FormulaVD">'Форма 1.0.1 | Т-ТЭ | ТСО'!$H$9</definedName>
    <definedName name="et_List05_3">et_union_hor!$339:$344</definedName>
    <definedName name="et_List05_3_FormulaVD">'Форма 1.0.1 | Т-ТЭ | предел'!$H$9</definedName>
    <definedName name="et_List05_3_i_FormulaVD">'Форма 1.0.1 | Т-ТЭ | индикат'!$H$9</definedName>
    <definedName name="et_List05_4">et_union_hor!$337:$345</definedName>
    <definedName name="et_List05_4_FormulaVD">'Форма 1.0.1 | Т-ТН'!$H$9</definedName>
    <definedName name="et_List05_5_FormulaVD">'Форма 1.0.1 | Т-гор.вода'!$H$9</definedName>
    <definedName name="et_List05_6_FormulaVD">'Форма 1.0.1 | Т-передача ТЭ'!$H$9</definedName>
    <definedName name="et_List05_7_FormulaVD">'Форма 1.0.1 | Т-передача ТН'!$H$9</definedName>
    <definedName name="et_List05_8_FormulaVD">'Форма 1.0.1 | Резерв мощности'!$H$9</definedName>
    <definedName name="et_List05_9_FormulaVD">'Форма 1.0.1 | Т-подкл(инд)'!$H$9</definedName>
    <definedName name="et_List05_FormulaVD">et_union_hor!$H$338</definedName>
    <definedName name="et_List06">et_union_hor!$260:$260</definedName>
    <definedName name="et_List06_1">et_union_hor!$32:$44</definedName>
    <definedName name="et_List06_1_1">et_union_hor!$37:$37</definedName>
    <definedName name="et_List06_1_2">et_union_hor!$36:$39</definedName>
    <definedName name="et_List06_1_3">et_union_hor!$35:$40</definedName>
    <definedName name="et_List06_1_4">et_union_hor!$34:$41</definedName>
    <definedName name="et_List06_1_5">et_union_hor!$33:$42</definedName>
    <definedName name="et_List06_1_6">et_union_hor!$32:$43</definedName>
    <definedName name="et_List06_1_7">et_union_hor!$31:$44</definedName>
    <definedName name="et_List06_1_MC">et_union_hor!$M$31:$M$44</definedName>
    <definedName name="et_List06_1_MC2">et_union_hor!$M$31:$M$38</definedName>
    <definedName name="et_List06_1_MC3">et_union_hor!$O$31:$V$36</definedName>
    <definedName name="et_List06_1_Period">et_union_hor!$O$31:$U$45</definedName>
    <definedName name="et_List06_10_1">et_union_hor!$197:$200</definedName>
    <definedName name="et_List06_10_1_K">et_union_hor!$N$211:$Y$214</definedName>
    <definedName name="et_List06_10_2">et_union_hor!$197:$198</definedName>
    <definedName name="et_List06_10_3">et_union_hor!$197:$199</definedName>
    <definedName name="et_List06_10_4">et_union_hor!$196:$201</definedName>
    <definedName name="et_List06_10_5">et_union_hor!$195:$202</definedName>
    <definedName name="et_List06_10_6">et_union_hor!$194:$203</definedName>
    <definedName name="et_List06_10_7">et_union_hor!$193:$204</definedName>
    <definedName name="et_List06_10_8">et_union_hor!$197:$197</definedName>
    <definedName name="et_List06_10_MC">et_union_hor!$M$193:$M$204</definedName>
    <definedName name="et_List06_10_MC2">et_union_hor!$M$193:$M$197</definedName>
    <definedName name="et_List06_10_MC3">et_union_hor!$N$193:$AF$196</definedName>
    <definedName name="et_List06_10_MC4">et_union_hor!$Y$197:$AE$198</definedName>
    <definedName name="et_List06_10_Period">et_union_hor!$Z$193:$AE$204</definedName>
    <definedName name="et_List06_13">et_union_hor!$239:$251</definedName>
    <definedName name="et_List06_13_1">et_union_hor!$244:$244</definedName>
    <definedName name="et_List06_13_2">et_union_hor!$243:$246</definedName>
    <definedName name="et_List06_13_3">et_union_hor!$242:$247</definedName>
    <definedName name="et_List06_13_4">et_union_hor!$241:$248</definedName>
    <definedName name="et_List06_13_5">et_union_hor!$240:$249</definedName>
    <definedName name="et_List06_13_6">et_union_hor!$239:$250</definedName>
    <definedName name="et_List06_13_7">et_union_hor!$238:$251</definedName>
    <definedName name="et_List06_13_MC">et_union_hor!$M$238:$M$251</definedName>
    <definedName name="et_List06_13_MC2">et_union_hor!$M$238:$M$245</definedName>
    <definedName name="et_List06_13_MC3">et_union_hor!$O$238:$CG$243</definedName>
    <definedName name="et_List06_13_Period">et_union_hor!$O$238:$U$251</definedName>
    <definedName name="et_List06_2">et_union_hor!$50:$62</definedName>
    <definedName name="et_List06_2_1">et_union_hor!$55:$55</definedName>
    <definedName name="et_List06_2_2">et_union_hor!$54:$57</definedName>
    <definedName name="et_List06_2_3">et_union_hor!$53:$58</definedName>
    <definedName name="et_List06_2_4">et_union_hor!$52:$59</definedName>
    <definedName name="et_List06_2_5">et_union_hor!$51:$60</definedName>
    <definedName name="et_List06_2_6">et_union_hor!$50:$61</definedName>
    <definedName name="et_List06_2_7">et_union_hor!$49:$62</definedName>
    <definedName name="et_List06_2_MC">et_union_hor!$M$49:$M$62</definedName>
    <definedName name="et_List06_2_MC2">et_union_hor!$M$49:$M$56</definedName>
    <definedName name="et_List06_2_MC3">et_union_hor!$O$49:$V$54</definedName>
    <definedName name="et_List06_2_Period">et_union_hor!$O$49:$U$62</definedName>
    <definedName name="et_List06_3">et_union_hor!$68:$80</definedName>
    <definedName name="et_List06_3_1">et_union_hor!$73:$73</definedName>
    <definedName name="et_List06_3_2">et_union_hor!$72:$75</definedName>
    <definedName name="et_List06_3_3">et_union_hor!$71:$76</definedName>
    <definedName name="et_List06_3_4">et_union_hor!$70:$77</definedName>
    <definedName name="et_List06_3_5">et_union_hor!$69:$78</definedName>
    <definedName name="et_List06_3_6">et_union_hor!$68:$79</definedName>
    <definedName name="et_List06_3_7">et_union_hor!$67:$80</definedName>
    <definedName name="et_List06_3_i">et_union_hor!$221:$233</definedName>
    <definedName name="et_List06_3_i_1">et_union_hor!$226:$226</definedName>
    <definedName name="et_List06_3_i_2">et_union_hor!$225:$228</definedName>
    <definedName name="et_List06_3_i_3">et_union_hor!$224:$229</definedName>
    <definedName name="et_List06_3_i_4">et_union_hor!$223:$230</definedName>
    <definedName name="et_List06_3_i_5">et_union_hor!$222:$231</definedName>
    <definedName name="et_List06_3_i_6">et_union_hor!$221:$232</definedName>
    <definedName name="et_List06_3_i_7">et_union_hor!$220:$233</definedName>
    <definedName name="et_List06_3_i_MC">et_union_hor!$M$220:$M$233</definedName>
    <definedName name="et_List06_3_i_MC2">et_union_hor!$M$220:$M$227</definedName>
    <definedName name="et_List06_3_i_MC3">et_union_hor!$O$220:$V$225</definedName>
    <definedName name="et_List06_3_i_Period">et_union_hor!$O$220:$U$233</definedName>
    <definedName name="et_List06_3_MC">et_union_hor!$M$67:$M$80</definedName>
    <definedName name="et_List06_3_MC2">et_union_hor!$M$67:$M$74</definedName>
    <definedName name="et_List06_3_MC3">et_union_hor!$O$67:$V$72</definedName>
    <definedName name="et_List06_3_Period">et_union_hor!$O$67:$U$80</definedName>
    <definedName name="et_List06_4">et_union_hor!$86:$98</definedName>
    <definedName name="et_List06_4_1">et_union_hor!$91:$91</definedName>
    <definedName name="et_List06_4_2">et_union_hor!$90:$93</definedName>
    <definedName name="et_List06_4_3">et_union_hor!$89:$94</definedName>
    <definedName name="et_List06_4_4">et_union_hor!$88:$95</definedName>
    <definedName name="et_List06_4_5">et_union_hor!$87:$96</definedName>
    <definedName name="et_List06_4_6">et_union_hor!$86:$97</definedName>
    <definedName name="et_List06_4_7">et_union_hor!$85:$98</definedName>
    <definedName name="et_List06_4_MC">et_union_hor!$M$85:$M$98</definedName>
    <definedName name="et_List06_4_MC2">et_union_hor!$M$85:$M$92</definedName>
    <definedName name="et_List06_4_MC3">et_union_hor!$O$85:$V$90</definedName>
    <definedName name="et_List06_4_Period">et_union_hor!$O$85:$U$98</definedName>
    <definedName name="et_List06_5">et_union_hor!$104:$120</definedName>
    <definedName name="et_List06_5_0">et_union_hor!$110:$110</definedName>
    <definedName name="et_List06_5_0_first">et_union_hor!$120:$120</definedName>
    <definedName name="et_List06_5_1">et_union_hor!$109:$112</definedName>
    <definedName name="et_List06_5_1_changeColor">et_union_hor!$O$108:$Z$113</definedName>
    <definedName name="et_List06_5_2">et_union_hor!$108:$113</definedName>
    <definedName name="et_List06_5_3">et_union_hor!$107:$114</definedName>
    <definedName name="et_List06_5_4">et_union_hor!$106:$115</definedName>
    <definedName name="et_List06_5_5">et_union_hor!$105:$116</definedName>
    <definedName name="et_List06_5_6">et_union_hor!$104:$117</definedName>
    <definedName name="et_List06_5_7">et_union_hor!$103:$118</definedName>
    <definedName name="et_List06_5_MC">et_union_hor!$M$103:$M$118</definedName>
    <definedName name="et_List06_5_MC2">et_union_hor!$M$103:$M$111</definedName>
    <definedName name="et_List06_5_MC3">et_union_hor!$O$103:$AA$108</definedName>
    <definedName name="et_List06_5_Period">et_union_hor!$O$103:$Z$120</definedName>
    <definedName name="et_List06_6">et_union_hor!$126:$138</definedName>
    <definedName name="et_List06_6_1">et_union_hor!$131:$131</definedName>
    <definedName name="et_List06_6_2">et_union_hor!$130:$133</definedName>
    <definedName name="et_List06_6_3">et_union_hor!$129:$134</definedName>
    <definedName name="et_List06_6_4">et_union_hor!$128:$135</definedName>
    <definedName name="et_List06_6_5">et_union_hor!$127:$136</definedName>
    <definedName name="et_List06_6_6">et_union_hor!$126:$137</definedName>
    <definedName name="et_List06_6_7">et_union_hor!$125:$138</definedName>
    <definedName name="et_List06_6_MC">et_union_hor!$M$125:$M$138</definedName>
    <definedName name="et_List06_6_MC2">et_union_hor!$M$125:$M$132</definedName>
    <definedName name="et_List06_6_MC3">et_union_hor!$O$125:$V$130</definedName>
    <definedName name="et_List06_6_Period">et_union_hor!$O$125:$U$138</definedName>
    <definedName name="et_List06_7">et_union_hor!$144:$156</definedName>
    <definedName name="et_List06_7_1">et_union_hor!$149:$149</definedName>
    <definedName name="et_List06_7_2">et_union_hor!$148:$151</definedName>
    <definedName name="et_List06_7_3">et_union_hor!$147:$152</definedName>
    <definedName name="et_List06_7_4">et_union_hor!$146:$153</definedName>
    <definedName name="et_List06_7_5">et_union_hor!$145:$154</definedName>
    <definedName name="et_List06_7_6">et_union_hor!$144:$155</definedName>
    <definedName name="et_List06_7_7">et_union_hor!$143:$156</definedName>
    <definedName name="et_List06_7_MC">et_union_hor!$M$143:$M$156</definedName>
    <definedName name="et_List06_7_MC2">et_union_hor!$M$143:$M$150</definedName>
    <definedName name="et_List06_7_MC3">et_union_hor!$O$143:$V$148</definedName>
    <definedName name="et_List06_7_Period">et_union_hor!$O$143:$U$156</definedName>
    <definedName name="et_List06_8">et_union_hor!$162:$174</definedName>
    <definedName name="et_List06_8_1">et_union_hor!$167:$167</definedName>
    <definedName name="et_List06_8_2">et_union_hor!$166:$169</definedName>
    <definedName name="et_List06_8_3">et_union_hor!$165:$170</definedName>
    <definedName name="et_List06_8_4">et_union_hor!$164:$171</definedName>
    <definedName name="et_List06_8_5">et_union_hor!$163:$172</definedName>
    <definedName name="et_List06_8_6">et_union_hor!$162:$173</definedName>
    <definedName name="et_List06_8_7">et_union_hor!$161:$174</definedName>
    <definedName name="et_List06_8_MC">et_union_hor!$M$161:$M$174</definedName>
    <definedName name="et_List06_8_MC2">et_union_hor!$M$161:$M$168</definedName>
    <definedName name="et_List06_8_MC3">et_union_hor!$O$161:$V$166</definedName>
    <definedName name="et_List06_8_Period">et_union_hor!$O$161:$U$174</definedName>
    <definedName name="et_List06_9">et_union_hor!$180:$188</definedName>
    <definedName name="et_List06_9_1">et_union_hor!$183:$183</definedName>
    <definedName name="et_List06_9_4">et_union_hor!$182:$185</definedName>
    <definedName name="et_List06_9_5">et_union_hor!$181:$186</definedName>
    <definedName name="et_List06_9_6">et_union_hor!$180:$187</definedName>
    <definedName name="et_List06_9_7">et_union_hor!$179:$188</definedName>
    <definedName name="et_List06_9_MC">et_union_hor!$M$179:$M$188</definedName>
    <definedName name="et_List06_9_MC2">et_union_hor!$M$179:$M$183</definedName>
    <definedName name="et_List06_9_MC3">et_union_hor!$O$179:$W$182</definedName>
    <definedName name="et_List06_9_Period">et_union_hor!$Q$179:$V$189</definedName>
    <definedName name="et_List07">et_union_hor!$256:$256</definedName>
    <definedName name="et_List08">et_union_hor!$268:$268</definedName>
    <definedName name="et_List11_1">et_union_hor!$312:$312</definedName>
    <definedName name="et_List12_1">et_union_hor!$317:$317</definedName>
    <definedName name="et_List12_2">et_union_hor!$322:$322</definedName>
    <definedName name="et_List12_3">et_union_hor!$327:$327</definedName>
    <definedName name="et_List12_4">et_union_hor!$332:$332</definedName>
    <definedName name="et_List13_1">et_union_hor!$351:$351</definedName>
    <definedName name="et_List14_1_1">et_union_hor!$356:$357</definedName>
    <definedName name="et_List14_1_2">et_union_hor!$368:$368</definedName>
    <definedName name="et_List14_1_3">et_union_hor!$373:$373</definedName>
    <definedName name="et_List14_1_4">et_union_hor!$362:$363</definedName>
    <definedName name="et_OneRates_1">et_union_hor!$O$37</definedName>
    <definedName name="et_OneRates_13">et_union_hor!$O$244</definedName>
    <definedName name="et_OneRates_2">et_union_hor!$O$55</definedName>
    <definedName name="et_OneRates_3">et_union_hor!$O$73</definedName>
    <definedName name="et_OneRates_3_i">et_union_hor!$O$226</definedName>
    <definedName name="et_OneRates_4">et_union_hor!$O$91</definedName>
    <definedName name="et_OneRates_5">et_union_hor!$Q$109</definedName>
    <definedName name="et_OneRates_5_comp">et_union_hor!$P$109</definedName>
    <definedName name="et_OneRates_5_comp_p">et_union_hor!$P$120</definedName>
    <definedName name="et_OneRates_5_p">et_union_hor!$Q$120</definedName>
    <definedName name="et_OneRates_6">et_union_hor!$O$131</definedName>
    <definedName name="et_OneRates_7">et_union_hor!$O$149</definedName>
    <definedName name="et_pIns_List06_1_Period">et_union_hor!$V$31:$V$45</definedName>
    <definedName name="et_pIns_List06_10_Period">et_union_hor!$AF$193:$AF$204</definedName>
    <definedName name="et_pIns_List06_13_Period">et_union_hor!$CG$238:$CG$251</definedName>
    <definedName name="et_pIns_List06_2_Period">et_union_hor!$V$49:$V$62</definedName>
    <definedName name="et_pIns_List06_3_i_Period">et_union_hor!$V$220:$V$233</definedName>
    <definedName name="et_pIns_List06_3_Period">et_union_hor!$V$67:$V$80</definedName>
    <definedName name="et_pIns_List06_4_Period">et_union_hor!$V$85:$V$98</definedName>
    <definedName name="et_pIns_List06_5_Period">et_union_hor!$AA$103:$AA$120</definedName>
    <definedName name="et_pIns_List06_6_Period">et_union_hor!$V$125:$V$138</definedName>
    <definedName name="et_pIns_List06_7_Period">et_union_hor!$V$143:$V$156</definedName>
    <definedName name="et_pIns_List06_8_Period">et_union_hor!$V$161:$V$174</definedName>
    <definedName name="et_pIns_List06_9_Period">et_union_hor!$W$179:$W$189</definedName>
    <definedName name="et_TN_range">et_union_hor!$Q$207</definedName>
    <definedName name="et_TS_range">et_union_hor!$U$207</definedName>
    <definedName name="et_TwoRates_1">et_union_hor!$P$37:$Q$37</definedName>
    <definedName name="et_TwoRates_13">et_union_hor!$P$244:$Q$244</definedName>
    <definedName name="et_TwoRates_2">et_union_hor!$P$55:$Q$55</definedName>
    <definedName name="et_TwoRates_3">et_union_hor!$P$73:$Q$73</definedName>
    <definedName name="et_TwoRates_3_i">et_union_hor!$P$226:$Q$226</definedName>
    <definedName name="et_TwoRates_4">et_union_hor!$P$92:$Q$92</definedName>
    <definedName name="et_TwoRates_5">et_union_hor!$R$109:$S$109</definedName>
    <definedName name="et_TwoRates_5_comp">et_union_hor!$T$109:$U$109</definedName>
    <definedName name="et_TwoRates_5_comp_p">et_union_hor!$T$120:$V$120</definedName>
    <definedName name="et_TwoRates_5_p">et_union_hor!$R$120:$S$120</definedName>
    <definedName name="et_TwoRates_6">et_union_hor!$P$131:$Q$131</definedName>
    <definedName name="et_TwoRates_7">et_union_hor!$P$149:$Q$149</definedName>
    <definedName name="fil">Титульный!$F$30</definedName>
    <definedName name="fil_flag">Титульный!$F$28</definedName>
    <definedName name="FirstLine">Инструкция!$A$6</definedName>
    <definedName name="flag_publication">Титульный!$F$9</definedName>
    <definedName name="flagDS">'Форма 4.10.5 | Т-подкл'!$V$18:$V$31</definedName>
    <definedName name="flagIndicat_List06_3">'Форма 4.10.2 | Т-ТЭ | предел'!$O$7</definedName>
    <definedName name="flagMO">'Перечень тарифов'!$K$20:$K$26</definedName>
    <definedName name="flagSource">'Перечень тарифов'!$S$20:$S$26</definedName>
    <definedName name="flagST">'Перечень тарифов'!$O$20:$O$26</definedName>
    <definedName name="flagTN">'Форма 4.10.5 | Т-подкл'!$N$18:$N$31</definedName>
    <definedName name="flagTS">'Форма 4.10.5 | Т-подкл'!$R$18:$R$31</definedName>
    <definedName name="flagTwoTariff">'Перечень тарифов'!$G$20:$G$26</definedName>
    <definedName name="flagUsedTer_List01">Территории!$P$11:$P$15</definedName>
    <definedName name="group_rates">'Перечень тарифов'!$E$20:$E$26</definedName>
    <definedName name="header_1">'Форма 4.10.2 | Т-ТЭ | &gt;=25МВт'!$L$5</definedName>
    <definedName name="header_10">'Форма 4.10.5 | Т-подкл'!$L$5</definedName>
    <definedName name="header_2">'Форма 4.10.2 | Т-ТЭ | ТСО'!$L$5</definedName>
    <definedName name="header_3">'Форма 4.10.2 | Т-ТЭ | предел'!$L$5</definedName>
    <definedName name="header_4">'Форма 4.10.3 | Т-ТН'!$L$5</definedName>
    <definedName name="header_5">'Форма 4.10.4 | Т-гор.вода'!$L$5</definedName>
    <definedName name="header_6">'Форма 4.10.3 | Т-передача ТЭ'!$L$5</definedName>
    <definedName name="header_7">'Форма 4.10.3 | Т-передача ТН'!$L$5</definedName>
    <definedName name="header_8">'Форма 4.10.2 | Резерв мощности'!$L$5</definedName>
    <definedName name="header_9">'Форма 4.10.6 | Т-подкл(инд)'!$L$5</definedName>
    <definedName name="id_rates">'Перечень тарифов'!$A$20:$A$26</definedName>
    <definedName name="IDtariff_List05_1">'Форма 1.0.1 | Т-ТЭ | &gt;=25МВт'!$A$1</definedName>
    <definedName name="IDtariff_List05_10">'Форма 1.0.1 | Т-подкл'!$A$1</definedName>
    <definedName name="IDtariff_List05_11">'Форма 1.0.1 | Форма 4.9'!$A$1</definedName>
    <definedName name="IDtariff_List05_13">'Форма 1.0.1 | Т-ТЭ | потр'!$A$1</definedName>
    <definedName name="IDtariff_List05_2">'Форма 1.0.1 | Т-ТЭ | ТСО'!$A$1</definedName>
    <definedName name="IDtariff_List05_3">'Форма 1.0.1 | Т-ТЭ | предел'!$A$1</definedName>
    <definedName name="IDtariff_List05_3_i">'Форма 1.0.1 | Т-ТЭ | индикат'!$A$1</definedName>
    <definedName name="IDtariff_List05_4">'Форма 1.0.1 | Т-ТН'!$A$1</definedName>
    <definedName name="IDtariff_List05_5">'Форма 1.0.1 | Т-гор.вода'!$A$1</definedName>
    <definedName name="IDtariff_List05_6">'Форма 1.0.1 | Т-передача ТЭ'!$A$1</definedName>
    <definedName name="IDtariff_List05_7">'Форма 1.0.1 | Т-передача ТН'!$A$1</definedName>
    <definedName name="IDtariff_List05_8">'Форма 1.0.1 | Резерв мощности'!$A$1</definedName>
    <definedName name="IDtariff_List05_9">'Форма 1.0.1 | Т-подкл(инд)'!$A$1</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Инструкция!$70:$80</definedName>
    <definedName name="Instr_7">Инструкция!$81:$97</definedName>
    <definedName name="Instr_8">Инструкция!$98:$112</definedName>
    <definedName name="instr_hyp1">Инструкция!$H$58</definedName>
    <definedName name="instr_hyp2">Инструкция!$E$70</definedName>
    <definedName name="instr_hyp3">Инструкция!$H$81</definedName>
    <definedName name="isComponent">'Перечень тарифов'!$G$12</definedName>
    <definedName name="isDiff">'Перечень тарифов'!$G$16</definedName>
    <definedName name="isIndicat">'Перечень тарифов'!$G$10</definedName>
    <definedName name="isSellers">'Перечень тарифов'!$G$11</definedName>
    <definedName name="IstPub">Титульный!$F$21</definedName>
    <definedName name="IstPub_ch">Титульный!$F$26</definedName>
    <definedName name="kind_group_rates">TEHSHEET!$X$2:$X$14</definedName>
    <definedName name="kind_group_rates_load">TEHSHEET!$AP$2:$AP$11</definedName>
    <definedName name="kind_group_rates_load_ETS">TEHSHEET!$AP$2:$AP$11</definedName>
    <definedName name="kind_group_rates_load_filter">TEHSHEET!$AQ$2:$AQ$10</definedName>
    <definedName name="kind_group_rates_load_filter_ETS">TEHSHEET!$AQ$2:$AQ$11</definedName>
    <definedName name="kind_of_activity">REESTR_VED!$B$2:$B$11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orms">TEHSHEET!$AZ$2:$AZ$9</definedName>
    <definedName name="kind_of_fuel">TEHSHEET!$AK$2:$AK$9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ameforms">TEHSHEET!$BA$2:$BA$9</definedName>
    <definedName name="kind_of_NDS">TEHSHEET!$H$2:$H$4</definedName>
    <definedName name="kind_of_NDS_tariff">TEHSHEET!$H$7:$H$8</definedName>
    <definedName name="kind_of_NDS_tariff_people">TEHSHEET!$H$13:$H$14</definedName>
    <definedName name="kind_of_nets">TEHSHEET!$S$2:$S$4</definedName>
    <definedName name="kind_of_org_type">TEHSHEET!$BC$2:$BC$5</definedName>
    <definedName name="kind_of_publication">TEHSHEET!$G$2:$G$3</definedName>
    <definedName name="kind_of_scheme_in">TEHSHEET!$Q$2:$Q$5</definedName>
    <definedName name="kind_of_scheme_in2">TEHSHEET!$Q$3:$Q$5</definedName>
    <definedName name="kind_of_tariff_unit">TEHSHEET!$J$7:$J$8</definedName>
    <definedName name="kind_of_unit">TEHSHEET!$J$2:$J$4</definedName>
    <definedName name="kind_of_zak">TEHSHEET!$AM$2:$AM$7</definedName>
    <definedName name="kpp">Титульный!$F$32</definedName>
    <definedName name="LINK_RANGE">REESTR_LINK!$B$2:$B$3</definedName>
    <definedName name="List_H">TEHSHEET!$AW$2:$AW$25</definedName>
    <definedName name="List_M">TEHSHEET!$AX$2:$AX$61</definedName>
    <definedName name="LIST_MR_MO_OKTMO">REESTR_MO!$A$2:$D$279</definedName>
    <definedName name="List01_CheckC">Территории!$D$11:$L$15</definedName>
    <definedName name="List01_NameCol">Территории!$K$1:$M$1</definedName>
    <definedName name="List01_REESTR_MO">Территории!$H$11:$L$15</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6_1_DP">'Форма 4.10.2 | Т-ТЭ | &gt;=25МВт'!$11:$11</definedName>
    <definedName name="List06_1_MC">'Форма 4.10.2 | Т-ТЭ | &gt;=25МВт'!$O$18:$O$32</definedName>
    <definedName name="List06_1_MC2">'Форма 4.10.2 | Т-ТЭ | &gt;=25МВт'!$V$18:$V$32</definedName>
    <definedName name="List06_1_note">'Форма 4.10.2 | Т-ТЭ | &gt;=25МВт'!$W$18:$W$32</definedName>
    <definedName name="List06_1_Period">'Форма 4.10.2 | Т-ТЭ | &gt;=25МВт'!$O$18:$U$32</definedName>
    <definedName name="List06_10_DP">'Форма 4.10.5 | Т-подкл'!$12:$12</definedName>
    <definedName name="List06_10_MC2">'Форма 4.10.5 | Т-подкл'!$AF$19:$AF$31</definedName>
    <definedName name="List06_10_note">'Форма 4.10.5 | Т-подкл'!$AG$19:$AG$31</definedName>
    <definedName name="List06_10_Period">'Форма 4.10.5 | Т-подкл'!$Z$19:$AE$31</definedName>
    <definedName name="List06_10_pl">'Форма 4.10.5 | Т-подкл'!$11:$11</definedName>
    <definedName name="List06_10_region">'Форма 4.10.5 | Т-подкл'!$N$23:$Y$25</definedName>
    <definedName name="List06_13_DP">'Форма 4.10.2 | Т-ТЭ | потр'!$11:$11</definedName>
    <definedName name="List06_13_MC">'Форма 4.10.2 | Т-ТЭ | потр'!$O$18:$O$28</definedName>
    <definedName name="List06_13_MC2">'Форма 4.10.2 | Т-ТЭ | потр'!$CG$18:$CG$28</definedName>
    <definedName name="List06_13_note">'Форма 4.10.2 | Т-ТЭ | потр'!$CH$18:$CH$28</definedName>
    <definedName name="List06_13_Period">'Форма 4.10.2 | Т-ТЭ | потр'!$O$18:$U$28</definedName>
    <definedName name="List06_2_DP">'Форма 4.10.2 | Т-ТЭ | ТСО'!$11:$11</definedName>
    <definedName name="List06_2_MC">'Форма 4.10.2 | Т-ТЭ | ТСО'!$O$18:$O$32</definedName>
    <definedName name="List06_2_MC2">'Форма 4.10.2 | Т-ТЭ | ТСО'!$V$18:$V$32</definedName>
    <definedName name="List06_2_note">'Форма 4.10.2 | Т-ТЭ | ТСО'!$W$18:$W$32</definedName>
    <definedName name="List06_2_Period">'Форма 4.10.2 | Т-ТЭ | ТСО'!$O$18:$U$32</definedName>
    <definedName name="List06_3_DP">'Форма 4.10.2 | Т-ТЭ | предел'!$13:$13</definedName>
    <definedName name="List06_3_i_DP">'Форма 4.10.2 | Т-ТЭ | индикат'!$13:$13</definedName>
    <definedName name="List06_3_i_GroundMaterials">'Форма 4.10.2 | Т-ТЭ | индикат'!$O$7</definedName>
    <definedName name="List06_3_i_MC">'Форма 4.10.2 | Т-ТЭ | индикат'!$O$20:$O$34</definedName>
    <definedName name="List06_3_i_MC2">'Форма 4.10.2 | Т-ТЭ | индикат'!$V$20:$V$34</definedName>
    <definedName name="List06_3_i_note">'Форма 4.10.2 | Т-ТЭ | индикат'!$W$20:$W$34</definedName>
    <definedName name="List06_3_i_Period">'Форма 4.10.2 | Т-ТЭ | индикат'!$O$20:$U$34</definedName>
    <definedName name="List06_3_MC">'Форма 4.10.2 | Т-ТЭ | предел'!$O$20:$O$34</definedName>
    <definedName name="List06_3_MC2">'Форма 4.10.2 | Т-ТЭ | предел'!$V$20:$V$34</definedName>
    <definedName name="List06_3_note">'Форма 4.10.2 | Т-ТЭ | предел'!$W$20:$W$34</definedName>
    <definedName name="List06_3_Period">'Форма 4.10.2 | Т-ТЭ | предел'!$O$20:$U$34</definedName>
    <definedName name="List06_4_DP">'Форма 4.10.3 | Т-ТН'!$11:$11</definedName>
    <definedName name="List06_4_MC2">'Форма 4.10.3 | Т-ТН'!$V$18:$V$32</definedName>
    <definedName name="List06_4_note">'Форма 4.10.3 | Т-ТН'!$W$18:$W$32</definedName>
    <definedName name="List06_4_Period">'Форма 4.10.3 | Т-ТН'!$O$18:$U$32</definedName>
    <definedName name="List06_5_0">'Форма 4.10.4 | Т-гор.вода'!$25:$25</definedName>
    <definedName name="List06_5_DP">'Форма 4.10.4 | Т-гор.вода'!$11:$11</definedName>
    <definedName name="List06_5_MC">'Форма 4.10.4 | Т-гор.вода'!$O$18:$O$34</definedName>
    <definedName name="List06_5_MC2">'Форма 4.10.4 | Т-гор.вода'!$AA$18:$AA$34</definedName>
    <definedName name="List06_5_note">'Форма 4.10.4 | Т-гор.вода'!$AB$18:$AB$34</definedName>
    <definedName name="List06_5_Period">'Форма 4.10.4 | Т-гор.вода'!$O$18:$Z$34</definedName>
    <definedName name="List06_6_DP">'Форма 4.10.3 | Т-передача ТЭ'!$11:$11</definedName>
    <definedName name="List06_6_MC">'Форма 4.10.3 | Т-передача ТЭ'!$O$18:$O$32</definedName>
    <definedName name="List06_6_MC2">'Форма 4.10.3 | Т-передача ТЭ'!$V$18:$V$32</definedName>
    <definedName name="List06_6_note">'Форма 4.10.3 | Т-передача ТЭ'!$W$18:$W$32</definedName>
    <definedName name="List06_6_Period">'Форма 4.10.3 | Т-передача ТЭ'!$O$18:$U$32</definedName>
    <definedName name="List06_7_DP">'Форма 4.10.3 | Т-передача ТН'!$11:$11</definedName>
    <definedName name="List06_7_MC">'Форма 4.10.3 | Т-передача ТН'!$O$18:$O$32</definedName>
    <definedName name="List06_7_MC2">'Форма 4.10.3 | Т-передача ТН'!$V$18:$V$32</definedName>
    <definedName name="List06_7_note">'Форма 4.10.3 | Т-передача ТН'!$W$18:$W$32</definedName>
    <definedName name="List06_7_Period">'Форма 4.10.3 | Т-передача ТН'!$O$18:$U$32</definedName>
    <definedName name="List06_8_DP">'Форма 4.10.2 | Резерв мощности'!$11:$11</definedName>
    <definedName name="List06_8_MC">'Форма 4.10.2 | Резерв мощности'!$O$18:$O$32</definedName>
    <definedName name="List06_8_MC2">'Форма 4.10.2 | Резерв мощности'!$V$18:$V$32</definedName>
    <definedName name="List06_8_note">'Форма 4.10.2 | Резерв мощности'!$W$18:$W$32</definedName>
    <definedName name="List06_8_Period">'Форма 4.10.2 | Резерв мощности'!$O$18:$U$32</definedName>
    <definedName name="List06_9_DP">'Форма 4.10.6 | Т-подкл(инд)'!$12:$12</definedName>
    <definedName name="List06_9_MC">'Форма 4.10.6 | Т-подкл(инд)'!$O$19:$O$29</definedName>
    <definedName name="List06_9_MC2">'Форма 4.10.6 | Т-подкл(инд)'!$W$19:$W$29</definedName>
    <definedName name="List06_9_note">'Форма 4.10.6 | Т-подкл(инд)'!$X$19:$X$29</definedName>
    <definedName name="List06_9_Period">'Форма 4.10.6 | Т-подкл(инд)'!$Q$19:$V$29</definedName>
    <definedName name="List06_9_pl">'Форма 4.10.6 | Т-подкл(инд)'!$11:$11</definedName>
    <definedName name="List13_GroundMaterials_1">'Форма 4.9'!$G$10:$G$14</definedName>
    <definedName name="List13_note">'Форма 4.9'!$H$10:$H$14</definedName>
    <definedName name="List14_1_Date">'Форма 4.10.1'!$H$17:$I$18</definedName>
    <definedName name="List14_1_Date_1">'Форма 4.10.1'!$H$22:$I$48</definedName>
    <definedName name="List14_1_DPR">'Форма 4.10.1'!$K$20</definedName>
    <definedName name="List14_1_flagIPR">'Форма 4.10.1'!$J$15</definedName>
    <definedName name="List14_1_GroundMaterials_1">'Форма 4.10.1'!$K$15:$K$48</definedName>
    <definedName name="List14_1_hypIPR">'Форма 4.10.1'!$K$15</definedName>
    <definedName name="List14_1_method">'Форма 4.10.1'!$J$17:$J$18</definedName>
    <definedName name="List14_1_note">'Форма 4.10.1'!$L$14:$L$48</definedName>
    <definedName name="ListForms">modSheetMain!$A:$A</definedName>
    <definedName name="logical">TEHSHEET!$D$2:$D$3</definedName>
    <definedName name="mo_List01">Территории!$K$11:$K$15</definedName>
    <definedName name="MODesc">'Перечень тарифов'!$N$20:$N$26</definedName>
    <definedName name="MONTH">TEHSHEET!$E$2:$E$13</definedName>
    <definedName name="mr_List01">Территории!$H$11:$H$15</definedName>
    <definedName name="mrCopy_List01">Территории!$M$11:$M$15</definedName>
    <definedName name="mrmoCopy_List01">Территории!$R$11:$R$15</definedName>
    <definedName name="nalog">Титульный!$F$36</definedName>
    <definedName name="name_rates">'Перечень тарифов'!$J$20:$J$26</definedName>
    <definedName name="name_rates_4">TEHSHEET!$AA$2:$AA$3</definedName>
    <definedName name="name_rates_4_filter">TEHSHEET!$AB$2:$AB$3</definedName>
    <definedName name="name_rates_8">TEHSHEET!$AC$2:$AC$4</definedName>
    <definedName name="name_rates_8_filter">TEHSHEET!$AD$2:$AD$4</definedName>
    <definedName name="nameApr">'Перечень тарифов'!$G$7</definedName>
    <definedName name="NameOrPr">Титульный!$F$18</definedName>
    <definedName name="NameOrPr_ch">Титульный!$F$23</definedName>
    <definedName name="numberPr">Титульный!$F$20</definedName>
    <definedName name="numberPr_ch">Титульный!$F$25</definedName>
    <definedName name="OneRates_1">'Форма 4.10.2 | Т-ТЭ | &gt;=25МВт'!$O$24</definedName>
    <definedName name="OneRates_13">'Форма 4.10.2 | Т-ТЭ | потр'!$O$24</definedName>
    <definedName name="OneRates_2">'Форма 4.10.2 | Т-ТЭ | ТСО'!$O$24</definedName>
    <definedName name="OneRates_3">'Форма 4.10.2 | Т-ТЭ | предел'!$O$26</definedName>
    <definedName name="OneRates_3_i">'Форма 4.10.2 | Т-ТЭ | индикат'!$O$26</definedName>
    <definedName name="OneRates_4">'Форма 4.10.3 | Т-ТН'!$O$24</definedName>
    <definedName name="OneRates_5">'Форма 4.10.4 | Т-гор.вода'!$Q$24</definedName>
    <definedName name="OneRates_5_comp">'Форма 4.10.4 | Т-гор.вода'!$P$24</definedName>
    <definedName name="OneRates_5_comp_p">'Форма 4.10.4 | Т-гор.вода'!$P$25</definedName>
    <definedName name="OneRates_5_p">'Форма 4.10.4 | Т-гор.вода'!$Q$25</definedName>
    <definedName name="OneRates_6">'Форма 4.10.3 | Т-передача ТЭ'!$O$24</definedName>
    <definedName name="OneRates_7">'Форма 4.10.3 | Т-передача ТН'!$O$24</definedName>
    <definedName name="org">Титульный!$F$29</definedName>
    <definedName name="Org_Address">Титульный!$F$40:$F$40</definedName>
    <definedName name="ORG_END_DATE">TEHSHEET!$F$29</definedName>
    <definedName name="Org_main">Титульный!$F$41</definedName>
    <definedName name="ORG_START_DATE">TEHSHEET!$E$29</definedName>
    <definedName name="otv_lico_name">Титульный!$F$43:$F$46</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Cng_List13_1">'Форма 4.9'!$E$13:$E$14</definedName>
    <definedName name="pDel_Comm">Комментарии!$C$11:$C$12</definedName>
    <definedName name="pDel_List01_0">Территории!$C$11:$C$15</definedName>
    <definedName name="pDel_List01_1">Территории!$F$11:$F$15</definedName>
    <definedName name="pDel_List01_2">Территории!$I$11:$I$15</definedName>
    <definedName name="pDel_List02">'Перечень тарифов'!$C$20:$C$26</definedName>
    <definedName name="pDel_List02_1">'Перечень тарифов'!$H$20:$H$26</definedName>
    <definedName name="pDel_List02_2">'Перечень тарифов'!$L$20:$L$26</definedName>
    <definedName name="pDel_List02_3">'Перечень тарифов'!$P$20:$P$26</definedName>
    <definedName name="pDel_List02_4">'Перечень тарифов'!$T$20:$T$26</definedName>
    <definedName name="pDel_List03">'Форма 1.0.2'!$C$12:$C$13</definedName>
    <definedName name="pDel_List06_1_1">'Форма 4.10.2 | Т-ТЭ | &gt;=25МВт'!$K$18:$K$32</definedName>
    <definedName name="pDel_List06_1_2">'Форма 4.10.2 | Т-ТЭ | &gt;=25МВт'!$J$18:$J$32</definedName>
    <definedName name="pDel_List06_1_3">'Форма 4.10.2 | Т-ТЭ | &gt;=25МВт'!$I$18:$I$32</definedName>
    <definedName name="pDel_List06_10_4">'Форма 4.10.5 | Т-подкл'!$N$19:$AF$31,'Форма 4.10.5 | Т-подкл'!$N$19:$AF$31,'Форма 4.10.5 | Т-подкл'!$N$19:$AF$31</definedName>
    <definedName name="pDel_List06_10_5">'Форма 4.10.5 | Т-подкл'!$K$19:$K$31</definedName>
    <definedName name="pDel_List06_13_1">'Форма 4.10.2 | Т-ТЭ | потр'!$K$18:$K$28</definedName>
    <definedName name="pDel_List06_13_2">'Форма 4.10.2 | Т-ТЭ | потр'!$J$18:$J$28</definedName>
    <definedName name="pDel_List06_13_3">'Форма 4.10.2 | Т-ТЭ | потр'!$I$18:$I$28</definedName>
    <definedName name="pDel_List06_2_1">'Форма 4.10.2 | Т-ТЭ | ТСО'!$K$18:$K$32</definedName>
    <definedName name="pDel_List06_2_2">'Форма 4.10.2 | Т-ТЭ | ТСО'!$J$18:$J$32</definedName>
    <definedName name="pDel_List06_2_3">'Форма 4.10.2 | Т-ТЭ | ТСО'!$I$18:$I$32</definedName>
    <definedName name="pDel_List06_3_1">'Форма 4.10.2 | Т-ТЭ | предел'!$K$20:$K$34</definedName>
    <definedName name="pDel_List06_3_2">'Форма 4.10.2 | Т-ТЭ | предел'!$J$20:$J$34</definedName>
    <definedName name="pDel_List06_3_3">'Форма 4.10.2 | Т-ТЭ | предел'!$I$20:$I$34</definedName>
    <definedName name="pDel_List06_3_i_1">'Форма 4.10.2 | Т-ТЭ | индикат'!$K$20:$K$34</definedName>
    <definedName name="pDel_List06_3_i_2">'Форма 4.10.2 | Т-ТЭ | индикат'!$J$20:$J$34</definedName>
    <definedName name="pDel_List06_3_i_3">'Форма 4.10.2 | Т-ТЭ | индикат'!$I$20:$I$34</definedName>
    <definedName name="pDel_List06_4_1">'Форма 4.10.3 | Т-ТН'!$K$18:$K$32</definedName>
    <definedName name="pDel_List06_4_2">'Форма 4.10.3 | Т-ТН'!$J$18:$J$32</definedName>
    <definedName name="pDel_List06_4_3">'Форма 4.10.3 | Т-ТН'!$I$18:$I$32</definedName>
    <definedName name="pDel_List06_5_1">'Форма 4.10.4 | Т-гор.вода'!$K$18:$K$34</definedName>
    <definedName name="pDel_List06_5_2">'Форма 4.10.4 | Т-гор.вода'!$J$18:$J$34</definedName>
    <definedName name="pDel_List06_5_3">'Форма 4.10.4 | Т-гор.вода'!$I$18:$I$34</definedName>
    <definedName name="pDel_List06_6_1">'Форма 4.10.3 | Т-передача ТЭ'!$K$18:$K$32</definedName>
    <definedName name="pDel_List06_6_2">'Форма 4.10.3 | Т-передача ТЭ'!$J$18:$J$32</definedName>
    <definedName name="pDel_List06_6_3">'Форма 4.10.3 | Т-передача ТЭ'!$I$18:$I$32</definedName>
    <definedName name="pDel_List06_7_1">'Форма 4.10.3 | Т-передача ТН'!$K$18:$K$32</definedName>
    <definedName name="pDel_List06_7_2">'Форма 4.10.3 | Т-передача ТН'!$J$18:$J$32</definedName>
    <definedName name="pDel_List06_7_3">'Форма 4.10.3 | Т-передача ТН'!$I$18:$I$32</definedName>
    <definedName name="pDel_List06_8_1">'Форма 4.10.2 | Резерв мощности'!$K$18:$K$32</definedName>
    <definedName name="pDel_List06_8_2">'Форма 4.10.2 | Резерв мощности'!$J$18:$J$32</definedName>
    <definedName name="pDel_List06_8_3">'Форма 4.10.2 | Резерв мощности'!$I$18:$I$32</definedName>
    <definedName name="pDel_List06_9_5">'Форма 4.10.6 | Т-подкл(инд)'!$K$19:$K$29</definedName>
    <definedName name="pDel_List07">'Сведения об изменении'!$C$11:$C$13</definedName>
    <definedName name="pDel_List13_1">'Форма 4.9'!$C$13:$C$14</definedName>
    <definedName name="pDel_List14_1_1">'Форма 4.10.1'!$C$17:$C$18</definedName>
    <definedName name="pDel_List14_1_1_2">'Форма 4.10.1'!$G$17:$G$18</definedName>
    <definedName name="pDel_List14_1_2">'Форма 4.10.1'!$C$22:$C$27</definedName>
    <definedName name="pDel_List14_1_2_2">'Форма 4.10.1'!$G$22:$G$27</definedName>
    <definedName name="pDel_List14_1_3">'Форма 4.10.1'!$C$29:$C$34</definedName>
    <definedName name="pDel_List14_1_3_2">'Форма 4.10.1'!$G$29:$G$34</definedName>
    <definedName name="pDel_List14_1_4">'Форма 4.10.1'!$C$36:$C$41</definedName>
    <definedName name="pDel_List14_1_4_2">'Форма 4.10.1'!$G$36:$G$41</definedName>
    <definedName name="pDel_List14_1_5">'Форма 4.10.1'!$C$43:$C$48</definedName>
    <definedName name="pDel_List14_1_5_2">'Форма 4.10.1'!$G$43:$G$48</definedName>
    <definedName name="periodEnd">Титульный!$F$12</definedName>
    <definedName name="periodStart">Титульный!$F$11</definedName>
    <definedName name="pIns_Comm">Комментарии!$E$12</definedName>
    <definedName name="pIns_List01_0">Территории!$E$15</definedName>
    <definedName name="pIns_List02">'Перечень тарифов'!$E$26</definedName>
    <definedName name="pIns_List03">'Форма 1.0.2'!$E$13</definedName>
    <definedName name="pIns_List06_1_Period">'Форма 4.10.2 | Т-ТЭ | &gt;=25МВт'!$V$14:$V$32</definedName>
    <definedName name="pIns_List06_10_Period">'Форма 4.10.5 | Т-подкл'!$AF$15:$AF$31</definedName>
    <definedName name="pIns_List06_13_Period">'Форма 4.10.2 | Т-ТЭ | потр'!$CG$13:$CG$28</definedName>
    <definedName name="pIns_List06_2_Period">'Форма 4.10.2 | Т-ТЭ | ТСО'!$V$13:$V$32</definedName>
    <definedName name="pIns_List06_3_i_Period">'Форма 4.10.2 | Т-ТЭ | индикат'!$V$16:$V$34</definedName>
    <definedName name="pIns_List06_3_Period">'Форма 4.10.2 | Т-ТЭ | предел'!$V$16:$V$34</definedName>
    <definedName name="pIns_List06_4_Period">'Форма 4.10.3 | Т-ТН'!$V$18:$V$32</definedName>
    <definedName name="pIns_List06_5_Period">'Форма 4.10.4 | Т-гор.вода'!$AA$14:$AA$34</definedName>
    <definedName name="pIns_List06_6_Period">'Форма 4.10.3 | Т-передача ТЭ'!$V$14:$V$32</definedName>
    <definedName name="pIns_List06_7_Period">'Форма 4.10.3 | Т-передача ТН'!$V$14:$V$32</definedName>
    <definedName name="pIns_List06_8_Period">'Форма 4.10.2 | Резерв мощности'!$V$14:$V$32</definedName>
    <definedName name="pIns_List06_9_Period">'Форма 4.10.6 | Т-подкл(инд)'!$W$15:$W$29</definedName>
    <definedName name="pIns_List07">'Сведения об изменении'!$E$13</definedName>
    <definedName name="pIns_List13_1">'Форма 4.9'!$E$14</definedName>
    <definedName name="pr_List06_1">'Форма 4.10.2 | Т-ТЭ | &gt;=25МВт'!$O$7:$T$10</definedName>
    <definedName name="pr_List06_10">'Форма 4.10.5 | Т-подкл'!$N$7:$T$10</definedName>
    <definedName name="pr_List06_13">'Форма 4.10.2 | Т-ТЭ | потр'!$O$7:$T$10</definedName>
    <definedName name="pr_List06_2">'Форма 4.10.2 | Т-ТЭ | ТСО'!$O$7:$T$10</definedName>
    <definedName name="pr_List06_3">'Форма 4.10.2 | Т-ТЭ | предел'!$O$9:$T$12</definedName>
    <definedName name="pr_List06_3_i">'Форма 4.10.2 | Т-ТЭ | индикат'!$O$9:$T$12</definedName>
    <definedName name="pr_List06_4">'Форма 4.10.3 | Т-ТН'!$O$7:$T$10</definedName>
    <definedName name="pr_List06_5">'Форма 4.10.4 | Т-гор.вода'!$O$7:$T$10</definedName>
    <definedName name="pr_List06_6">'Форма 4.10.3 | Т-передача ТЭ'!$O$7:$T$10</definedName>
    <definedName name="pr_List06_7">'Форма 4.10.3 | Т-передача ТН'!$O$7:$T$10</definedName>
    <definedName name="pr_List06_8">'Форма 4.10.2 | Резерв мощности'!$O$7:$T$10</definedName>
    <definedName name="pr_List06_9">'Форма 4.10.6 | Т-подкл(инд)'!$O$7:$T$10</definedName>
    <definedName name="PROT_22">P3_PROT_22,P4_PROT_22,P5_PROT_22</definedName>
    <definedName name="pVDel_List06_1">'Форма 4.10.2 | Т-ТЭ | &gt;=25МВт'!$12:$12</definedName>
    <definedName name="pVDel_List06_10">'Форма 4.10.5 | Т-подкл'!$13:$13</definedName>
    <definedName name="pVDel_List06_13">'Форма 4.10.2 | Т-ТЭ | потр'!$12:$12</definedName>
    <definedName name="pVDel_List06_2">'Форма 4.10.2 | Т-ТЭ | ТСО'!$12:$12</definedName>
    <definedName name="pVDel_List06_3">'Форма 4.10.2 | Т-ТЭ | предел'!$14:$14</definedName>
    <definedName name="pVDel_List06_3_i">'Форма 4.10.2 | Т-ТЭ | индикат'!$14:$14</definedName>
    <definedName name="pVDel_List06_4">'Форма 4.10.3 | Т-ТН'!$12:$12</definedName>
    <definedName name="pVDel_List06_5">'Форма 4.10.4 | Т-гор.вода'!$12:$12</definedName>
    <definedName name="pVDel_List06_6">'Форма 4.10.3 | Т-передача ТЭ'!$12:$12</definedName>
    <definedName name="pVDel_List06_7">'Форма 4.10.3 | Т-передача ТН'!$12:$12</definedName>
    <definedName name="pVDel_List06_8">'Форма 4.10.2 | Резерв мощности'!$12:$12</definedName>
    <definedName name="pVDel_List06_9">'Форма 4.10.6 | Т-подкл(инд)'!$13:$13</definedName>
    <definedName name="QUARTER">TEHSHEET!$F$2:$F$5</definedName>
    <definedName name="REESTR_LINK_RANGE">REESTR_LINK!$A$2:$C$3</definedName>
    <definedName name="REESTR_ORG_RANGE">REESTR_ORG!$A$2:$J$460</definedName>
    <definedName name="REESTR_VED_RANGE">REESTR_VED!$A$2:$B$11</definedName>
    <definedName name="REESTR_VT_RANGE">REESTR_VT!$A$2:$B$11</definedName>
    <definedName name="REGION">TEHSHEET!$A$2:$A$87</definedName>
    <definedName name="region_name">Титульный!$F$7</definedName>
    <definedName name="RegulatoryPeriod">Титульный!$F$11:$F$12</definedName>
    <definedName name="SAPBEXrevision" hidden="1">1</definedName>
    <definedName name="SAPBEXsysID" hidden="1">"BW2"</definedName>
    <definedName name="SAPBEXwbID" hidden="1">"479GSPMTNK9HM4ZSIVE5K2SH6"</definedName>
    <definedName name="shema_podkl_2">'Форма 4.10.2 | Т-ТЭ | ТСО'!$O$22</definedName>
    <definedName name="shema_podkl_3">'Форма 4.10.2 | Т-ТЭ | предел'!$O$24</definedName>
    <definedName name="shema_podkl_3_i">'Форма 4.10.2 | Т-ТЭ | индикат'!$O$24</definedName>
    <definedName name="SKI_number">TEHSHEET!$I$2:$I$21</definedName>
    <definedName name="tariffDesc">'Перечень тарифов'!$R$20:$R$26</definedName>
    <definedName name="TECH_ORG_ID">Титульный!$F$1</definedName>
    <definedName name="ter_List01">Территории!$E$11:$E$15</definedName>
    <definedName name="terCopy_List01">Территории!$Q$11:$Q$15</definedName>
    <definedName name="TitlePr_ch">Титульный!$F$22</definedName>
    <definedName name="TwoRates_1">'Форма 4.10.2 | Т-ТЭ | &gt;=25МВт'!$P$24:$Q$24</definedName>
    <definedName name="TwoRates_13">'Форма 4.10.2 | Т-ТЭ | потр'!$P$24:$Q$24</definedName>
    <definedName name="TwoRates_2">'Форма 4.10.2 | Т-ТЭ | ТСО'!$P$24:$Q$24</definedName>
    <definedName name="TwoRates_3">'Форма 4.10.2 | Т-ТЭ | предел'!$P$26:$Q$26</definedName>
    <definedName name="TwoRates_3_i">'Форма 4.10.2 | Т-ТЭ | индикат'!$P$26:$Q$26</definedName>
    <definedName name="TwoRates_5">'Форма 4.10.4 | Т-гор.вода'!$R$24:$S$24</definedName>
    <definedName name="TwoRates_5_comp">'Форма 4.10.4 | Т-гор.вода'!$T$24:$U$24</definedName>
    <definedName name="TwoRates_5_comp_p">'Форма 4.10.4 | Т-гор.вода'!$T$25:$U$25</definedName>
    <definedName name="TwoRates_5_p">'Форма 4.10.4 | Т-гор.вода'!$R$25:$S$25</definedName>
    <definedName name="TwoRates_6">'Форма 4.10.3 | Т-передача ТЭ'!$P$24:$Q$24</definedName>
    <definedName name="TwoRates_7">'Форма 4.10.3 | Т-передача ТН'!$P$24:$Q$24</definedName>
    <definedName name="type_org">Титульный!$F$34</definedName>
    <definedName name="UpdStatus">Инструкция!$AA$1</definedName>
    <definedName name="VDET_END_DATE">TEHSHEET!$F$32</definedName>
    <definedName name="VDET_START_DATE">TEHSHEET!$E$32</definedName>
    <definedName name="version">Инструкция!$B$3</definedName>
    <definedName name="vid_teplnos_1">'Форма 4.10.2 | Т-ТЭ | &gt;=25МВт'!$M$24</definedName>
    <definedName name="vid_teplnos_10">et_union_hor!$M$149</definedName>
    <definedName name="vid_teplnos_11">'Форма 4.10.3 | Т-ТН'!$M$24</definedName>
    <definedName name="vid_teplnos_12">et_union_hor!$M$92</definedName>
    <definedName name="vid_teplnos_2">'Форма 4.10.2 | Т-ТЭ | ТСО'!$M$24</definedName>
    <definedName name="vid_teplnos_3">'Форма 4.10.2 | Т-ТЭ | предел'!$M$26</definedName>
    <definedName name="vid_teplnos_4">'Форма 4.10.3 | Т-передача ТЭ'!$M$24</definedName>
    <definedName name="vid_teplnos_5">'Форма 4.10.3 | Т-передача ТН'!$M$24</definedName>
    <definedName name="vid_teplnos_6">et_union_hor!$M$37</definedName>
    <definedName name="vid_teplnos_7">et_union_hor!$M$54</definedName>
    <definedName name="vid_teplnos_8">et_union_hor!$M$72</definedName>
    <definedName name="vid_teplnos_9">et_union_hor!$M$132</definedName>
    <definedName name="VidTopl">'Перечень тарифов'!$G$13</definedName>
    <definedName name="VidTopl_1">'Форма 4.10.2 | Т-ТЭ | &gt;=25МВт'!$M$7</definedName>
    <definedName name="VidTopl_2">'Форма 4.10.2 | Т-ТЭ | ТСО'!$M$8</definedName>
    <definedName name="VidTopl_3">'Форма 4.10.2 | Т-ТЭ | предел'!$M$10</definedName>
    <definedName name="warmNote">'Перечень тарифов'!$W$20:$W$26</definedName>
    <definedName name="warmSource">'Перечень тарифов'!$V$20:$V$26</definedName>
    <definedName name="year_list">TEHSHEET!$C$2:$C$6</definedName>
    <definedName name="year_list1">TEHSHEET!$B$2:$B$27</definedName>
  </definedNames>
  <calcPr calcId="191029"/>
</workbook>
</file>

<file path=xl/calcChain.xml><?xml version="1.0" encoding="utf-8"?>
<calcChain xmlns="http://schemas.openxmlformats.org/spreadsheetml/2006/main">
  <c r="M8" i="642" l="1"/>
  <c r="O8" i="642"/>
  <c r="M9" i="642"/>
  <c r="O9" i="642"/>
  <c r="N17" i="642"/>
  <c r="O17" i="642" s="1"/>
  <c r="P17" i="642" s="1"/>
  <c r="Q17" i="642" s="1"/>
  <c r="R17" i="642" s="1"/>
  <c r="S17" i="642" s="1"/>
  <c r="U17" i="642" s="1"/>
  <c r="V17" i="642" s="1"/>
  <c r="W17" i="642" s="1"/>
  <c r="X17" i="642" s="1"/>
  <c r="Y17" i="642" s="1"/>
  <c r="Z17" i="642" s="1"/>
  <c r="AB17" i="642" s="1"/>
  <c r="AC17" i="642" s="1"/>
  <c r="AD17" i="642" s="1"/>
  <c r="AE17" i="642" s="1"/>
  <c r="AF17" i="642" s="1"/>
  <c r="AG17" i="642" s="1"/>
  <c r="AI17" i="642" s="1"/>
  <c r="AJ17" i="642" s="1"/>
  <c r="AK17" i="642" s="1"/>
  <c r="AL17" i="642" s="1"/>
  <c r="AM17" i="642" s="1"/>
  <c r="AN17" i="642" s="1"/>
  <c r="AP17" i="642" s="1"/>
  <c r="AQ17" i="642" s="1"/>
  <c r="AR17" i="642" s="1"/>
  <c r="AS17" i="642" s="1"/>
  <c r="AT17" i="642" s="1"/>
  <c r="AU17" i="642" s="1"/>
  <c r="AW17" i="642" s="1"/>
  <c r="AX17" i="642" s="1"/>
  <c r="AY17" i="642" s="1"/>
  <c r="AZ17" i="642" s="1"/>
  <c r="BA17" i="642" s="1"/>
  <c r="BB17" i="642" s="1"/>
  <c r="BD17" i="642" s="1"/>
  <c r="BE17" i="642" s="1"/>
  <c r="BF17" i="642" s="1"/>
  <c r="BG17" i="642" s="1"/>
  <c r="BH17" i="642" s="1"/>
  <c r="BI17" i="642" s="1"/>
  <c r="BK17" i="642" s="1"/>
  <c r="BL17" i="642" s="1"/>
  <c r="BM17" i="642" s="1"/>
  <c r="BN17" i="642" s="1"/>
  <c r="BO17" i="642" s="1"/>
  <c r="BP17" i="642" s="1"/>
  <c r="BR17" i="642" s="1"/>
  <c r="BS17" i="642" s="1"/>
  <c r="BT17" i="642" s="1"/>
  <c r="BU17" i="642" s="1"/>
  <c r="BV17" i="642" s="1"/>
  <c r="BW17" i="642" s="1"/>
  <c r="BY17" i="642" s="1"/>
  <c r="BZ17" i="642" s="1"/>
  <c r="CA17" i="642" s="1"/>
  <c r="CB17" i="642" s="1"/>
  <c r="CC17" i="642" s="1"/>
  <c r="CD17" i="642" s="1"/>
  <c r="CF17" i="642" s="1"/>
  <c r="CG17" i="642" s="1"/>
  <c r="CH17" i="642" s="1"/>
  <c r="L18" i="642"/>
  <c r="O18" i="642"/>
  <c r="CK18" i="642"/>
  <c r="L19" i="642"/>
  <c r="CK19" i="642"/>
  <c r="L20" i="642"/>
  <c r="CK20" i="642"/>
  <c r="L21" i="642"/>
  <c r="CK21" i="642"/>
  <c r="L22" i="642"/>
  <c r="CK22" i="642"/>
  <c r="L23" i="642"/>
  <c r="CK23" i="642"/>
  <c r="L24" i="642"/>
  <c r="Q25" i="642"/>
  <c r="X25" i="642"/>
  <c r="AE25" i="642"/>
  <c r="AL25" i="642"/>
  <c r="AS25" i="642"/>
  <c r="AZ25" i="642"/>
  <c r="BG25" i="642"/>
  <c r="BN25" i="642"/>
  <c r="BU25" i="642"/>
  <c r="CB25" i="642"/>
  <c r="CI24" i="642"/>
  <c r="CK24" i="642"/>
  <c r="CK25" i="642"/>
  <c r="CK26" i="642"/>
  <c r="CK27" i="642"/>
  <c r="CK28" i="642"/>
  <c r="A1" i="612"/>
  <c r="A2" i="612"/>
  <c r="A3" i="612"/>
  <c r="A4" i="612"/>
  <c r="A5" i="612"/>
  <c r="A6" i="612"/>
  <c r="A7" i="612"/>
  <c r="A8" i="612"/>
  <c r="A9" i="612"/>
  <c r="A10" i="612"/>
  <c r="A11" i="612"/>
  <c r="A12" i="612"/>
  <c r="A13" i="612"/>
  <c r="A14" i="612"/>
  <c r="A15" i="612"/>
  <c r="A16" i="612"/>
  <c r="A17" i="612"/>
  <c r="A18" i="612"/>
  <c r="A19" i="612"/>
  <c r="A20" i="612"/>
  <c r="A21" i="612"/>
  <c r="A22" i="612"/>
  <c r="A23" i="612"/>
  <c r="A24" i="612"/>
  <c r="A25" i="612"/>
  <c r="A26" i="612"/>
  <c r="A27" i="612"/>
  <c r="A28" i="612"/>
  <c r="A29" i="612"/>
  <c r="A30" i="612"/>
  <c r="A31" i="612"/>
  <c r="A32" i="612"/>
  <c r="A33" i="612"/>
  <c r="A34" i="612"/>
  <c r="A35" i="612"/>
  <c r="A36" i="612"/>
  <c r="A37" i="612"/>
  <c r="A38" i="612"/>
  <c r="A39" i="612"/>
  <c r="A40" i="612"/>
  <c r="A41" i="612"/>
  <c r="A42" i="612"/>
  <c r="A43" i="612"/>
  <c r="A44" i="612"/>
  <c r="A45" i="612"/>
  <c r="A46" i="612"/>
  <c r="A47" i="612"/>
  <c r="A48" i="612"/>
  <c r="A49" i="612"/>
  <c r="A50" i="612"/>
  <c r="A51" i="612"/>
  <c r="A52" i="612"/>
  <c r="A53" i="612"/>
  <c r="A54" i="612"/>
  <c r="A55" i="612"/>
  <c r="A56" i="612"/>
  <c r="A57" i="612"/>
  <c r="A58" i="612"/>
  <c r="A59" i="612"/>
  <c r="A60" i="612"/>
  <c r="A61" i="612"/>
  <c r="A62" i="612"/>
  <c r="A63" i="612"/>
  <c r="A64" i="612"/>
  <c r="A65" i="612"/>
  <c r="A66" i="612"/>
  <c r="A67" i="612"/>
  <c r="A68" i="612"/>
  <c r="A69" i="612"/>
  <c r="A70" i="612"/>
  <c r="A71" i="612"/>
  <c r="A72" i="612"/>
  <c r="A73" i="612"/>
  <c r="A74" i="612"/>
  <c r="A75" i="612"/>
  <c r="A76" i="612"/>
  <c r="A77" i="612"/>
  <c r="A78" i="612"/>
  <c r="A79" i="612"/>
  <c r="A80" i="612"/>
  <c r="A81" i="612"/>
  <c r="A82" i="612"/>
  <c r="A83" i="612"/>
  <c r="A84" i="612"/>
  <c r="A85" i="612"/>
  <c r="A86" i="612"/>
  <c r="A87" i="612"/>
  <c r="A88" i="612"/>
  <c r="A89" i="612"/>
  <c r="A90" i="612"/>
  <c r="A91" i="612"/>
  <c r="A92" i="612"/>
  <c r="A93" i="612"/>
  <c r="A94" i="612"/>
  <c r="A95" i="612"/>
  <c r="A96" i="612"/>
  <c r="A97" i="612"/>
  <c r="A98" i="612"/>
  <c r="A99" i="612"/>
  <c r="A100" i="612"/>
  <c r="A101" i="612"/>
  <c r="A102" i="612"/>
  <c r="A103" i="612"/>
  <c r="A104" i="612"/>
  <c r="A105" i="612"/>
  <c r="A106" i="612"/>
  <c r="A107" i="612"/>
  <c r="A108" i="612"/>
  <c r="A109" i="612"/>
  <c r="A110" i="612"/>
  <c r="A111" i="612"/>
  <c r="A112" i="612"/>
  <c r="A113" i="612"/>
  <c r="A114" i="612"/>
  <c r="A115" i="612"/>
  <c r="A116" i="612"/>
  <c r="A117" i="612"/>
  <c r="A118" i="612"/>
  <c r="A119" i="612"/>
  <c r="A120" i="612"/>
  <c r="A121" i="612"/>
  <c r="A122" i="612"/>
  <c r="A123" i="612"/>
  <c r="A124" i="612"/>
  <c r="A125" i="612"/>
  <c r="A126" i="612"/>
  <c r="A127" i="612"/>
  <c r="A128" i="612"/>
  <c r="A129" i="612"/>
  <c r="A130" i="612"/>
  <c r="A131" i="612"/>
  <c r="A132" i="612"/>
  <c r="A133" i="612"/>
  <c r="A134" i="612"/>
  <c r="A135" i="612"/>
  <c r="A136" i="612"/>
  <c r="A137" i="612"/>
  <c r="A138" i="612"/>
  <c r="A139" i="612"/>
  <c r="A140" i="612"/>
  <c r="A141" i="612"/>
  <c r="A142" i="612"/>
  <c r="A143" i="612"/>
  <c r="A144" i="612"/>
  <c r="A145" i="612"/>
  <c r="A146" i="612"/>
  <c r="A147" i="612"/>
  <c r="A148" i="612"/>
  <c r="A149" i="612"/>
  <c r="A150" i="612"/>
  <c r="A151" i="612"/>
  <c r="A152" i="612"/>
  <c r="A153" i="612"/>
  <c r="A154" i="612"/>
  <c r="A155" i="612"/>
  <c r="A156" i="612"/>
  <c r="A157" i="612"/>
  <c r="A158" i="612"/>
  <c r="A159" i="612"/>
  <c r="A160" i="612"/>
  <c r="A161" i="612"/>
  <c r="A162" i="612"/>
  <c r="A163" i="612"/>
  <c r="A164" i="612"/>
  <c r="A165" i="612"/>
  <c r="A166" i="612"/>
  <c r="A167" i="612"/>
  <c r="A168" i="612"/>
  <c r="A169" i="612"/>
  <c r="A170" i="612"/>
  <c r="A171" i="612"/>
  <c r="A172" i="612"/>
  <c r="A173" i="612"/>
  <c r="A174" i="612"/>
  <c r="A175" i="612"/>
  <c r="A176" i="612"/>
  <c r="A177" i="612"/>
  <c r="A178" i="612"/>
  <c r="A179" i="612"/>
  <c r="A180" i="612"/>
  <c r="A181" i="612"/>
  <c r="A182" i="612"/>
  <c r="A183" i="612"/>
  <c r="A184" i="612"/>
  <c r="A185" i="612"/>
  <c r="A186" i="612"/>
  <c r="A187" i="612"/>
  <c r="A188" i="612"/>
  <c r="A189" i="612"/>
  <c r="A190" i="612"/>
  <c r="A191" i="612"/>
  <c r="A192" i="612"/>
  <c r="A193" i="612"/>
  <c r="A194" i="612"/>
  <c r="A195" i="612"/>
  <c r="A196" i="612"/>
  <c r="A197" i="612"/>
  <c r="A198" i="612"/>
  <c r="A199" i="612"/>
  <c r="A200" i="612"/>
  <c r="A201" i="612"/>
  <c r="A202" i="612"/>
  <c r="A203" i="612"/>
  <c r="A204" i="612"/>
  <c r="A205" i="612"/>
  <c r="A206" i="612"/>
  <c r="A207" i="612"/>
  <c r="A208" i="612"/>
  <c r="A209" i="612"/>
  <c r="A210" i="612"/>
  <c r="A211" i="612"/>
  <c r="A212" i="612"/>
  <c r="A213" i="612"/>
  <c r="A214" i="612"/>
  <c r="A215" i="612"/>
  <c r="A216" i="612"/>
  <c r="A217" i="612"/>
  <c r="CB245" i="471"/>
  <c r="BU245" i="471"/>
  <c r="BN245" i="471"/>
  <c r="BG245" i="471"/>
  <c r="AZ245" i="471"/>
  <c r="AS245" i="471"/>
  <c r="AL245" i="471"/>
  <c r="AE245" i="471"/>
  <c r="X245" i="471"/>
  <c r="H12" i="649" l="1"/>
  <c r="H11" i="649"/>
  <c r="H9" i="649"/>
  <c r="H8" i="649"/>
  <c r="H7" i="649"/>
  <c r="H12" i="645"/>
  <c r="H9" i="645"/>
  <c r="H8" i="645"/>
  <c r="F43" i="647"/>
  <c r="E43" i="647"/>
  <c r="F36" i="647"/>
  <c r="E36" i="647"/>
  <c r="F29" i="647"/>
  <c r="E29" i="647"/>
  <c r="F22" i="647"/>
  <c r="E22" i="647"/>
  <c r="F17" i="647"/>
  <c r="E17" i="647"/>
  <c r="H12" i="643"/>
  <c r="H9" i="643"/>
  <c r="H8" i="643"/>
  <c r="F9" i="649"/>
  <c r="F10" i="649"/>
  <c r="F8" i="649"/>
  <c r="F12" i="649"/>
  <c r="F13" i="649"/>
  <c r="F11" i="649"/>
  <c r="R14" i="601" l="1"/>
  <c r="R13" i="601"/>
  <c r="R12" i="601"/>
  <c r="P12" i="601"/>
  <c r="M14" i="601"/>
  <c r="M13" i="601"/>
  <c r="M12" i="601"/>
  <c r="H13" i="649" l="1"/>
  <c r="H13" i="645"/>
  <c r="H13" i="643"/>
  <c r="B2" i="525"/>
  <c r="B3" i="525"/>
  <c r="M8" i="624" l="1"/>
  <c r="O8" i="624"/>
  <c r="M9" i="624"/>
  <c r="O9" i="624"/>
  <c r="N17" i="624"/>
  <c r="O17" i="624" s="1"/>
  <c r="P17" i="624" s="1"/>
  <c r="Q17" i="624" s="1"/>
  <c r="R17" i="624" s="1"/>
  <c r="S17" i="624" s="1"/>
  <c r="U17" i="624" s="1"/>
  <c r="V17" i="624" s="1"/>
  <c r="W17" i="624" s="1"/>
  <c r="Z18" i="624"/>
  <c r="Z19" i="624"/>
  <c r="Z20" i="624"/>
  <c r="Z21" i="624"/>
  <c r="Z22" i="624"/>
  <c r="Z23" i="624"/>
  <c r="Q25" i="624"/>
  <c r="Z24" i="624"/>
  <c r="Z25" i="624"/>
  <c r="Z26" i="624"/>
  <c r="Z27" i="624"/>
  <c r="Z28" i="624"/>
  <c r="Z29" i="624"/>
  <c r="Z30" i="624"/>
  <c r="Z31" i="624"/>
  <c r="L21" i="624"/>
  <c r="L22" i="624"/>
  <c r="L20" i="624"/>
  <c r="L23" i="624"/>
  <c r="X24" i="624"/>
  <c r="L18" i="624"/>
  <c r="L24" i="624"/>
  <c r="L19" i="624"/>
  <c r="F8" i="647" l="1"/>
  <c r="E8" i="647"/>
  <c r="F7" i="647"/>
  <c r="E7" i="647"/>
  <c r="H11" i="645"/>
  <c r="H7" i="645"/>
  <c r="F10" i="645"/>
  <c r="F8" i="645"/>
  <c r="F9" i="645"/>
  <c r="F12" i="645"/>
  <c r="F11" i="645"/>
  <c r="F13" i="645"/>
  <c r="O9" i="632" l="1"/>
  <c r="M9" i="632"/>
  <c r="O8" i="632"/>
  <c r="M8" i="632"/>
  <c r="N9" i="633"/>
  <c r="M9" i="633"/>
  <c r="N8" i="633"/>
  <c r="M8" i="633"/>
  <c r="O9" i="628"/>
  <c r="M9" i="628"/>
  <c r="O8" i="628"/>
  <c r="M8" i="628"/>
  <c r="O9" i="630"/>
  <c r="M9" i="630"/>
  <c r="O8" i="630"/>
  <c r="M8" i="630"/>
  <c r="O9" i="629"/>
  <c r="M9" i="629"/>
  <c r="O8" i="629"/>
  <c r="M8" i="629"/>
  <c r="O9" i="627"/>
  <c r="M9" i="627"/>
  <c r="O8" i="627"/>
  <c r="M8" i="627"/>
  <c r="O9" i="631"/>
  <c r="M9" i="631"/>
  <c r="O8" i="631"/>
  <c r="M8" i="631"/>
  <c r="O11" i="640"/>
  <c r="M11" i="640"/>
  <c r="O10" i="640"/>
  <c r="M10" i="640"/>
  <c r="O11" i="626"/>
  <c r="M11" i="626"/>
  <c r="O10" i="626"/>
  <c r="M10" i="626"/>
  <c r="O9" i="625"/>
  <c r="M9" i="625"/>
  <c r="O8" i="625"/>
  <c r="M8" i="625"/>
  <c r="E2" i="437"/>
  <c r="E3" i="437"/>
  <c r="O17" i="627" l="1"/>
  <c r="P17" i="627" s="1"/>
  <c r="Q17" i="627" s="1"/>
  <c r="R17" i="627" s="1"/>
  <c r="S17" i="627" s="1"/>
  <c r="U17" i="627" s="1"/>
  <c r="V17" i="627" s="1"/>
  <c r="W17" i="627" s="1"/>
  <c r="Z24" i="627"/>
  <c r="Q25" i="627"/>
  <c r="L19" i="627"/>
  <c r="X24" i="627"/>
  <c r="Y23" i="627"/>
  <c r="L23" i="627"/>
  <c r="L24" i="627"/>
  <c r="L21" i="627"/>
  <c r="L20" i="627"/>
  <c r="L18" i="627"/>
  <c r="O18" i="632" l="1"/>
  <c r="P18" i="632" s="1"/>
  <c r="Q18" i="632" s="1"/>
  <c r="R18" i="632" s="1"/>
  <c r="S18" i="632" s="1"/>
  <c r="T18" i="632" s="1"/>
  <c r="V18" i="632" s="1"/>
  <c r="R24" i="632"/>
  <c r="L19" i="632"/>
  <c r="L22" i="632"/>
  <c r="Y23" i="632"/>
  <c r="L21" i="632"/>
  <c r="L23" i="632"/>
  <c r="L20" i="632"/>
  <c r="X18" i="632" l="1"/>
  <c r="M12" i="550"/>
  <c r="CK251" i="471" l="1"/>
  <c r="CK250" i="471"/>
  <c r="CK249" i="471"/>
  <c r="CK248" i="471"/>
  <c r="CK247" i="471"/>
  <c r="CK246" i="471"/>
  <c r="CK245" i="471"/>
  <c r="Q245" i="471"/>
  <c r="CK244" i="471"/>
  <c r="CK243" i="471"/>
  <c r="CK242" i="471"/>
  <c r="CK241" i="471"/>
  <c r="CK240" i="471"/>
  <c r="CK239" i="471"/>
  <c r="CK238" i="471"/>
  <c r="H11" i="643"/>
  <c r="H7" i="643"/>
  <c r="F13" i="643"/>
  <c r="F10" i="643"/>
  <c r="F9" i="643"/>
  <c r="F12" i="643"/>
  <c r="F11" i="643"/>
  <c r="F8" i="643"/>
  <c r="L243" i="471"/>
  <c r="L244" i="471"/>
  <c r="L241" i="471"/>
  <c r="L242" i="471"/>
  <c r="L240" i="471"/>
  <c r="L239" i="471"/>
  <c r="L238" i="471"/>
  <c r="CI244" i="471"/>
  <c r="H11" i="641" l="1"/>
  <c r="H7" i="641"/>
  <c r="Z233" i="471"/>
  <c r="Z232" i="471"/>
  <c r="Z231" i="471"/>
  <c r="Z230" i="471"/>
  <c r="Z229" i="471"/>
  <c r="Z228" i="471"/>
  <c r="Z227" i="471"/>
  <c r="Q227" i="471"/>
  <c r="Z226" i="471"/>
  <c r="Z225" i="471"/>
  <c r="Z224" i="471"/>
  <c r="Z223" i="471"/>
  <c r="Z222" i="471"/>
  <c r="Z221" i="471"/>
  <c r="Z220" i="471"/>
  <c r="Z33" i="640"/>
  <c r="Z32" i="640"/>
  <c r="Z31" i="640"/>
  <c r="Z30" i="640"/>
  <c r="Z29" i="640"/>
  <c r="Z28" i="640"/>
  <c r="Z27" i="640"/>
  <c r="Q27" i="640"/>
  <c r="Z26" i="640"/>
  <c r="Z25" i="640"/>
  <c r="Z24" i="640"/>
  <c r="Z23" i="640"/>
  <c r="Z22" i="640"/>
  <c r="Z21" i="640"/>
  <c r="Z20" i="640"/>
  <c r="N19" i="640"/>
  <c r="O19" i="640" s="1"/>
  <c r="P19" i="640" s="1"/>
  <c r="Q19" i="640" s="1"/>
  <c r="R19" i="640" s="1"/>
  <c r="S19" i="640" s="1"/>
  <c r="U19" i="640" s="1"/>
  <c r="F11" i="641"/>
  <c r="F9" i="641"/>
  <c r="F13" i="641"/>
  <c r="F8" i="641"/>
  <c r="L25" i="640"/>
  <c r="L21" i="640"/>
  <c r="L26" i="640"/>
  <c r="L22" i="640"/>
  <c r="L20" i="640"/>
  <c r="F10" i="641"/>
  <c r="X26" i="640"/>
  <c r="F12" i="641"/>
  <c r="L24" i="640"/>
  <c r="L23" i="640"/>
  <c r="L224" i="471"/>
  <c r="L225" i="471"/>
  <c r="L223" i="471"/>
  <c r="L220" i="471"/>
  <c r="L222" i="471"/>
  <c r="X226" i="471"/>
  <c r="L226" i="471"/>
  <c r="L221" i="471"/>
  <c r="V19" i="640" l="1"/>
  <c r="W19" i="640" s="1"/>
  <c r="AA198" i="471" l="1"/>
  <c r="AI197" i="471"/>
  <c r="R184" i="471"/>
  <c r="V120" i="471"/>
  <c r="AF111" i="471"/>
  <c r="V110" i="471"/>
  <c r="AE109" i="471"/>
  <c r="V109" i="471"/>
  <c r="Q150" i="471"/>
  <c r="Z149" i="471"/>
  <c r="Q132" i="471"/>
  <c r="Z131" i="471"/>
  <c r="Q92" i="471"/>
  <c r="Z91" i="471"/>
  <c r="Q168" i="471"/>
  <c r="Z167" i="471"/>
  <c r="AA166" i="471"/>
  <c r="Z80" i="471"/>
  <c r="Z79" i="471"/>
  <c r="Z78" i="471"/>
  <c r="Z77" i="471"/>
  <c r="Z76" i="471"/>
  <c r="Z75" i="471"/>
  <c r="Z74" i="471"/>
  <c r="Q74" i="471"/>
  <c r="Z73" i="471"/>
  <c r="Z72" i="471"/>
  <c r="Z71" i="471"/>
  <c r="Z70" i="471"/>
  <c r="Z69" i="471"/>
  <c r="Z68" i="471"/>
  <c r="Z67" i="471"/>
  <c r="Z62" i="471"/>
  <c r="Z61" i="471"/>
  <c r="Z60" i="471"/>
  <c r="Z59" i="471"/>
  <c r="Z58" i="471"/>
  <c r="Z57" i="471"/>
  <c r="Z56" i="471"/>
  <c r="Q56" i="471"/>
  <c r="Z55" i="471"/>
  <c r="Z54" i="471"/>
  <c r="Z53" i="471"/>
  <c r="Z52" i="471"/>
  <c r="Z51" i="471"/>
  <c r="Z50" i="471"/>
  <c r="Z49" i="471"/>
  <c r="Z44" i="471"/>
  <c r="Z43" i="471"/>
  <c r="Z42" i="471"/>
  <c r="Z41" i="471"/>
  <c r="Z40" i="471"/>
  <c r="Z39" i="471"/>
  <c r="Z38" i="471"/>
  <c r="Q38" i="471"/>
  <c r="Z37" i="471"/>
  <c r="Z36" i="471"/>
  <c r="Z35" i="471"/>
  <c r="Z34" i="471"/>
  <c r="Z33" i="471"/>
  <c r="Z32" i="471"/>
  <c r="Z31" i="471"/>
  <c r="H11" i="639"/>
  <c r="H7" i="639"/>
  <c r="H11" i="638"/>
  <c r="H7" i="638"/>
  <c r="H11" i="637"/>
  <c r="H7" i="637"/>
  <c r="H11" i="636"/>
  <c r="H7" i="636"/>
  <c r="H11" i="635"/>
  <c r="H7" i="635"/>
  <c r="H11" i="634"/>
  <c r="H7" i="634"/>
  <c r="O17" i="630"/>
  <c r="P17" i="630" s="1"/>
  <c r="Q17" i="630" s="1"/>
  <c r="R17" i="630" s="1"/>
  <c r="S17" i="630" s="1"/>
  <c r="U17" i="630" s="1"/>
  <c r="V17" i="630" s="1"/>
  <c r="F9" i="635"/>
  <c r="F8" i="637"/>
  <c r="F10" i="637"/>
  <c r="F13" i="638"/>
  <c r="F13" i="635"/>
  <c r="F12" i="634"/>
  <c r="F9" i="637"/>
  <c r="F13" i="636"/>
  <c r="F9" i="634"/>
  <c r="F12" i="638"/>
  <c r="F11" i="638"/>
  <c r="F10" i="638"/>
  <c r="F12" i="636"/>
  <c r="F10" i="635"/>
  <c r="F13" i="637"/>
  <c r="F9" i="638"/>
  <c r="F11" i="635"/>
  <c r="F11" i="636"/>
  <c r="F9" i="636"/>
  <c r="F8" i="635"/>
  <c r="F11" i="634"/>
  <c r="F12" i="639"/>
  <c r="F13" i="634"/>
  <c r="F12" i="637"/>
  <c r="F10" i="634"/>
  <c r="F11" i="637"/>
  <c r="F9" i="639"/>
  <c r="F8" i="636"/>
  <c r="F10" i="639"/>
  <c r="F8" i="639"/>
  <c r="F11" i="639"/>
  <c r="F10" i="636"/>
  <c r="F8" i="638"/>
  <c r="F13" i="639"/>
  <c r="F12" i="635"/>
  <c r="F8" i="634"/>
  <c r="L183" i="471"/>
  <c r="Y90" i="471"/>
  <c r="L167" i="471"/>
  <c r="L144" i="471"/>
  <c r="L85" i="471"/>
  <c r="L90" i="471"/>
  <c r="L130" i="471"/>
  <c r="L105" i="471"/>
  <c r="X37" i="471"/>
  <c r="L179" i="471"/>
  <c r="L31" i="471"/>
  <c r="X91" i="471"/>
  <c r="L72" i="471"/>
  <c r="L182" i="471"/>
  <c r="L67" i="471"/>
  <c r="L181" i="471"/>
  <c r="X55" i="471"/>
  <c r="L73" i="471"/>
  <c r="L91" i="471"/>
  <c r="L35" i="471"/>
  <c r="L34" i="471"/>
  <c r="L166" i="471"/>
  <c r="L127" i="471"/>
  <c r="L180" i="471"/>
  <c r="L126" i="471"/>
  <c r="L86" i="471"/>
  <c r="L32" i="471"/>
  <c r="L195" i="471"/>
  <c r="L110" i="471"/>
  <c r="L33" i="471"/>
  <c r="L87" i="471"/>
  <c r="L125" i="471"/>
  <c r="L109" i="471"/>
  <c r="X149" i="471"/>
  <c r="L162" i="471"/>
  <c r="L145" i="471"/>
  <c r="Y183" i="471"/>
  <c r="L143" i="471"/>
  <c r="L196" i="471"/>
  <c r="L146" i="471"/>
  <c r="Y166" i="471"/>
  <c r="AC120" i="471"/>
  <c r="L149" i="471"/>
  <c r="L53" i="471"/>
  <c r="L128" i="471"/>
  <c r="L164" i="471"/>
  <c r="L71" i="471"/>
  <c r="L165" i="471"/>
  <c r="L104" i="471"/>
  <c r="AH197" i="471"/>
  <c r="Y130" i="471"/>
  <c r="L36" i="471"/>
  <c r="L163" i="471"/>
  <c r="L103" i="471"/>
  <c r="L49" i="471"/>
  <c r="AC110" i="471"/>
  <c r="Y148" i="471"/>
  <c r="L131" i="471"/>
  <c r="AD108" i="471"/>
  <c r="L52" i="471"/>
  <c r="L148" i="471"/>
  <c r="L120" i="471"/>
  <c r="L193" i="471"/>
  <c r="L106" i="471"/>
  <c r="X131" i="471"/>
  <c r="X73" i="471"/>
  <c r="X167" i="471"/>
  <c r="AC109" i="471"/>
  <c r="L194" i="471"/>
  <c r="L50" i="471"/>
  <c r="L69" i="471"/>
  <c r="L88" i="471"/>
  <c r="L51" i="471"/>
  <c r="L37" i="471"/>
  <c r="L197" i="471"/>
  <c r="L68" i="471"/>
  <c r="L55" i="471"/>
  <c r="L70" i="471"/>
  <c r="L161" i="471"/>
  <c r="L54" i="471"/>
  <c r="L108" i="471"/>
  <c r="Z33" i="626" l="1"/>
  <c r="Z32" i="626"/>
  <c r="Z31" i="626"/>
  <c r="Z30" i="626"/>
  <c r="Z29" i="626"/>
  <c r="Z28" i="626"/>
  <c r="Z27" i="626"/>
  <c r="Q27" i="626"/>
  <c r="Z26" i="626"/>
  <c r="Z25" i="626"/>
  <c r="Z24" i="626"/>
  <c r="Z23" i="626"/>
  <c r="Z22" i="626"/>
  <c r="Z21" i="626"/>
  <c r="Z20" i="626"/>
  <c r="N19" i="626"/>
  <c r="O19" i="626" s="1"/>
  <c r="P19" i="626" s="1"/>
  <c r="Q19" i="626" s="1"/>
  <c r="R19" i="626" s="1"/>
  <c r="S19" i="626" s="1"/>
  <c r="U19" i="626" s="1"/>
  <c r="Z31" i="625"/>
  <c r="Z30" i="625"/>
  <c r="Z29" i="625"/>
  <c r="Z28" i="625"/>
  <c r="Z27" i="625"/>
  <c r="Z26" i="625"/>
  <c r="Z25" i="625"/>
  <c r="Q25" i="625"/>
  <c r="Z24" i="625"/>
  <c r="Z23" i="625"/>
  <c r="Z22" i="625"/>
  <c r="Z21" i="625"/>
  <c r="Z20" i="625"/>
  <c r="Z19" i="625"/>
  <c r="Z18" i="625"/>
  <c r="N17" i="625"/>
  <c r="O17" i="625" s="1"/>
  <c r="P17" i="625" s="1"/>
  <c r="Q17" i="625" s="1"/>
  <c r="R17" i="625" s="1"/>
  <c r="S17" i="625" s="1"/>
  <c r="U17" i="625" s="1"/>
  <c r="L24" i="625"/>
  <c r="L18" i="625"/>
  <c r="L22" i="626"/>
  <c r="L21" i="625"/>
  <c r="L20" i="626"/>
  <c r="L25" i="626"/>
  <c r="L21" i="626"/>
  <c r="L26" i="626"/>
  <c r="X26" i="626"/>
  <c r="L19" i="625"/>
  <c r="L23" i="626"/>
  <c r="L20" i="625"/>
  <c r="L24" i="626"/>
  <c r="L23" i="625"/>
  <c r="L22" i="625"/>
  <c r="X24" i="625"/>
  <c r="V19" i="626" l="1"/>
  <c r="W19" i="626" s="1"/>
  <c r="V17" i="625"/>
  <c r="W17" i="625" s="1"/>
  <c r="AA24" i="633"/>
  <c r="AI23" i="633"/>
  <c r="N18" i="633"/>
  <c r="R18" i="633" s="1"/>
  <c r="Y18" i="633" s="1"/>
  <c r="Z18" i="633" s="1"/>
  <c r="AA18" i="633" s="1"/>
  <c r="AB18" i="633" s="1"/>
  <c r="AC18" i="633" s="1"/>
  <c r="AE18" i="633" s="1"/>
  <c r="Q25" i="631"/>
  <c r="Z24" i="631"/>
  <c r="AA23" i="631"/>
  <c r="O17" i="631"/>
  <c r="P17" i="631" s="1"/>
  <c r="Q17" i="631" s="1"/>
  <c r="R17" i="631" s="1"/>
  <c r="S17" i="631" s="1"/>
  <c r="Q25" i="630"/>
  <c r="Z24" i="630"/>
  <c r="W17" i="630"/>
  <c r="Y23" i="630"/>
  <c r="L18" i="630"/>
  <c r="L21" i="631"/>
  <c r="L23" i="631"/>
  <c r="L23" i="633"/>
  <c r="L19" i="633"/>
  <c r="X24" i="631"/>
  <c r="L20" i="633"/>
  <c r="L19" i="630"/>
  <c r="L22" i="633"/>
  <c r="L24" i="631"/>
  <c r="L20" i="631"/>
  <c r="L18" i="631"/>
  <c r="AH23" i="633"/>
  <c r="Y23" i="631"/>
  <c r="L20" i="630"/>
  <c r="L24" i="630"/>
  <c r="L19" i="631"/>
  <c r="L22" i="631"/>
  <c r="L21" i="633"/>
  <c r="L23" i="630"/>
  <c r="L21" i="630"/>
  <c r="X24" i="630"/>
  <c r="AG18" i="633" l="1"/>
  <c r="U17" i="631"/>
  <c r="Q25" i="629"/>
  <c r="Z24" i="629"/>
  <c r="O17" i="629"/>
  <c r="P17" i="629" s="1"/>
  <c r="Q17" i="629" s="1"/>
  <c r="R17" i="629" s="1"/>
  <c r="AF26" i="628"/>
  <c r="V25" i="628"/>
  <c r="AE24" i="628"/>
  <c r="V24" i="628"/>
  <c r="O17" i="628"/>
  <c r="P17" i="628" s="1"/>
  <c r="Q17" i="628" s="1"/>
  <c r="R17" i="628" s="1"/>
  <c r="S17" i="628" s="1"/>
  <c r="T17" i="628" s="1"/>
  <c r="U17" i="628" s="1"/>
  <c r="V17" i="628" s="1"/>
  <c r="W17" i="628" s="1"/>
  <c r="L21" i="628"/>
  <c r="L25" i="628"/>
  <c r="L20" i="628"/>
  <c r="AC24" i="628"/>
  <c r="L21" i="629"/>
  <c r="AD23" i="628"/>
  <c r="L19" i="629"/>
  <c r="L24" i="628"/>
  <c r="X24" i="629"/>
  <c r="AC25" i="628"/>
  <c r="L20" i="629"/>
  <c r="L19" i="628"/>
  <c r="L24" i="629"/>
  <c r="L18" i="629"/>
  <c r="Y23" i="629"/>
  <c r="L23" i="629"/>
  <c r="L18" i="628"/>
  <c r="L23" i="628"/>
  <c r="V17" i="631" l="1"/>
  <c r="W17" i="631" s="1"/>
  <c r="X17" i="628"/>
  <c r="Z17" i="628" s="1"/>
  <c r="S17" i="629"/>
  <c r="U17" i="629" s="1"/>
  <c r="V17" i="629" s="1"/>
  <c r="W17" i="629" s="1"/>
  <c r="AB17" i="628" l="1"/>
  <c r="M292" i="471"/>
  <c r="R307" i="471"/>
  <c r="P297" i="471"/>
  <c r="R302" i="471"/>
  <c r="R297" i="471"/>
  <c r="H11" i="618"/>
  <c r="H7" i="618"/>
  <c r="H11" i="617"/>
  <c r="H7" i="617"/>
  <c r="H11" i="616"/>
  <c r="H7" i="616"/>
  <c r="H11" i="614"/>
  <c r="H7" i="614"/>
  <c r="H340" i="471"/>
  <c r="E29" i="205"/>
  <c r="F29" i="205"/>
  <c r="E327" i="471"/>
  <c r="E332" i="471"/>
  <c r="F8" i="617"/>
  <c r="F13" i="618"/>
  <c r="F9" i="617"/>
  <c r="F13" i="617"/>
  <c r="F9" i="616"/>
  <c r="F11" i="616"/>
  <c r="F12" i="614"/>
  <c r="F10" i="618"/>
  <c r="F11" i="618"/>
  <c r="F9" i="614"/>
  <c r="F8" i="614"/>
  <c r="F12" i="617"/>
  <c r="F8" i="616"/>
  <c r="F8" i="618"/>
  <c r="F11" i="614"/>
  <c r="F12" i="616"/>
  <c r="F10" i="617"/>
  <c r="F12" i="618"/>
  <c r="F11" i="617"/>
  <c r="F10" i="616"/>
  <c r="F13" i="616"/>
  <c r="F13" i="614"/>
  <c r="F9" i="618"/>
  <c r="F10" i="614"/>
  <c r="M297" i="471"/>
  <c r="M302" i="471"/>
  <c r="F342" i="471"/>
  <c r="F337" i="471"/>
  <c r="F341" i="471"/>
  <c r="F338" i="471"/>
  <c r="F340" i="471"/>
  <c r="M307" i="471"/>
  <c r="F339" i="471"/>
</calcChain>
</file>

<file path=xl/sharedStrings.xml><?xml version="1.0" encoding="utf-8"?>
<sst xmlns="http://schemas.openxmlformats.org/spreadsheetml/2006/main" count="6508" uniqueCount="2875">
  <si>
    <t>et_List02(_1,_2,_3)</t>
  </si>
  <si>
    <t>Ссылка</t>
  </si>
  <si>
    <t>специальный (упрощенная система налогообложения, система налогообложения для сельскохозяйственных производителей)</t>
  </si>
  <si>
    <t>без дифференциации</t>
  </si>
  <si>
    <t>Добавить МО</t>
  </si>
  <si>
    <t>Добавить строку</t>
  </si>
  <si>
    <t>ставка за содержание тепловой мощности, тыс.руб./Гкал/ч/мес</t>
  </si>
  <si>
    <t xml:space="preserve">Наименование системы теплоснабжения </t>
  </si>
  <si>
    <t>Схема подключения теплопотребляющей установки к коллектору источника тепловой энергии</t>
  </si>
  <si>
    <t>Группа потребителей</t>
  </si>
  <si>
    <t>Добавить группу потребителей</t>
  </si>
  <si>
    <t>Добавить схему подключения</t>
  </si>
  <si>
    <t>et_List06(_1,_2,_3)</t>
  </si>
  <si>
    <t>modList01</t>
  </si>
  <si>
    <t>modList03</t>
  </si>
  <si>
    <t>Территория действия тарифа</t>
  </si>
  <si>
    <t>Добавить источник тепловой энергии</t>
  </si>
  <si>
    <t>Добавить наименование системы теплоснабжения</t>
  </si>
  <si>
    <t>Добавить территорию действия тарифа</t>
  </si>
  <si>
    <t>Наименование тарифа</t>
  </si>
  <si>
    <t>Группы потребителей
(kind_of_cons)</t>
  </si>
  <si>
    <t xml:space="preserve">Источник тепловой энергии  </t>
  </si>
  <si>
    <t>к тепловой сети без дополнительного преобразования на тепловых пунктах, эксплуатируемых теплоснабжающей организацией</t>
  </si>
  <si>
    <t>организации-перепродавцы</t>
  </si>
  <si>
    <t>Добавить вид теплоносителя (параметры теплоносителя)</t>
  </si>
  <si>
    <t>надземная (наземная)</t>
  </si>
  <si>
    <t>подземная (канальная)</t>
  </si>
  <si>
    <t>подземная (бесканальная)</t>
  </si>
  <si>
    <t>Тип прокладки тепловых сетей
(kind_of_nets)</t>
  </si>
  <si>
    <t>50 - 250 мм</t>
  </si>
  <si>
    <t>251 - 400 мм</t>
  </si>
  <si>
    <t>401 - 550 мм</t>
  </si>
  <si>
    <t>551 - 700 мм</t>
  </si>
  <si>
    <t>701 мм и выше</t>
  </si>
  <si>
    <t>Диапазаны диаметров тепловых сетей
(kind_of_diameters)</t>
  </si>
  <si>
    <t>не превышает 0,1 Гкал/ч</t>
  </si>
  <si>
    <t>более 0,1 Гкал/ч и не превышает 1,5 Гкал/ч</t>
  </si>
  <si>
    <t>превышает 1,5 Гкал/ч при наличии технической возможности подключения</t>
  </si>
  <si>
    <t>превышает 1,5 Гкал/ч при отсутствии технической возможности подключения</t>
  </si>
  <si>
    <t>Подключаемая тепловая нагрузка
(kind_of_load)</t>
  </si>
  <si>
    <t>Добавить поставщика</t>
  </si>
  <si>
    <t>первичное раскрытие информации</t>
  </si>
  <si>
    <t>изменения в раскрытой ранее информации</t>
  </si>
  <si>
    <t>Чеченская республика</t>
  </si>
  <si>
    <t>Чувашская республика</t>
  </si>
  <si>
    <t>Чукотский автономный округ</t>
  </si>
  <si>
    <t>Ямало-Ненецкий автономный округ</t>
  </si>
  <si>
    <t>Ярославская область</t>
  </si>
  <si>
    <t>2</t>
  </si>
  <si>
    <t>3</t>
  </si>
  <si>
    <t>4</t>
  </si>
  <si>
    <t>Субъект РФ</t>
  </si>
  <si>
    <t>ИНН</t>
  </si>
  <si>
    <t>КПП</t>
  </si>
  <si>
    <t>Комментарии</t>
  </si>
  <si>
    <t>Результат проверки</t>
  </si>
  <si>
    <t>Расчетные листы</t>
  </si>
  <si>
    <t>Скрытые листы</t>
  </si>
  <si>
    <t>TEHSHEET</t>
  </si>
  <si>
    <t>Титульный</t>
  </si>
  <si>
    <t>AllSheetsInThisWorkbook</t>
  </si>
  <si>
    <t>modProv</t>
  </si>
  <si>
    <t>modfrmReestr</t>
  </si>
  <si>
    <t>modHyp</t>
  </si>
  <si>
    <t>г.Байконур</t>
  </si>
  <si>
    <t>г.Санкт-Петербург</t>
  </si>
  <si>
    <t>REGION</t>
  </si>
  <si>
    <t>5</t>
  </si>
  <si>
    <t>6</t>
  </si>
  <si>
    <t>Дата/Время</t>
  </si>
  <si>
    <t>Сообщение</t>
  </si>
  <si>
    <t>Статус</t>
  </si>
  <si>
    <t>modClassifierValidate</t>
  </si>
  <si>
    <t>modReestr</t>
  </si>
  <si>
    <t>modUpdTemplMain</t>
  </si>
  <si>
    <t>modList00</t>
  </si>
  <si>
    <t>Юридический адрес</t>
  </si>
  <si>
    <t>Почтовый адрес</t>
  </si>
  <si>
    <t>Наименование организации</t>
  </si>
  <si>
    <t>Вид деятельности</t>
  </si>
  <si>
    <t>Адрес регулируемой организации</t>
  </si>
  <si>
    <t>modList02</t>
  </si>
  <si>
    <t>logical</t>
  </si>
  <si>
    <t>да</t>
  </si>
  <si>
    <t>нет</t>
  </si>
  <si>
    <t>year_list</t>
  </si>
  <si>
    <t>Фамилия, имя, отчество</t>
  </si>
  <si>
    <t>Должность</t>
  </si>
  <si>
    <t>e-mail</t>
  </si>
  <si>
    <t>Республика Татарстан</t>
  </si>
  <si>
    <t>Причина</t>
  </si>
  <si>
    <t>№ п/п</t>
  </si>
  <si>
    <t>1</t>
  </si>
  <si>
    <t>Ульяновская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</si>
  <si>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</si>
  <si>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</si>
  <si>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</si>
  <si>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</si>
  <si>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</si>
  <si>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</si>
  <si>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</si>
  <si>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</si>
  <si>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</si>
  <si>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</si>
  <si>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</si>
  <si>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</si>
  <si>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</si>
  <si>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</si>
  <si>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</si>
  <si>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</si>
  <si>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 Москва</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</si>
  <si>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</si>
  <si>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</si>
  <si>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</si>
  <si>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</si>
  <si>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</si>
  <si>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</si>
  <si>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</si>
  <si>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</si>
  <si>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</si>
  <si>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</si>
  <si>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</si>
  <si>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</si>
  <si>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</si>
  <si>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</si>
  <si>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</si>
  <si>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</si>
  <si>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</si>
  <si>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</si>
  <si>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</si>
  <si>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</si>
  <si>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Оренбургская область</t>
  </si>
  <si>
    <t>Орловская область</t>
  </si>
  <si>
    <t>Пензенская область</t>
  </si>
  <si>
    <t>Пермский край</t>
  </si>
  <si>
    <t>Приморский край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</si>
  <si>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</si>
  <si>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</si>
  <si>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</si>
  <si>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</si>
  <si>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</si>
  <si>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</si>
  <si>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</si>
  <si>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</si>
  <si>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</si>
  <si>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</si>
  <si>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</si>
  <si>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</si>
  <si>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</si>
  <si>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</si>
  <si>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</si>
  <si>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</si>
  <si>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</si>
  <si>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</si>
  <si>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</si>
  <si>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</si>
  <si>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Псковская область</t>
  </si>
  <si>
    <t>Республика Адыгея</t>
  </si>
  <si>
    <t>Республика Алтай</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</si>
  <si>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</si>
  <si>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</si>
  <si>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</si>
  <si>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</si>
  <si>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</si>
  <si>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</si>
  <si>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</si>
  <si>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Хабаровский край</t>
  </si>
  <si>
    <t>Ханты-Мансийский автономный округ</t>
  </si>
  <si>
    <t>Челябинская область</t>
  </si>
  <si>
    <t>Является ли данное юридическое лицо подразделением (филиалом) другой организации</t>
  </si>
  <si>
    <t>(код) номер телефона</t>
  </si>
  <si>
    <t>Руководитель</t>
  </si>
  <si>
    <t>Главный бухгалтер</t>
  </si>
  <si>
    <t>Должностное лицо, ответственное за составление формы</t>
  </si>
  <si>
    <t>et_Comm</t>
  </si>
  <si>
    <t>Комментарий</t>
  </si>
  <si>
    <t>Добавить</t>
  </si>
  <si>
    <t>modThisWorkbook</t>
  </si>
  <si>
    <t>modfrmCheckUpdates</t>
  </si>
  <si>
    <t>modInfo</t>
  </si>
  <si>
    <t>modComm</t>
  </si>
  <si>
    <t>Ссылки на публикации</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</si>
  <si>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</si>
  <si>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</si>
  <si>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</si>
  <si>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</si>
  <si>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</si>
  <si>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</si>
  <si>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</si>
  <si>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</si>
  <si>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</si>
  <si>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</si>
  <si>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</si>
  <si>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</si>
  <si>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</si>
  <si>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</si>
  <si>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</si>
  <si>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</si>
  <si>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modfrmDateChoose</t>
  </si>
  <si>
    <t>На официальном сайте организации</t>
  </si>
  <si>
    <t>На сайте регулирующего органа</t>
  </si>
  <si>
    <t>Месяц
(kind_of_publication)</t>
  </si>
  <si>
    <t>Наименование филиала</t>
  </si>
  <si>
    <t>общий</t>
  </si>
  <si>
    <t>общий с учетом освобождения от уплаты НДС</t>
  </si>
  <si>
    <t>НДС
/kind_of_NDS/</t>
  </si>
  <si>
    <t>Список МО</t>
  </si>
  <si>
    <t>9</t>
  </si>
  <si>
    <t>10</t>
  </si>
  <si>
    <t>11</t>
  </si>
  <si>
    <t>12</t>
  </si>
  <si>
    <t>13</t>
  </si>
  <si>
    <t>14</t>
  </si>
  <si>
    <t>15</t>
  </si>
  <si>
    <t>16</t>
  </si>
  <si>
    <t>17</t>
  </si>
  <si>
    <t>18</t>
  </si>
  <si>
    <t>19</t>
  </si>
  <si>
    <t>20</t>
  </si>
  <si>
    <t>Стандарты</t>
  </si>
  <si>
    <t>modfrmReestrMR</t>
  </si>
  <si>
    <t>В качестве примечания Вы можете указать единицу измерения</t>
  </si>
  <si>
    <t>Шаблон заполняется раздельно по каждому виду тарифа</t>
  </si>
  <si>
    <t>Номер СЦХВ(СЦВО)
/SKI_number/</t>
  </si>
  <si>
    <t>Квартал
(QUARTER)</t>
  </si>
  <si>
    <t>I квартал</t>
  </si>
  <si>
    <t>II квартал</t>
  </si>
  <si>
    <t>III квартал</t>
  </si>
  <si>
    <t>IV квартал</t>
  </si>
  <si>
    <t>Описание</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</si>
  <si>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</si>
  <si>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</si>
  <si>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</si>
  <si>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</si>
  <si>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</si>
  <si>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</si>
  <si>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</si>
  <si>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</si>
  <si>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</si>
  <si>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</si>
  <si>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Единица измерения объема оказываемых услуг ГВС
/kind_of_unit_GVS/</t>
  </si>
  <si>
    <t>тыс.куб.м/сутки</t>
  </si>
  <si>
    <t>Режим налогообложения</t>
  </si>
  <si>
    <t>Примечание</t>
  </si>
  <si>
    <t>Метод регулирования
/kind_of_control_method/</t>
  </si>
  <si>
    <t>метод экономически обоснованных расходов (затрат)</t>
  </si>
  <si>
    <t>метод сравнения аналогов</t>
  </si>
  <si>
    <t>метод индексации установленных тарифов</t>
  </si>
  <si>
    <t>метод обеспечения доходности инвестированного капитала</t>
  </si>
  <si>
    <t>modRegion</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</si>
  <si>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</si>
  <si>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Признак дифференциации тарифа</t>
  </si>
  <si>
    <t/>
  </si>
  <si>
    <t xml:space="preserve"> - необязательные для заполнения</t>
  </si>
  <si>
    <t>тариф указан с НДС для плательщиков НДС</t>
  </si>
  <si>
    <t>тариф указан без НДС для плательщиков НДС</t>
  </si>
  <si>
    <t>тариф для организаций не являющихся плательщиками НДС</t>
  </si>
  <si>
    <t>НДС
/kind_of_NDS_tariff/</t>
  </si>
  <si>
    <t>Передача</t>
  </si>
  <si>
    <t>НДС
/kind_of_NDS_tariff_people/</t>
  </si>
  <si>
    <t>тариф с НДС организаций-плательщиков НДС</t>
  </si>
  <si>
    <t>тариф организаций не являющихся плательщиками НДС</t>
  </si>
  <si>
    <t>тариф не утверждался</t>
  </si>
  <si>
    <t>Вид тарифа на передачу тепловой энергии /kind_of_tariff_unit/</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</si>
  <si>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</si>
  <si>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</si>
  <si>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</si>
  <si>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</si>
  <si>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</si>
  <si>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Срок действия цены (тарифа) на тепловую энергию (мощность)</t>
  </si>
  <si>
    <t>Двухставочный тариф</t>
  </si>
  <si>
    <t>Вид теплоносителя
(kind_of_heat_transfer)</t>
  </si>
  <si>
    <t>дата окончания</t>
  </si>
  <si>
    <t>дата начала</t>
  </si>
  <si>
    <t>Добавить период</t>
  </si>
  <si>
    <t>et_List06</t>
  </si>
  <si>
    <t>et_List07</t>
  </si>
  <si>
    <t>et_List08</t>
  </si>
  <si>
    <t>modList11</t>
  </si>
  <si>
    <t>руб./Гкал</t>
  </si>
  <si>
    <t>Вид деятельности, на которую установлен тариф /kind_of_activity_WARM/</t>
  </si>
  <si>
    <t>Гкал/ч</t>
  </si>
  <si>
    <t>куб.м/ч</t>
  </si>
  <si>
    <t>руб./Гкал/ч/мес</t>
  </si>
  <si>
    <t>Передача+Сбыт</t>
  </si>
  <si>
    <t>производство комбинированная выработка</t>
  </si>
  <si>
    <t>производство (некомбинированная выработка)+передача+сбыт</t>
  </si>
  <si>
    <t>производство (некомбинированная выработка)+передача</t>
  </si>
  <si>
    <t>производство (некомбинированная выработка)+сбыт</t>
  </si>
  <si>
    <t>производство (некомбинированная выработка)</t>
  </si>
  <si>
    <t>НДС общий
/kind_of_NDS_tariff/</t>
  </si>
  <si>
    <t>НДС общий люди
/kind_of_NDS_tariff_people/</t>
  </si>
  <si>
    <t>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</si>
  <si>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виды тарифа
/kind_group_rates/</t>
  </si>
  <si>
    <t>1.1</t>
  </si>
  <si>
    <t>Тип данных
(kind_of_data_type)</t>
  </si>
  <si>
    <t>Вид тарифа</t>
  </si>
  <si>
    <t>Величина установленного тарифа</t>
  </si>
  <si>
    <t>Дата внесения изменений в информацию, подлежащую раскрытию</t>
  </si>
  <si>
    <t>да/нет</t>
  </si>
  <si>
    <t>к коллектору источника тепловой энергии</t>
  </si>
  <si>
    <t>к тепловой сети после тепловых пунктов (на тепловых пунктах), эксплуатируемых теплоснабжающей организацией</t>
  </si>
  <si>
    <t>бюджетные организации</t>
  </si>
  <si>
    <t>прочие</t>
  </si>
  <si>
    <t>et_List00_01</t>
  </si>
  <si>
    <t>et_List00_02</t>
  </si>
  <si>
    <t>et_List00_03</t>
  </si>
  <si>
    <t>Заголовок таблицы</t>
  </si>
  <si>
    <t>Добавить наименование тарифа</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</si>
  <si>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</si>
  <si>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</si>
  <si>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</si>
  <si>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Сведения</t>
  </si>
  <si>
    <t>Сведения об изменениях в первоначально опубликованной информации*</t>
  </si>
  <si>
    <t>* Лист заполняется в случае, если на Титульном листе в поле "Тип отчета" выбрано значение «Изменения в раскрытой ранее информации».</t>
  </si>
  <si>
    <t>Вид деятельности /kind_of_activity/</t>
  </si>
  <si>
    <t>поддержание резервной тепловой мощности при отсутствии потребления тепловой энергии</t>
  </si>
  <si>
    <t>подключение к системе теплоснабжения</t>
  </si>
  <si>
    <t>сбыт тепловой энергии и теплоносителя</t>
  </si>
  <si>
    <t>передача тепловой энергии и теплоносителя</t>
  </si>
  <si>
    <t>производство теплоносителя</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</si>
  <si>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</si>
  <si>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</si>
  <si>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</si>
  <si>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Форма 2, таблица Х</t>
  </si>
  <si>
    <t>et_List03</t>
  </si>
  <si>
    <t>не известна</t>
  </si>
  <si>
    <t>Добавить сведения</t>
  </si>
  <si>
    <t>ID_TARIFF_NAME</t>
  </si>
  <si>
    <t>TARIFF_NAME</t>
  </si>
  <si>
    <t>VED_NAME</t>
  </si>
  <si>
    <t>Перечень тарифов</t>
  </si>
  <si>
    <t>modList12</t>
  </si>
  <si>
    <t>modfrmReestrObj</t>
  </si>
  <si>
    <t>modList07</t>
  </si>
  <si>
    <t>Подключаемая тепловая нагрузка
(kind_of_load3)</t>
  </si>
  <si>
    <t>Вид теплоносителя
(kind_of_heat_transfer2)</t>
  </si>
  <si>
    <t>Вид теплоносителя
(kind_of_heat_transfer3)</t>
  </si>
  <si>
    <t>Схема подключения
(kind_of_scheme_in)
(kind_of_scheme_in2)</t>
  </si>
  <si>
    <t>Наличие других периодов действия тарифа</t>
  </si>
  <si>
    <t>Вода</t>
  </si>
  <si>
    <t>Острый и редуцированный пар</t>
  </si>
  <si>
    <t>Пар</t>
  </si>
  <si>
    <t>иное</t>
  </si>
  <si>
    <t>Газ природный по регулируемой цене</t>
  </si>
  <si>
    <t>Газ природный по нерегулируемой цене</t>
  </si>
  <si>
    <t>Уголь</t>
  </si>
  <si>
    <t>Мазут</t>
  </si>
  <si>
    <t>Дизельное топливо</t>
  </si>
  <si>
    <t>Дрова</t>
  </si>
  <si>
    <t>Электроэнергия</t>
  </si>
  <si>
    <t>Прочее</t>
  </si>
  <si>
    <t>Вид топлива
(kind_of_fuel)</t>
  </si>
  <si>
    <t>Способ закупки товаров
(kind_of_zak)</t>
  </si>
  <si>
    <t>Конкурс</t>
  </si>
  <si>
    <t>Аукцион</t>
  </si>
  <si>
    <t>Аукцион в электронной форме</t>
  </si>
  <si>
    <t>Запрос котировок</t>
  </si>
  <si>
    <t>Единственный поставщик</t>
  </si>
  <si>
    <t>Иное</t>
  </si>
  <si>
    <t>year_list1</t>
  </si>
  <si>
    <t>name_rates_4</t>
  </si>
  <si>
    <t>name_rates_8</t>
  </si>
  <si>
    <t>Отборный пар, 1,2-2,5 кг/см2</t>
  </si>
  <si>
    <t>Отборный пар, 7-13 кг/см2</t>
  </si>
  <si>
    <t>Отборный пар, &gt; 13 кг/см2</t>
  </si>
  <si>
    <t>Отборный пар, 2,5-7 кг/см2</t>
  </si>
  <si>
    <t>Тип отчета</t>
  </si>
  <si>
    <t>виды тарифа
/kind_group_rates_load_filter/</t>
  </si>
  <si>
    <t>виды тарифа
/kind_group_rates_load/</t>
  </si>
  <si>
    <t>Для корректного формирования Таблицы 25 Формы 1.10 необходимо задать разбивку по диаметрам и способу прокладки тепловых сетей</t>
  </si>
  <si>
    <t>dp</t>
  </si>
  <si>
    <t>объемы потребления воды абонентами</t>
  </si>
  <si>
    <t>соответствие качества питьевой воды и горячей воды требованиям, установленным санитарными нормами и правилами</t>
  </si>
  <si>
    <t>виды признаков дифференциации
/kind_of_diff/</t>
  </si>
  <si>
    <t>40 мм и менее</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</si>
  <si>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</si>
  <si>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</si>
  <si>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</si>
  <si>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</si>
  <si>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</si>
  <si>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от 250  мм и более</t>
  </si>
  <si>
    <t>Диапазаны диаметров водопроводных сетей
(kind_of_diameters2)</t>
  </si>
  <si>
    <t>modServiceModule</t>
  </si>
  <si>
    <t>TSH_et_union_hor</t>
  </si>
  <si>
    <t>TSH_et_union_vert</t>
  </si>
  <si>
    <t>Республика Крым</t>
  </si>
  <si>
    <t>Укажите является ли данное юридическое лицо подразделением(филиалом) другой организации</t>
  </si>
  <si>
    <t>Признаки дифференциации указываются в соответствии с п.6 ст.32 ФЗ РФ от 07.12.2011 №416-ФЗ</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</si>
  <si>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</si>
  <si>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Форма</t>
  </si>
  <si>
    <t>Листы</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</si>
  <si>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</si>
  <si>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Обратиться за помощью в службу технической поддержки</t>
  </si>
  <si>
    <t>Инструкция по загрузке сопроводительных материалов</t>
  </si>
  <si>
    <t>Перечень муниципальных районов и муниципальных образований (территорий действия тарифа)</t>
  </si>
  <si>
    <t>Муниципальный район</t>
  </si>
  <si>
    <t>Муниципальное образование</t>
  </si>
  <si>
    <t>Наименование</t>
  </si>
  <si>
    <t>ОКТМО</t>
  </si>
  <si>
    <t>man</t>
  </si>
  <si>
    <t>Добавить МР</t>
  </si>
  <si>
    <t>et_List01_0</t>
  </si>
  <si>
    <t>auto</t>
  </si>
  <si>
    <t>et_List01_1</t>
  </si>
  <si>
    <t>et_List01_2</t>
  </si>
  <si>
    <t>Текущая дата</t>
  </si>
  <si>
    <t>Организация</t>
  </si>
  <si>
    <t>Виды деятельности</t>
  </si>
  <si>
    <t>https://appsrv.regportal-tariff.ru/procwsxls/</t>
  </si>
  <si>
    <t>Добавить территорию для дифференциации</t>
  </si>
  <si>
    <t>Instruction</t>
  </si>
  <si>
    <t>modUpdTemplLogger</t>
  </si>
  <si>
    <t>List00</t>
  </si>
  <si>
    <t>List02</t>
  </si>
  <si>
    <t>List01</t>
  </si>
  <si>
    <t>List06_2</t>
  </si>
  <si>
    <t>List06_9</t>
  </si>
  <si>
    <t>List06_10</t>
  </si>
  <si>
    <t>List03</t>
  </si>
  <si>
    <t>List07</t>
  </si>
  <si>
    <t>ListComm</t>
  </si>
  <si>
    <t>ListCheck</t>
  </si>
  <si>
    <t>REESTR_LINK</t>
  </si>
  <si>
    <t>REESTR_DS</t>
  </si>
  <si>
    <t>modHTTP</t>
  </si>
  <si>
    <t>modSheetMain</t>
  </si>
  <si>
    <t>REESTR_VT</t>
  </si>
  <si>
    <t>REESTR_VED</t>
  </si>
  <si>
    <t>TSH_REESTR_ORG</t>
  </si>
  <si>
    <t>TSH_REESTR_MO</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</si>
  <si>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</si>
  <si>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</si>
  <si>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</si>
  <si>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</si>
  <si>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</si>
  <si>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Наличие двухставочного тарифа</t>
  </si>
  <si>
    <t>modInstruction</t>
  </si>
  <si>
    <t>г.Севастополь</t>
  </si>
  <si>
    <t>Информация</t>
  </si>
  <si>
    <t>3.1</t>
  </si>
  <si>
    <t>4.1</t>
  </si>
  <si>
    <t>5.1</t>
  </si>
  <si>
    <t>6.1</t>
  </si>
  <si>
    <t>et_List11_1</t>
  </si>
  <si>
    <t>Параметры формы</t>
  </si>
  <si>
    <t>Описание параметров формы</t>
  </si>
  <si>
    <t>Ссылка на документ</t>
  </si>
  <si>
    <t>Наименование параметра</t>
  </si>
  <si>
    <t>x</t>
  </si>
  <si>
    <t>et_List12_1</t>
  </si>
  <si>
    <t>et_List12_2</t>
  </si>
  <si>
    <t>et_List12_3</t>
  </si>
  <si>
    <t>et_List12_4</t>
  </si>
  <si>
    <t>Начало периода регулирования</t>
  </si>
  <si>
    <t>Окончание периода регулирования</t>
  </si>
  <si>
    <t>Отсутствует Интернет в границах территории МО, где организация осуществляет регулируемые виды деятельности</t>
  </si>
  <si>
    <t>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</si>
  <si>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</si>
  <si>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</si>
  <si>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r>
      <t xml:space="preserve">Форма 1.0.2 Информация о публикации в печатных изданиях </t>
    </r>
    <r>
      <rPr>
        <vertAlign val="superscript"/>
        <sz val="10"/>
        <rFont val="Tahoma"/>
        <family val="2"/>
        <charset val="204"/>
      </rPr>
      <t>2</t>
    </r>
  </si>
  <si>
    <t>Дифференциация по
 МО (территориям)</t>
  </si>
  <si>
    <t>Форма публикации</t>
  </si>
  <si>
    <t>Официальное печатное издание</t>
  </si>
  <si>
    <t>Номер</t>
  </si>
  <si>
    <t>Дата выпуска</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</si>
  <si>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</si>
  <si>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t>modCheckCyan</t>
  </si>
  <si>
    <t>modfrmRezimChoose</t>
  </si>
  <si>
    <t>modList06</t>
  </si>
  <si>
    <r>
      <t>Форма 1.0.1 Основные параметры раскрываемой информации</t>
    </r>
    <r>
      <rPr>
        <vertAlign val="superscript"/>
        <sz val="10"/>
        <rFont val="Tahoma"/>
        <family val="2"/>
        <charset val="204"/>
      </rPr>
      <t xml:space="preserve"> 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</si>
  <si>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</si>
  <si>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</si>
  <si>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</si>
  <si>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</si>
  <si>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Территория оказания услуги по регулируемому виду деятельности</t>
  </si>
  <si>
    <t>муниципальный район</t>
  </si>
  <si>
    <t>муниципальное образование</t>
  </si>
  <si>
    <t>Указывается наименование субъекта Российской Федерации</t>
  </si>
  <si>
    <t>Указывается наименование муниципального района, на территории которого организация оказывает услуги по регулируемому виду деятельности.</t>
  </si>
  <si>
    <t>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</si>
  <si>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</si>
  <si>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Добавить ЦС</t>
  </si>
  <si>
    <t>Добавить территорию</t>
  </si>
  <si>
    <t>et_List05(_1,_2,_3,_4)</t>
  </si>
  <si>
    <t>List05_2</t>
  </si>
  <si>
    <t>List05_9</t>
  </si>
  <si>
    <t>List05_10</t>
  </si>
  <si>
    <t>modList05</t>
  </si>
  <si>
    <t>ID</t>
  </si>
  <si>
    <t>LINK_NAME</t>
  </si>
  <si>
    <t>МР</t>
  </si>
  <si>
    <t>МО</t>
  </si>
  <si>
    <t>территория 2</t>
  </si>
  <si>
    <t>территория 3</t>
  </si>
  <si>
    <t>территория 4</t>
  </si>
  <si>
    <t>0</t>
  </si>
  <si>
    <t>флаг используемости территории на листе Перечень тарифов</t>
  </si>
  <si>
    <t>копия территорий</t>
  </si>
  <si>
    <t>размерженный МР</t>
  </si>
  <si>
    <t>37</t>
  </si>
  <si>
    <t>38</t>
  </si>
  <si>
    <t>39</t>
  </si>
  <si>
    <t>40</t>
  </si>
  <si>
    <t>41</t>
  </si>
  <si>
    <t>42</t>
  </si>
  <si>
    <t>43</t>
  </si>
  <si>
    <t>44</t>
  </si>
  <si>
    <t>45</t>
  </si>
  <si>
    <t>46</t>
  </si>
  <si>
    <t>47</t>
  </si>
  <si>
    <t>48</t>
  </si>
  <si>
    <t>49</t>
  </si>
  <si>
    <t>50</t>
  </si>
  <si>
    <t>51</t>
  </si>
  <si>
    <t>52</t>
  </si>
  <si>
    <t>53</t>
  </si>
  <si>
    <t>54</t>
  </si>
  <si>
    <t>55</t>
  </si>
  <si>
    <t>56</t>
  </si>
  <si>
    <t>57</t>
  </si>
  <si>
    <t>58</t>
  </si>
  <si>
    <t>59</t>
  </si>
  <si>
    <t>Почтовый адрес регулируемой организации</t>
  </si>
  <si>
    <t>Фамилия, имя, отчество руководителя</t>
  </si>
  <si>
    <t>List_H</t>
  </si>
  <si>
    <t>List_M</t>
  </si>
  <si>
    <t>00</t>
  </si>
  <si>
    <t>01</t>
  </si>
  <si>
    <t>02</t>
  </si>
  <si>
    <t>03</t>
  </si>
  <si>
    <t>04</t>
  </si>
  <si>
    <t>05</t>
  </si>
  <si>
    <t>06</t>
  </si>
  <si>
    <t>07</t>
  </si>
  <si>
    <t>08</t>
  </si>
  <si>
    <t>09</t>
  </si>
  <si>
    <t>21</t>
  </si>
  <si>
    <t>22</t>
  </si>
  <si>
    <t>23</t>
  </si>
  <si>
    <t>24</t>
  </si>
  <si>
    <t>25</t>
  </si>
  <si>
    <t>26</t>
  </si>
  <si>
    <t>27</t>
  </si>
  <si>
    <t>28</t>
  </si>
  <si>
    <t>29</t>
  </si>
  <si>
    <t>30</t>
  </si>
  <si>
    <t>31</t>
  </si>
  <si>
    <t>32</t>
  </si>
  <si>
    <t>33</t>
  </si>
  <si>
    <t>34</t>
  </si>
  <si>
    <t>35</t>
  </si>
  <si>
    <t>36</t>
  </si>
  <si>
    <t>c 01:03 до 18:55</t>
  </si>
  <si>
    <t>modListTempFilter</t>
  </si>
  <si>
    <t>TSH_REESTR_MO_FILTER</t>
  </si>
  <si>
    <t>Ответственный за заполнение формы</t>
  </si>
  <si>
    <t>Контактный телефон</t>
  </si>
  <si>
    <t>E-mail</t>
  </si>
  <si>
    <t>Перечень форм
(kind_of_forms)</t>
  </si>
  <si>
    <t>Форма 1.0.1</t>
  </si>
  <si>
    <t>Основные параметры раскрываемой информации</t>
  </si>
  <si>
    <t>МР (ОКТМО)</t>
  </si>
  <si>
    <t>List05_11</t>
  </si>
  <si>
    <t>Инструкция по работе с отчетной формой</t>
  </si>
  <si>
    <t xml:space="preserve"> - с выбором значений по двойному клику</t>
  </si>
  <si>
    <t>Указывается наименование вида регулируемой деятельности.</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</si>
  <si>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</si>
  <si>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</si>
  <si>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</si>
  <si>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Субъект Российской Федерации</t>
  </si>
  <si>
    <r>
      <t xml:space="preserve">  </t>
    </r>
    <r>
      <rPr>
        <vertAlign val="superscript"/>
        <sz val="9"/>
        <rFont val="Tahoma"/>
        <family val="2"/>
        <charset val="204"/>
      </rPr>
      <t>1</t>
    </r>
    <r>
      <rPr>
        <sz val="9"/>
        <rFont val="Tahoma"/>
        <family val="2"/>
        <charset val="204"/>
      </rPr>
      <t xml:space="preserve"> Информация размещается при раскрытии информации по каждой из форм.</t>
    </r>
  </si>
  <si>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</si>
  <si>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Дата периода регулирования, с которой вводятся изменения в тарифы</t>
  </si>
  <si>
    <t>List05_5</t>
  </si>
  <si>
    <t>List06_5</t>
  </si>
  <si>
    <t>Укажите «Да» в поле «Да/Нет», если дифференциация используется. В поле «Описание» укажите название ЦС ГВС или любое другое описание</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</si>
  <si>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</si>
  <si>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Одноставочный тариф, руб./Гкал</t>
  </si>
  <si>
    <t>ставка за тепловую  энергию, руб./Гкал</t>
  </si>
  <si>
    <t>Изменение тарифов</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</si>
  <si>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</si>
  <si>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Тарифы на теплоноситель, поставляемый теплоснабжающими организациями потребителям, другим теплоснабжающим организациям</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</si>
  <si>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</si>
  <si>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услуги по передаче тепловой энергии</t>
  </si>
  <si>
    <t>Тарифы на услуги по передаче теплоносителя</t>
  </si>
  <si>
    <t>Плата за услуги по поддержанию резервной тепловой мощности при отсутствии потребления тепловой энергии</t>
  </si>
  <si>
    <t>Плата за подключение к системе теплоснабжения (индивидуальная)</t>
  </si>
  <si>
    <t>Плата за подключение к системе теплоснабжения</t>
  </si>
  <si>
    <t>Одноставочный компонент на тепловую энергию, руб/Гкал</t>
  </si>
  <si>
    <t>Одноставочный тариф, руб./куб.м</t>
  </si>
  <si>
    <t>ставка за потребление горячей воды, руб./куб.м</t>
  </si>
  <si>
    <t>ставка за содержание системы ГВС, тыс.руб./куб.м/ч/мес</t>
  </si>
  <si>
    <t>ставка за тепловую энергию в компоненте на тепловую энергию, руб/Гкал</t>
  </si>
  <si>
    <t>ставка за содержание тепловой мощности в компоненте на тепловую энергию, тыс. руб./Гкал/ч в мес.</t>
  </si>
  <si>
    <t>Заявитель</t>
  </si>
  <si>
    <t>Наименование объекта, адрес</t>
  </si>
  <si>
    <t>Подключаемая тепловая нагрузка, Гкал/ч</t>
  </si>
  <si>
    <t>Тип прокладки тепловых сетей</t>
  </si>
  <si>
    <t>Диаметр тепловых сетей</t>
  </si>
  <si>
    <t>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</si>
  <si>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</si>
  <si>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Параметр дифференциации тарифа</t>
  </si>
  <si>
    <t>Ставка за содержание тепловой мощности, тыс. руб./Гкал/ч/мес.</t>
  </si>
  <si>
    <t>Период действия тарифа</t>
  </si>
  <si>
    <t>вода</t>
  </si>
  <si>
    <t>пар</t>
  </si>
  <si>
    <t>отборный пар, 1.2-2.5 кг/см2</t>
  </si>
  <si>
    <t>отборный пар, 2.5-7 кг/см2</t>
  </si>
  <si>
    <t>отборный пар, 7-13 кг/см2</t>
  </si>
  <si>
    <t>отборный пар, &gt; 13 кг/см2</t>
  </si>
  <si>
    <t>острый и редуцированный пар</t>
  </si>
  <si>
    <t>горячая вода в системе централизованного теплоснабжения на отопление</t>
  </si>
  <si>
    <t>горячая вода в системе централизованного теплоснабжения на горячее водоснабжение</t>
  </si>
  <si>
    <t>прочее</t>
  </si>
  <si>
    <t>Период действия</t>
  </si>
  <si>
    <r>
      <t>Форма 4.2.2 Информация о величинах тарифов на теплоноситель, передачу тепловой энергии, теплоносителя</t>
    </r>
    <r>
      <rPr>
        <vertAlign val="superscript"/>
        <sz val="10"/>
        <rFont val="Tahoma"/>
        <family val="2"/>
        <charset val="204"/>
      </rPr>
      <t>1</t>
    </r>
  </si>
  <si>
    <t>Компонент на теплоноситель, руб./куб.м</t>
  </si>
  <si>
    <t>Параметр дифференциации тарифа/Заявитель</t>
  </si>
  <si>
    <t>с НДС</t>
  </si>
  <si>
    <t>без НДС</t>
  </si>
  <si>
    <t>Плата за подключение (технологическое присоединение), тыс. руб./Гкал/ч (руб.)</t>
  </si>
  <si>
    <t>В колодке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</si>
  <si>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Указывается наименование источника тепловой энергии.</t>
  </si>
  <si>
    <t>Дифференциация по 
централизованным системам теплоснабжения</t>
  </si>
  <si>
    <t>Дифференциация по источникам тепловой энергии</t>
  </si>
  <si>
    <t>Перечень тарифов и технологически не связанных между собой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t>
  </si>
  <si>
    <t>Добавить диапазон диаметров тепловых сетей</t>
  </si>
  <si>
    <t>Добавить тип прокладки тепловых сетей</t>
  </si>
  <si>
    <t>Добавить СТ для дифференциации</t>
  </si>
  <si>
    <t>Добавить источник для дифференциации</t>
  </si>
  <si>
    <t>Тариф на теплоноситель, поставляемый потребителям</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</si>
  <si>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</si>
  <si>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</si>
  <si>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</si>
  <si>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NDS</t>
  </si>
  <si>
    <t>woNDS</t>
  </si>
  <si>
    <t>Тип теплоснабжающей организации</t>
  </si>
  <si>
    <r>
      <rPr>
        <b/>
        <sz val="9"/>
        <rFont val="Tahoma"/>
        <family val="2"/>
        <charset val="204"/>
      </rPr>
      <t>Тип организации</t>
    </r>
    <r>
      <rPr>
        <sz val="9"/>
        <rFont val="Tahoma"/>
        <family val="2"/>
        <charset val="204"/>
      </rPr>
      <t xml:space="preserve">
kind_of_org_type</t>
    </r>
  </si>
  <si>
    <t>Регулируемая организация</t>
  </si>
  <si>
    <t>Единая теплоснабжающая организация</t>
  </si>
  <si>
    <t>Теплоснабжающая организация в ценовой зоне теплоснабжения</t>
  </si>
  <si>
    <t>Теплосетевая организация в ценовой зоне теплоснабжения</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</si>
  <si>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</si>
  <si>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</si>
  <si>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</si>
  <si>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</si>
  <si>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</si>
  <si>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</si>
  <si>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</si>
  <si>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</si>
  <si>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График поэтапного равномерного доведения предельного уровня цены на тепловую энергию (мощность)</t>
  </si>
  <si>
    <t>3_i</t>
  </si>
  <si>
    <t>List05_1</t>
  </si>
  <si>
    <t>List06_1</t>
  </si>
  <si>
    <t>List05_3</t>
  </si>
  <si>
    <t>List06_3</t>
  </si>
  <si>
    <t>List05_3_i</t>
  </si>
  <si>
    <t>List06_3_i</t>
  </si>
  <si>
    <t>List05_8</t>
  </si>
  <si>
    <t>List06_8</t>
  </si>
  <si>
    <t>List05_4</t>
  </si>
  <si>
    <t>List06_4</t>
  </si>
  <si>
    <t>List05_6</t>
  </si>
  <si>
    <t>List06_6</t>
  </si>
  <si>
    <t>List05_7</t>
  </si>
  <si>
    <t>List06_7</t>
  </si>
  <si>
    <t>List05_13</t>
  </si>
  <si>
    <t>List06_13</t>
  </si>
  <si>
    <t>Предельный уровнь цены на тепловую энергию (мощность), поставляемую теплоснабжающими организациями потребителям. Индикативы</t>
  </si>
  <si>
    <t>ставка за тепловую энергию, руб./Гкал</t>
  </si>
  <si>
    <t>ставка за содержание тепловой мощности, тыс. руб./Гкал/ч/мес.</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</si>
  <si>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</si>
  <si>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Тарифы на тепловую энергию (мощность), поставляемую другим теплоснабжающим организациям теплоснабжающими организациями</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</si>
  <si>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</si>
  <si>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Одноставочный тариф, руб./Гкал (руб./куб.м)</t>
  </si>
  <si>
    <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t>
  </si>
  <si>
    <t>Дата подачи заявления об утверждении тарифов</t>
  </si>
  <si>
    <t>Номер подачи заявления об утверждении тарифов</t>
  </si>
  <si>
    <t>Первичное предложение по тарифам</t>
  </si>
  <si>
    <t>Дата подачи заявления об изменении тарифов</t>
  </si>
  <si>
    <t>Номер заявления об изменении тарифов</t>
  </si>
  <si>
    <t>Сведения о планировании закупочных процедур</t>
  </si>
  <si>
    <t>Сведения о результатах проведения закупочных процедур</t>
  </si>
  <si>
    <t>Период действия тарифов</t>
  </si>
  <si>
    <t>с</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</si>
  <si>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</si>
  <si>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</si>
  <si>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
В колонке «Информация» указывается наименование инвестиционной программы.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</si>
  <si>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</si>
  <si>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2.1</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</si>
  <si>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</si>
  <si>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</si>
  <si>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</si>
  <si>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7.1</t>
  </si>
  <si>
    <t>Форма 4.9 Информация о способах приобретения, стоимости и объемах товаров, необходимых для производства товаров и (или) оказания услуг</t>
  </si>
  <si>
    <t>Информация о способах приобретения, стоимости и объемах товаров, необходимых для производства товаров и (или) оказания услуг</t>
  </si>
  <si>
    <t>Форма 4.9</t>
  </si>
  <si>
    <t>Сведения о правовых актах, регламентирующих правила закупки (положение о закупках) в организации</t>
  </si>
  <si>
    <t>Сведения о месте размещения положения о закупках организации</t>
  </si>
  <si>
    <t>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t>
  </si>
  <si>
    <t>et_List13_1</t>
  </si>
  <si>
    <t>et_List14_1_1</t>
  </si>
  <si>
    <t>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</si>
  <si>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et_List14_1_4</t>
  </si>
  <si>
    <t>et_List14_1_2</t>
  </si>
  <si>
    <t>et_List14_1_3</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</si>
  <si>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</si>
  <si>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Информация о предложении регулируемой организацией об установлении тарифов в сфере теплоснабжения на очередной период регулирования</t>
  </si>
  <si>
    <t>Форма 4.10.1</t>
  </si>
  <si>
    <t>При размещении информации по данной форме дополнительно указывается дата подачи заявления об утверждении тарифа и его номер.</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</si>
  <si>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</si>
  <si>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необходимой валовой выручки указывается в колонке «Информация» в тыс. руб.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</si>
  <si>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теплоснабжения</t>
  </si>
  <si>
    <t>Размер недополученных доходов регулируемой организацией, исчисленный в соответствии с законодательством в сфере теплоснабжения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</si>
  <si>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</si>
  <si>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</si>
  <si>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r>
      <t>Форма 4.10.2 Информация о предложении величин тарифов на тепловую энергию, поддержанию резервной тепловой мощности</t>
    </r>
    <r>
      <rPr>
        <vertAlign val="superscript"/>
        <sz val="10"/>
        <rFont val="Tahoma"/>
        <family val="2"/>
        <charset val="204"/>
      </rPr>
      <t>1</t>
    </r>
  </si>
  <si>
    <t>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</si>
  <si>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Без дифференциации; к коллектору источника тепловой энергии; к тепловой сети без дополнительного преобразования на тепловых пунктах, эксплуатируемых теплоснабжающей организацией;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</si>
  <si>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Организации-перепродавцы; Бюджетные организации; Население; Прочие; Без дифференциации.
В случае дифференциации тарифов группам потребителей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</si>
  <si>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</si>
  <si>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По данной форме размещается в том числе информация о предложении об установлении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</si>
  <si>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Информация о предложении величин тарифов на тепловую энергию, поддержанию резервной тепловой мощности</t>
  </si>
  <si>
    <t>Форма 4.10.2</t>
  </si>
  <si>
    <t>Форма 4.10.3</t>
  </si>
  <si>
    <t>Форма 4.10.4</t>
  </si>
  <si>
    <t>Форма 4.10.5</t>
  </si>
  <si>
    <t>Форма 4.10.6</t>
  </si>
  <si>
    <t>Форма 4.10.2 Информация о предложении величин тарифов на тепловую энергию, поддержанию резервной тепловой мощности</t>
  </si>
  <si>
    <t>Форма 4.10.3 Информация о предложении величин тарифов на теплоноситель, передачу тепловой энергии, теплоносителя</t>
  </si>
  <si>
    <t>Информация о предложении величин тарифов на теплоноситель, передачу тепловой энергии, теплоносителя</t>
  </si>
  <si>
    <r>
      <t>Форма 4.10.3 Информация о предложении величин тарифов на теплоноситель, передачу тепловой энергии, теплоносителя</t>
    </r>
    <r>
      <rPr>
        <vertAlign val="superscript"/>
        <sz val="10"/>
        <rFont val="Tahoma"/>
        <family val="2"/>
        <charset val="204"/>
      </rPr>
      <t>1</t>
    </r>
  </si>
  <si>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</si>
  <si>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Для каждого вида цены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</si>
  <si>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r>
      <t>Форма 4.10.4 Информация о предложении величин тарифов на горячую воду (в открытых системах)</t>
    </r>
    <r>
      <rPr>
        <vertAlign val="superscript"/>
        <sz val="10"/>
        <rFont val="Tahoma"/>
        <family val="2"/>
        <charset val="204"/>
      </rPr>
      <t>1</t>
    </r>
  </si>
  <si>
    <t>Информация о предложении величин тарифов на горячую воду (в открытых системах)</t>
  </si>
  <si>
    <t>Форма 4.10.4 Информация о предложении величин тарифов на горячую воду (в открытых системах)</t>
  </si>
  <si>
    <t>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</si>
  <si>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В случае отсутствия разбивки тарифа на компоненты колонки «Компонент на теплоноситель, руб./куб.м»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</si>
  <si>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При размещении информации по данной форме дополнительно указывается дата подачи заявления об утверждении цены (тарифа) и его номер.
По данной форме раскрывается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</si>
  <si>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Форма 4.10.5 Информация о предложении величин тарифов на подключение к системе теплоснабжения</t>
  </si>
  <si>
    <t>Форма 4.10.6 Информация о предложении платы за подключение к системе теплоснабжения в индивидуальном порядке</t>
  </si>
  <si>
    <t>Информация о предложении платы за подключение к системе теплоснабжения в индивидуальном порядке</t>
  </si>
  <si>
    <r>
      <t>Форма 4.10.6 Информация о предложении платы за подключение к системе теплоснабжения в индивидуальном порядке</t>
    </r>
    <r>
      <rPr>
        <vertAlign val="superscript"/>
        <sz val="10"/>
        <rFont val="Tahoma"/>
        <family val="2"/>
        <charset val="204"/>
      </rPr>
      <t>1</t>
    </r>
  </si>
  <si>
    <r>
      <t>Форма 4.10.5 Информация о предложении величин тарифов на подключение к системе теплоснабжения</t>
    </r>
    <r>
      <rPr>
        <vertAlign val="superscript"/>
        <sz val="10"/>
        <rFont val="Tahoma"/>
        <family val="2"/>
        <charset val="204"/>
      </rPr>
      <t>1</t>
    </r>
  </si>
  <si>
    <t>Информация о предложении величин тарифов на подключение к системе теплоснабжения</t>
  </si>
  <si>
    <t>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</si>
  <si>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В колодке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</si>
  <si>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При размещении информации по данной форме дополнительно указывается дата подачи заявления об утверждении платы и его номер.
По данной форме раскрывается в том числе информация о предложении об установлении соответствующих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</si>
  <si>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List13</t>
  </si>
  <si>
    <t>List14_1</t>
  </si>
  <si>
    <t>modList14_1</t>
  </si>
  <si>
    <t>modList13</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</si>
  <si>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регулируемых организаций, публикуется по форме 4.2 едиными теплоснабжающими организациями, теплоснабжающими организациями и теплосетевыми организациями в ценовых зонах теплоснабжения позднее 30 календарных дней со дня направления годового бухгалтерского баланса в налоговые органы с учетом положений пункта 30 постановления Правительства №570 от 5 июля 2013 г.</t>
  </si>
  <si>
    <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t>
  </si>
  <si>
    <t>*</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</si>
  <si>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</si>
  <si>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</si>
  <si>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население и приравненные категории</t>
  </si>
  <si>
    <t>Проверка доступных обновлений...</t>
  </si>
  <si>
    <t>Нет доступных обновлений для отчёта с кодом FAS.JKH.OPEN.INFO.REQUEST.WARM!</t>
  </si>
  <si>
    <t>Ардатовский муниципальный район</t>
  </si>
  <si>
    <t>22602000</t>
  </si>
  <si>
    <t>Кужендеевский сельсовет</t>
  </si>
  <si>
    <t>22602424</t>
  </si>
  <si>
    <t>Личадеевский сельсовет</t>
  </si>
  <si>
    <t>22602428</t>
  </si>
  <si>
    <t>Михеевский сельсовет</t>
  </si>
  <si>
    <t>22602432</t>
  </si>
  <si>
    <t>Рабочий поселок Ардатов</t>
  </si>
  <si>
    <t>22602151</t>
  </si>
  <si>
    <t>Рабочий поселок Мухтолово</t>
  </si>
  <si>
    <t>22602155</t>
  </si>
  <si>
    <t>Саконский сельсовет</t>
  </si>
  <si>
    <t>22602436</t>
  </si>
  <si>
    <t>Стексовский сельсовет</t>
  </si>
  <si>
    <t>22602440</t>
  </si>
  <si>
    <t>Хрипуновский сельсовет</t>
  </si>
  <si>
    <t>22602444</t>
  </si>
  <si>
    <t>Арзамасский муниципальный район</t>
  </si>
  <si>
    <t>22603000</t>
  </si>
  <si>
    <t>Абрамовский сельсовет</t>
  </si>
  <si>
    <t>22603404</t>
  </si>
  <si>
    <t>Балахонихинский сельсовет</t>
  </si>
  <si>
    <t>22603408</t>
  </si>
  <si>
    <t>Бебяевский сельсовет</t>
  </si>
  <si>
    <t>22603456</t>
  </si>
  <si>
    <t>Березовский сельсовет</t>
  </si>
  <si>
    <t>22603410</t>
  </si>
  <si>
    <t>Большетумановский сельсовет</t>
  </si>
  <si>
    <t>22603412</t>
  </si>
  <si>
    <t>Кирилловский сельсовет</t>
  </si>
  <si>
    <t>22603424</t>
  </si>
  <si>
    <t>Красносельский сельсовет</t>
  </si>
  <si>
    <t>22603432</t>
  </si>
  <si>
    <t>Ломовский сельсовет</t>
  </si>
  <si>
    <t>22603440</t>
  </si>
  <si>
    <t>Новоусадский сельсовет</t>
  </si>
  <si>
    <t>22603452</t>
  </si>
  <si>
    <t>Рабочий поселок Выездное</t>
  </si>
  <si>
    <t>22603155</t>
  </si>
  <si>
    <t>Слизневский сельсовет</t>
  </si>
  <si>
    <t>22603472</t>
  </si>
  <si>
    <t>Чернухинский сельсовет</t>
  </si>
  <si>
    <t>22603476</t>
  </si>
  <si>
    <t>Шатовский сельсовет</t>
  </si>
  <si>
    <t>22603480</t>
  </si>
  <si>
    <t>Балахнинский муниципальный округ</t>
  </si>
  <si>
    <t>22505000</t>
  </si>
  <si>
    <t>Богородский муниципальный округ</t>
  </si>
  <si>
    <t>22507000</t>
  </si>
  <si>
    <t>Большеболдинский муниципальный район</t>
  </si>
  <si>
    <t>22609000</t>
  </si>
  <si>
    <t>Большеболдинский сельсовет</t>
  </si>
  <si>
    <t>22609404</t>
  </si>
  <si>
    <t>Молчановский сельсовет</t>
  </si>
  <si>
    <t>22609416</t>
  </si>
  <si>
    <t>Новослободской сельсовет</t>
  </si>
  <si>
    <t>22609420</t>
  </si>
  <si>
    <t>Пермеевский сельсовет</t>
  </si>
  <si>
    <t>22609422</t>
  </si>
  <si>
    <t>Пикшенский сельсовет</t>
  </si>
  <si>
    <t>22609424</t>
  </si>
  <si>
    <t>Черновский сельсовет</t>
  </si>
  <si>
    <t>22609432</t>
  </si>
  <si>
    <t>Большемурашкинский муниципальный район</t>
  </si>
  <si>
    <t>22610000</t>
  </si>
  <si>
    <t>Григоровский сельсовет</t>
  </si>
  <si>
    <t>22610408</t>
  </si>
  <si>
    <t>Рабочий поселок Большое Мурашкино</t>
  </si>
  <si>
    <t>22610151</t>
  </si>
  <si>
    <t>Советский сельсовет</t>
  </si>
  <si>
    <t>22610404</t>
  </si>
  <si>
    <t>Холязинский сельсовет</t>
  </si>
  <si>
    <t>22610428</t>
  </si>
  <si>
    <t>Бутурлинский муниципальный округ</t>
  </si>
  <si>
    <t>22512000</t>
  </si>
  <si>
    <t>Вадский муниципальный округ</t>
  </si>
  <si>
    <t>22514000</t>
  </si>
  <si>
    <t>Варнавинский муниципальный район</t>
  </si>
  <si>
    <t>22615000</t>
  </si>
  <si>
    <t>Богородский сельсовет</t>
  </si>
  <si>
    <t>22615420</t>
  </si>
  <si>
    <t>Восходовский сельсовет</t>
  </si>
  <si>
    <t>22615406</t>
  </si>
  <si>
    <t>Михаленинский сельсовет</t>
  </si>
  <si>
    <t>22615416</t>
  </si>
  <si>
    <t>Рабочий поселок Варнавино</t>
  </si>
  <si>
    <t>22615151</t>
  </si>
  <si>
    <t>Северный сельсовет</t>
  </si>
  <si>
    <t>22615428</t>
  </si>
  <si>
    <t>Шудский сельсовет</t>
  </si>
  <si>
    <t>22615430</t>
  </si>
  <si>
    <t>Вачский муниципальный район</t>
  </si>
  <si>
    <t>22617000</t>
  </si>
  <si>
    <t>Арефинский сельсовет</t>
  </si>
  <si>
    <t>22617408</t>
  </si>
  <si>
    <t>Казаковский сельсовет</t>
  </si>
  <si>
    <t>22617424</t>
  </si>
  <si>
    <t>Новосельский сельсовет</t>
  </si>
  <si>
    <t>22617432</t>
  </si>
  <si>
    <t>Рабочий поселок Вача</t>
  </si>
  <si>
    <t>22617151</t>
  </si>
  <si>
    <t>Филинский сельсовет</t>
  </si>
  <si>
    <t>22617436</t>
  </si>
  <si>
    <t>Чулковский сельсовет</t>
  </si>
  <si>
    <t>22617440</t>
  </si>
  <si>
    <t>Ветлужский муниципальный район</t>
  </si>
  <si>
    <t>22618000</t>
  </si>
  <si>
    <t>Волыновский сельсовет</t>
  </si>
  <si>
    <t>22618408</t>
  </si>
  <si>
    <t>Город Ветлуга</t>
  </si>
  <si>
    <t>22618101</t>
  </si>
  <si>
    <t>Крутцовский сельсовет</t>
  </si>
  <si>
    <t>22618416</t>
  </si>
  <si>
    <t>Макарьевский сельсовет</t>
  </si>
  <si>
    <t>22618420</t>
  </si>
  <si>
    <t>Мошкинский сельсовет</t>
  </si>
  <si>
    <t>22618428</t>
  </si>
  <si>
    <t>Новоуспенский сельсовет</t>
  </si>
  <si>
    <t>22618432</t>
  </si>
  <si>
    <t>Поселок им Калинина</t>
  </si>
  <si>
    <t>22618154</t>
  </si>
  <si>
    <t>Проновский сельсовет</t>
  </si>
  <si>
    <t>22618436</t>
  </si>
  <si>
    <t>Туранский сельсовет</t>
  </si>
  <si>
    <t>22618444</t>
  </si>
  <si>
    <t>Вознесенский муниципальный район</t>
  </si>
  <si>
    <t>22619000</t>
  </si>
  <si>
    <t>Бахтызинский сельсовет</t>
  </si>
  <si>
    <t>22619408</t>
  </si>
  <si>
    <t>Благодатовский сельсовет</t>
  </si>
  <si>
    <t>22619412</t>
  </si>
  <si>
    <t>Бутаковский сельсовет</t>
  </si>
  <si>
    <t>22619416</t>
  </si>
  <si>
    <t>Криушинский сельсовет</t>
  </si>
  <si>
    <t>22619420</t>
  </si>
  <si>
    <t>Мотызлейский сельсовет</t>
  </si>
  <si>
    <t>22619428</t>
  </si>
  <si>
    <t>Нарышкинский сельсовет</t>
  </si>
  <si>
    <t>22619432</t>
  </si>
  <si>
    <t>Полховско-Майданский сельсовет</t>
  </si>
  <si>
    <t>22619440</t>
  </si>
  <si>
    <t>Рабочий поселок Вознесенское</t>
  </si>
  <si>
    <t>22619151</t>
  </si>
  <si>
    <t>Сарминский сельсовет</t>
  </si>
  <si>
    <t>22619444</t>
  </si>
  <si>
    <t>Володарский муниципальный район</t>
  </si>
  <si>
    <t>22631000</t>
  </si>
  <si>
    <t>Город Володарск</t>
  </si>
  <si>
    <t>22631103</t>
  </si>
  <si>
    <t>Золинский сельсовет</t>
  </si>
  <si>
    <t>22631404</t>
  </si>
  <si>
    <t>Ильинский сельсовет</t>
  </si>
  <si>
    <t>22631408</t>
  </si>
  <si>
    <t>Мулинский сельсовет</t>
  </si>
  <si>
    <t>22631411</t>
  </si>
  <si>
    <t>Рабочий поселок Ильиногорск</t>
  </si>
  <si>
    <t>22631160</t>
  </si>
  <si>
    <t>Рабочий поселок Решетиха</t>
  </si>
  <si>
    <t>22631168</t>
  </si>
  <si>
    <t>Рабочий поселок Смолино</t>
  </si>
  <si>
    <t>22631170</t>
  </si>
  <si>
    <t>Рабочий поселок Фролищи</t>
  </si>
  <si>
    <t>22631173</t>
  </si>
  <si>
    <t>Рабочий поселок Центральный</t>
  </si>
  <si>
    <t>22631176</t>
  </si>
  <si>
    <t>Рабочий поселок Юганец</t>
  </si>
  <si>
    <t>22631179</t>
  </si>
  <si>
    <t>Сельсовет Красная Горка</t>
  </si>
  <si>
    <t>22631402</t>
  </si>
  <si>
    <t>Воротынский</t>
  </si>
  <si>
    <t>22719000</t>
  </si>
  <si>
    <t>Воскресенский муниципальный район</t>
  </si>
  <si>
    <t>22622000</t>
  </si>
  <si>
    <t>Благовещенский сельсовет</t>
  </si>
  <si>
    <t>22622404</t>
  </si>
  <si>
    <t>22622408</t>
  </si>
  <si>
    <t>Владимирский сельсовет</t>
  </si>
  <si>
    <t>22622416</t>
  </si>
  <si>
    <t>Воздвиженский сельсовет</t>
  </si>
  <si>
    <t>22622420</t>
  </si>
  <si>
    <t>Глуховский сельсовет</t>
  </si>
  <si>
    <t>22622424</t>
  </si>
  <si>
    <t>Егоровский сельсовет</t>
  </si>
  <si>
    <t>22622432</t>
  </si>
  <si>
    <t>Капустихинский сельсовет</t>
  </si>
  <si>
    <t>22622440</t>
  </si>
  <si>
    <t>Нахратовский сельсовет</t>
  </si>
  <si>
    <t>22622452</t>
  </si>
  <si>
    <t>Нестиарский сельсовет</t>
  </si>
  <si>
    <t>22622456</t>
  </si>
  <si>
    <t>Рабочий поселок Воскресенское</t>
  </si>
  <si>
    <t>22622151</t>
  </si>
  <si>
    <t>Староустинский сельсовет</t>
  </si>
  <si>
    <t>22622460</t>
  </si>
  <si>
    <t>Гагинский муниципальный район</t>
  </si>
  <si>
    <t>22626000</t>
  </si>
  <si>
    <t>Большеаратский сельсовет</t>
  </si>
  <si>
    <t>22626404</t>
  </si>
  <si>
    <t>Ветошкинский сельсовет</t>
  </si>
  <si>
    <t>22626408</t>
  </si>
  <si>
    <t>Гагинский сельсовет</t>
  </si>
  <si>
    <t>22626412</t>
  </si>
  <si>
    <t>Покровский сельсовет</t>
  </si>
  <si>
    <t>22626432</t>
  </si>
  <si>
    <t>Ушаковский сельсовет</t>
  </si>
  <si>
    <t>22626440</t>
  </si>
  <si>
    <t>Юрьевский сельсовет</t>
  </si>
  <si>
    <t>22626444</t>
  </si>
  <si>
    <t>Городецкий муниципальный район</t>
  </si>
  <si>
    <t>22628000</t>
  </si>
  <si>
    <t>Бриляковский сельсовет</t>
  </si>
  <si>
    <t>22628404</t>
  </si>
  <si>
    <t>Город Заволжье</t>
  </si>
  <si>
    <t>22628103</t>
  </si>
  <si>
    <t>Зиняковский сельсовет</t>
  </si>
  <si>
    <t>22628416</t>
  </si>
  <si>
    <t>Ковригинский сельсовет</t>
  </si>
  <si>
    <t>22628422</t>
  </si>
  <si>
    <t>Кумохинский сельсовет</t>
  </si>
  <si>
    <t>22628428</t>
  </si>
  <si>
    <t>Николо-Погостинский сельсовет</t>
  </si>
  <si>
    <t>22628442</t>
  </si>
  <si>
    <t>Рабочий поселок Первомайский</t>
  </si>
  <si>
    <t>22628154</t>
  </si>
  <si>
    <t>Смиркинский сельсовет</t>
  </si>
  <si>
    <t>22628444</t>
  </si>
  <si>
    <t>Смольковский сельсовет</t>
  </si>
  <si>
    <t>22628448</t>
  </si>
  <si>
    <t>Тимирязевский сельсовет</t>
  </si>
  <si>
    <t>22628452</t>
  </si>
  <si>
    <t>Федуринский сельсовет</t>
  </si>
  <si>
    <t>22628458</t>
  </si>
  <si>
    <t>город Городец</t>
  </si>
  <si>
    <t>22628101</t>
  </si>
  <si>
    <t>Дальнеконстантиновский муниципальный район</t>
  </si>
  <si>
    <t>22630000</t>
  </si>
  <si>
    <t>Белозеровский сельсовет</t>
  </si>
  <si>
    <t>22630408</t>
  </si>
  <si>
    <t>Богоявленский сельсовет</t>
  </si>
  <si>
    <t>22630412</t>
  </si>
  <si>
    <t>Дубравский сельсовет</t>
  </si>
  <si>
    <t>22630444</t>
  </si>
  <si>
    <t>Кужутский сельсовет</t>
  </si>
  <si>
    <t>22630428</t>
  </si>
  <si>
    <t>Малопицкий сельсовет</t>
  </si>
  <si>
    <t>22630430</t>
  </si>
  <si>
    <t>Нижегородский сельсовет</t>
  </si>
  <si>
    <t>22630420</t>
  </si>
  <si>
    <t>Рабочий поселок Дальнее Константиново</t>
  </si>
  <si>
    <t>22630151</t>
  </si>
  <si>
    <t>Сарлейский сельсовет</t>
  </si>
  <si>
    <t>22630440</t>
  </si>
  <si>
    <t>Суроватихинский сельсовет</t>
  </si>
  <si>
    <t>22630448</t>
  </si>
  <si>
    <t>Тепелевский сельсовет</t>
  </si>
  <si>
    <t>22630456</t>
  </si>
  <si>
    <t>Дивеевский муниципальный округ</t>
  </si>
  <si>
    <t>22532000</t>
  </si>
  <si>
    <t>ЗАТО город Саров</t>
  </si>
  <si>
    <t>22704000</t>
  </si>
  <si>
    <t>Княгининский муниципальный район</t>
  </si>
  <si>
    <t>22633000</t>
  </si>
  <si>
    <t>Ананьевский сельсовет</t>
  </si>
  <si>
    <t>22633404</t>
  </si>
  <si>
    <t>Белкинский сельсовет</t>
  </si>
  <si>
    <t>22633408</t>
  </si>
  <si>
    <t>Возрожденский сельсовет</t>
  </si>
  <si>
    <t>22633416</t>
  </si>
  <si>
    <t>Город Княгинино</t>
  </si>
  <si>
    <t>22633101</t>
  </si>
  <si>
    <t>Соловьевский сельсовет</t>
  </si>
  <si>
    <t>22633428</t>
  </si>
  <si>
    <t>Ковернинский муниципальный округ</t>
  </si>
  <si>
    <t>22534000</t>
  </si>
  <si>
    <t>Краснобаковский муниципальный район</t>
  </si>
  <si>
    <t>22635000</t>
  </si>
  <si>
    <t>Зубилихинский сельсовет</t>
  </si>
  <si>
    <t>22635404</t>
  </si>
  <si>
    <t>Прудовский сельсовет</t>
  </si>
  <si>
    <t>22635430</t>
  </si>
  <si>
    <t>Рабочий поселок Ветлужский</t>
  </si>
  <si>
    <t>22635154</t>
  </si>
  <si>
    <t>Рабочий поселок Красные Баки</t>
  </si>
  <si>
    <t>22635151</t>
  </si>
  <si>
    <t>Чащихинский сельсовет</t>
  </si>
  <si>
    <t>22635424</t>
  </si>
  <si>
    <t>Шеманихинский сельсовет</t>
  </si>
  <si>
    <t>22635432</t>
  </si>
  <si>
    <t>Краснооктябрьский муниципальный район</t>
  </si>
  <si>
    <t>22636000</t>
  </si>
  <si>
    <t>Большерыбушкинский сельсовет</t>
  </si>
  <si>
    <t>22636408</t>
  </si>
  <si>
    <t>Ендовищинский сельсовет</t>
  </si>
  <si>
    <t>22636412</t>
  </si>
  <si>
    <t>Кечасовский сельсовет</t>
  </si>
  <si>
    <t>22636416</t>
  </si>
  <si>
    <t>Ключищинский сельсовет</t>
  </si>
  <si>
    <t>22636424</t>
  </si>
  <si>
    <t>Маресевский сельсовет</t>
  </si>
  <si>
    <t>22636425</t>
  </si>
  <si>
    <t>Медянский сельсовет</t>
  </si>
  <si>
    <t>22636426</t>
  </si>
  <si>
    <t>Пошатовский сельсовет</t>
  </si>
  <si>
    <t>22636427</t>
  </si>
  <si>
    <t>Салганский сельсовет</t>
  </si>
  <si>
    <t>22636428</t>
  </si>
  <si>
    <t>Саргинский сельсовет</t>
  </si>
  <si>
    <t>22636432</t>
  </si>
  <si>
    <t>Семеновский сельсовет</t>
  </si>
  <si>
    <t>22636436</t>
  </si>
  <si>
    <t>Уразовский сельсовет</t>
  </si>
  <si>
    <t>22636440</t>
  </si>
  <si>
    <t>Чембилеевский сельсовет</t>
  </si>
  <si>
    <t>22636444</t>
  </si>
  <si>
    <t>Кстовский муниципальный район</t>
  </si>
  <si>
    <t>22637000</t>
  </si>
  <si>
    <t>Афонинский сельсовет</t>
  </si>
  <si>
    <t>22637404</t>
  </si>
  <si>
    <t>Безводнинский сельсовет</t>
  </si>
  <si>
    <t>22637408</t>
  </si>
  <si>
    <t>Ближнеборисовский сельсовет</t>
  </si>
  <si>
    <t>22637412</t>
  </si>
  <si>
    <t>Большеельнинский сельсовет</t>
  </si>
  <si>
    <t>22637416</t>
  </si>
  <si>
    <t>Большемокринский сельсовет</t>
  </si>
  <si>
    <t>22637420</t>
  </si>
  <si>
    <t>Город Кстово</t>
  </si>
  <si>
    <t>22637101</t>
  </si>
  <si>
    <t>Запрудновский сельсовет</t>
  </si>
  <si>
    <t>22637424</t>
  </si>
  <si>
    <t>Новоликеевский сельсовет</t>
  </si>
  <si>
    <t>22637436</t>
  </si>
  <si>
    <t>Прокошевский сельсовет</t>
  </si>
  <si>
    <t>22637438</t>
  </si>
  <si>
    <t>Работкинский сельсовет</t>
  </si>
  <si>
    <t>22637440</t>
  </si>
  <si>
    <t>Ройкинский сельсовет</t>
  </si>
  <si>
    <t>22637442</t>
  </si>
  <si>
    <t>Слободской сельсовет</t>
  </si>
  <si>
    <t>22637444</t>
  </si>
  <si>
    <t>22637448</t>
  </si>
  <si>
    <t>Чернышихинский сельсовет</t>
  </si>
  <si>
    <t>22637428</t>
  </si>
  <si>
    <t>Лукояновский муниципальный район</t>
  </si>
  <si>
    <t>22639000</t>
  </si>
  <si>
    <t>Большеарский сельсовет</t>
  </si>
  <si>
    <t>22639404</t>
  </si>
  <si>
    <t>Большемаресьевский сельсовет</t>
  </si>
  <si>
    <t>22639412</t>
  </si>
  <si>
    <t>Город Лукоянов</t>
  </si>
  <si>
    <t>22639101</t>
  </si>
  <si>
    <t>Кудеяровский сельсовет</t>
  </si>
  <si>
    <t>22639430</t>
  </si>
  <si>
    <t>Лопатинский сельсовет</t>
  </si>
  <si>
    <t>22639432</t>
  </si>
  <si>
    <t>Рабочий поселок им Степана Разина</t>
  </si>
  <si>
    <t>22639154</t>
  </si>
  <si>
    <t>Тольско-Майданский сельсовет</t>
  </si>
  <si>
    <t>22639464</t>
  </si>
  <si>
    <t>Шандровский сельсовет</t>
  </si>
  <si>
    <t>22639472</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</si>
  <si>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</si>
  <si>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</si>
  <si>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</si>
  <si>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</si>
  <si>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</si>
  <si>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</si>
  <si>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</si>
  <si>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</si>
  <si>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район</t>
  </si>
  <si>
    <t>22645000</t>
  </si>
  <si>
    <t>Большеандосовский сельсовет</t>
  </si>
  <si>
    <t>22645408</t>
  </si>
  <si>
    <t>Бортсурманский сельсовет</t>
  </si>
  <si>
    <t>22645412</t>
  </si>
  <si>
    <t>Деяновский сельсовет</t>
  </si>
  <si>
    <t>22645416</t>
  </si>
  <si>
    <t>Красногорский сельсовет</t>
  </si>
  <si>
    <t>22645424</t>
  </si>
  <si>
    <t>Курмышский сельсовет</t>
  </si>
  <si>
    <t>22645428</t>
  </si>
  <si>
    <t>22645432</t>
  </si>
  <si>
    <t>Можаров-Майданский сельсовет</t>
  </si>
  <si>
    <t>22645436</t>
  </si>
  <si>
    <t>Новомочалеевский сельсовет</t>
  </si>
  <si>
    <t>22645440</t>
  </si>
  <si>
    <t>Петряксинский сельсовет</t>
  </si>
  <si>
    <t>22645448</t>
  </si>
  <si>
    <t>Рабочий поселок Пильна</t>
  </si>
  <si>
    <t>22645151</t>
  </si>
  <si>
    <t>Тенекаевский сельсовет</t>
  </si>
  <si>
    <t>22645456</t>
  </si>
  <si>
    <t>Языковский сельсовет</t>
  </si>
  <si>
    <t>22645460</t>
  </si>
  <si>
    <t>Починковский муниципальный округ</t>
  </si>
  <si>
    <t>22546000</t>
  </si>
  <si>
    <t>Семеновский</t>
  </si>
  <si>
    <t>22737000</t>
  </si>
  <si>
    <t>Сергачский муниципальный район</t>
  </si>
  <si>
    <t>22648000</t>
  </si>
  <si>
    <t>Андреевский сельсовет</t>
  </si>
  <si>
    <t>22648412</t>
  </si>
  <si>
    <t>Ачкинский сельсовет</t>
  </si>
  <si>
    <t>22648416</t>
  </si>
  <si>
    <t>22648420</t>
  </si>
  <si>
    <t>Город Сергач</t>
  </si>
  <si>
    <t>22648101</t>
  </si>
  <si>
    <t>Камкинский сельсовет</t>
  </si>
  <si>
    <t>22648428</t>
  </si>
  <si>
    <t>Кочко-Пожарский сельсовет</t>
  </si>
  <si>
    <t>22648432</t>
  </si>
  <si>
    <t>22648436</t>
  </si>
  <si>
    <t>Пожарский сельсовет</t>
  </si>
  <si>
    <t>22648444</t>
  </si>
  <si>
    <t>Староберезовский сельсовет</t>
  </si>
  <si>
    <t>22648452</t>
  </si>
  <si>
    <t>Толбинский сельсовет</t>
  </si>
  <si>
    <t>22648456</t>
  </si>
  <si>
    <t>Шубинский сельсовет</t>
  </si>
  <si>
    <t>22648460</t>
  </si>
  <si>
    <t>Сеченовский муниципальный район</t>
  </si>
  <si>
    <t>22649000</t>
  </si>
  <si>
    <t>Болтинский сельсовет</t>
  </si>
  <si>
    <t>22649408</t>
  </si>
  <si>
    <t>Васильевский сельсовет</t>
  </si>
  <si>
    <t>22649412</t>
  </si>
  <si>
    <t>Верхнеталызинский сельсовет</t>
  </si>
  <si>
    <t>22649416</t>
  </si>
  <si>
    <t>Кочетовский сельсовет</t>
  </si>
  <si>
    <t>22649420</t>
  </si>
  <si>
    <t>Красноостровский сельсовет</t>
  </si>
  <si>
    <t>22649428</t>
  </si>
  <si>
    <t>Мурзицкий сельсовет</t>
  </si>
  <si>
    <t>22649440</t>
  </si>
  <si>
    <t>Сеченовский сельсовет</t>
  </si>
  <si>
    <t>22649444</t>
  </si>
  <si>
    <t>Сокольский</t>
  </si>
  <si>
    <t>22749000</t>
  </si>
  <si>
    <t>Сосновский муниципальный район</t>
  </si>
  <si>
    <t>22650000</t>
  </si>
  <si>
    <t>Виткуловский сельсовет</t>
  </si>
  <si>
    <t>22650412</t>
  </si>
  <si>
    <t>Давыдковский сельсовет</t>
  </si>
  <si>
    <t>22650414</t>
  </si>
  <si>
    <t>Елизаровский сельсовет</t>
  </si>
  <si>
    <t>22650416</t>
  </si>
  <si>
    <t>Крутецкий сельсовет</t>
  </si>
  <si>
    <t>22650420</t>
  </si>
  <si>
    <t>Панинский сельсовет</t>
  </si>
  <si>
    <t>22650424</t>
  </si>
  <si>
    <t>Рабочий поселок Сосновское</t>
  </si>
  <si>
    <t>22650151</t>
  </si>
  <si>
    <t>Рожковский сельсовет</t>
  </si>
  <si>
    <t>22650428</t>
  </si>
  <si>
    <t>Селитьбенский сельсовет</t>
  </si>
  <si>
    <t>22650432</t>
  </si>
  <si>
    <t>Яковский сельсовет</t>
  </si>
  <si>
    <t>22650436</t>
  </si>
  <si>
    <t>Спасский муниципальный район</t>
  </si>
  <si>
    <t>22651000</t>
  </si>
  <si>
    <t>Базловский сельсовет</t>
  </si>
  <si>
    <t>22651404</t>
  </si>
  <si>
    <t>Вазьянский сельсовет</t>
  </si>
  <si>
    <t>22651420</t>
  </si>
  <si>
    <t>Высокоосельский сельсовет</t>
  </si>
  <si>
    <t>22651412</t>
  </si>
  <si>
    <t>Красноватрасский сельсовет</t>
  </si>
  <si>
    <t>22651416</t>
  </si>
  <si>
    <t>Маклаковский сельсовет</t>
  </si>
  <si>
    <t>22651414</t>
  </si>
  <si>
    <t>Спасский сельсовет</t>
  </si>
  <si>
    <t>22651432</t>
  </si>
  <si>
    <t>Турбанский сельсовет</t>
  </si>
  <si>
    <t>22651440</t>
  </si>
  <si>
    <t>Тонкинский муниципальный район</t>
  </si>
  <si>
    <t>22652000</t>
  </si>
  <si>
    <t>Бердниковский сельсовет</t>
  </si>
  <si>
    <t>22652404</t>
  </si>
  <si>
    <t>Большесодомовский сельсовет</t>
  </si>
  <si>
    <t>22652408</t>
  </si>
  <si>
    <t>Вязовский сельсовет</t>
  </si>
  <si>
    <t>22652412</t>
  </si>
  <si>
    <t>Пакалевский сельсовет</t>
  </si>
  <si>
    <t>22652416</t>
  </si>
  <si>
    <t>Рабочий поселок Тонкино</t>
  </si>
  <si>
    <t>22652151</t>
  </si>
  <si>
    <t>Тоншаевский муниципальный округ</t>
  </si>
  <si>
    <t>22553000</t>
  </si>
  <si>
    <t>Уренский муниципальный округ</t>
  </si>
  <si>
    <t>22554000</t>
  </si>
  <si>
    <t>Шарангский муниципальный район</t>
  </si>
  <si>
    <t>22656000</t>
  </si>
  <si>
    <t>Большерудкинский сельсовет</t>
  </si>
  <si>
    <t>22656404</t>
  </si>
  <si>
    <t>Большеустинский сельсовет</t>
  </si>
  <si>
    <t>22656408</t>
  </si>
  <si>
    <t>Кушнурский сельсовет</t>
  </si>
  <si>
    <t>22656416</t>
  </si>
  <si>
    <t>Рабочий поселок Шаранга</t>
  </si>
  <si>
    <t>22656151</t>
  </si>
  <si>
    <t>Роженцовский сельсовет</t>
  </si>
  <si>
    <t>22656424</t>
  </si>
  <si>
    <t>Старорудкинский сельсовет</t>
  </si>
  <si>
    <t>22656428</t>
  </si>
  <si>
    <t>Черномужский сельсовет</t>
  </si>
  <si>
    <t>22656432</t>
  </si>
  <si>
    <t>Щенниковский сельсовет</t>
  </si>
  <si>
    <t>22656436</t>
  </si>
  <si>
    <t>Шатковский муниципальный район</t>
  </si>
  <si>
    <t>22657000</t>
  </si>
  <si>
    <t>Архангельский сельсовет</t>
  </si>
  <si>
    <t>22657404</t>
  </si>
  <si>
    <t>Кержемокский сельсовет</t>
  </si>
  <si>
    <t>22657416</t>
  </si>
  <si>
    <t>Костянский сельсовет</t>
  </si>
  <si>
    <t>22657424</t>
  </si>
  <si>
    <t>Красноборский сельсовет</t>
  </si>
  <si>
    <t>22657428</t>
  </si>
  <si>
    <t>Рабочий поселок Лесогорск</t>
  </si>
  <si>
    <t>22657154</t>
  </si>
  <si>
    <t>Рабочий поселок Шатки</t>
  </si>
  <si>
    <t>22657151</t>
  </si>
  <si>
    <t>Светлогорский сельсовет</t>
  </si>
  <si>
    <t>22657430</t>
  </si>
  <si>
    <t>Силинский сельсовет</t>
  </si>
  <si>
    <t>22657436</t>
  </si>
  <si>
    <t>Смирновский сельсовет</t>
  </si>
  <si>
    <t>22657448</t>
  </si>
  <si>
    <t>Староиванцевский сельсовет</t>
  </si>
  <si>
    <t>22657456</t>
  </si>
  <si>
    <t>Шараповский сельсовет</t>
  </si>
  <si>
    <t>22657460</t>
  </si>
  <si>
    <t>город Арзамас</t>
  </si>
  <si>
    <t>22703000</t>
  </si>
  <si>
    <t>город Бор</t>
  </si>
  <si>
    <t>22712000</t>
  </si>
  <si>
    <t>город Выкса</t>
  </si>
  <si>
    <t>22715000</t>
  </si>
  <si>
    <t>город Дзержинск</t>
  </si>
  <si>
    <t>22721000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</si>
  <si>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</si>
  <si>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</si>
  <si>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</si>
  <si>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</si>
  <si>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</si>
  <si>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</si>
  <si>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</si>
  <si>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</si>
  <si>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</si>
  <si>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</si>
  <si>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МО_ОКТМО</t>
  </si>
  <si>
    <t>№</t>
  </si>
  <si>
    <t>Производство тепловой энергии. Некомбинированная выработка</t>
  </si>
  <si>
    <t>Производство тепловой энергии. Комбинированная выработка с уст. мощностью производства электрической энергии менее 25 МВт</t>
  </si>
  <si>
    <t>Производство тепловой энергии. Комбинированная выработка с уст. мощностью производства электрической энергии 25 МВт и более</t>
  </si>
  <si>
    <t>Производство. Теплоноситель</t>
  </si>
  <si>
    <t>Передача. Тепловая энергия</t>
  </si>
  <si>
    <t>Передача. Теплоноситель</t>
  </si>
  <si>
    <t>Сбыт. Тепловая энергия</t>
  </si>
  <si>
    <t>Сбыт. Теплоноситель</t>
  </si>
  <si>
    <t>Подключение (технологическое присоединение) к системе теплоснабжения</t>
  </si>
  <si>
    <t>Поддержание резервной тепловой мощности при отсутствии потребления тепловой энергии</t>
  </si>
  <si>
    <t>https://portal.eias.ru/Portal/DownloadPage.aspx?type=12&amp;guid=????????-????-????-????-????????????</t>
  </si>
  <si>
    <t>ALL</t>
  </si>
  <si>
    <t>https://eias.fstrf.ru/disclo/get_file?p_guid=????????-????-????-????-????????????</t>
  </si>
  <si>
    <t>01.01.2022</t>
  </si>
  <si>
    <t>31.12.2026</t>
  </si>
  <si>
    <t>REGION_ID</t>
  </si>
  <si>
    <t>REGION_NAME</t>
  </si>
  <si>
    <t>RST_ORG_ID</t>
  </si>
  <si>
    <t>ORG_NAME</t>
  </si>
  <si>
    <t>INN_NAME</t>
  </si>
  <si>
    <t>KPP_NAME</t>
  </si>
  <si>
    <t>ORG_START_DATE</t>
  </si>
  <si>
    <t>ORG_END_DATE</t>
  </si>
  <si>
    <t>2634</t>
  </si>
  <si>
    <t>26358438</t>
  </si>
  <si>
    <t>"Волготрансгаз" , Арзамасское ЛПУМГ</t>
  </si>
  <si>
    <t>5260080007</t>
  </si>
  <si>
    <t>520202001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</si>
  <si>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</si>
  <si>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</si>
  <si>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</si>
  <si>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</si>
  <si>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</si>
  <si>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</si>
  <si>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</si>
  <si>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</si>
  <si>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</si>
  <si>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</si>
  <si>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</si>
  <si>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</si>
  <si>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</si>
  <si>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</si>
  <si>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</si>
  <si>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</si>
  <si>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</si>
  <si>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</si>
  <si>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</si>
  <si>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26951227</t>
  </si>
  <si>
    <t>АО "БРИДЖТАУН ЧАЙКА"</t>
  </si>
  <si>
    <t>5260005345</t>
  </si>
  <si>
    <t>526001001</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</si>
  <si>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</si>
  <si>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</si>
  <si>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</si>
  <si>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</si>
  <si>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</si>
  <si>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</si>
  <si>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</si>
  <si>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</si>
  <si>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</si>
  <si>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</si>
  <si>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</si>
  <si>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</si>
  <si>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</si>
  <si>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</si>
  <si>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</si>
  <si>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28543854</t>
  </si>
  <si>
    <t>АО "ВРК - 3" - Вагонное ремонтное депо Шахунья</t>
  </si>
  <si>
    <t>7708737500</t>
  </si>
  <si>
    <t>523945001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</si>
  <si>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</si>
  <si>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</si>
  <si>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</si>
  <si>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</si>
  <si>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</si>
  <si>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</si>
  <si>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</si>
  <si>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</si>
  <si>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</si>
  <si>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</si>
  <si>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</si>
  <si>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</si>
  <si>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</si>
  <si>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</si>
  <si>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</si>
  <si>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</si>
  <si>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</si>
  <si>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</si>
  <si>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</si>
  <si>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</si>
  <si>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</si>
  <si>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</si>
  <si>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</si>
  <si>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</si>
  <si>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</si>
  <si>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</si>
  <si>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</si>
  <si>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</si>
  <si>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</si>
  <si>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</si>
  <si>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</si>
  <si>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</si>
  <si>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</si>
  <si>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</si>
  <si>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</si>
  <si>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</si>
  <si>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</si>
  <si>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</si>
  <si>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</si>
  <si>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</si>
  <si>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</si>
  <si>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</si>
  <si>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</si>
  <si>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</si>
  <si>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</si>
  <si>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</si>
  <si>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</si>
  <si>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</si>
  <si>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</si>
  <si>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</si>
  <si>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</si>
  <si>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</si>
  <si>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</si>
  <si>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</si>
  <si>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</si>
  <si>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</si>
  <si>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</si>
  <si>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26358385</t>
  </si>
  <si>
    <t>АО "МАНН"</t>
  </si>
  <si>
    <t>5256045754</t>
  </si>
  <si>
    <t>26358393</t>
  </si>
  <si>
    <t>АО "МЕЛЬИНВЕСТ"</t>
  </si>
  <si>
    <t>5257003490</t>
  </si>
  <si>
    <t>26504840</t>
  </si>
  <si>
    <t>АО "МСК Энерго"</t>
  </si>
  <si>
    <t>5018054863</t>
  </si>
  <si>
    <t>501801001</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</si>
  <si>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</si>
  <si>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</si>
  <si>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</si>
  <si>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</si>
  <si>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</si>
  <si>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</si>
  <si>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</si>
  <si>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</si>
  <si>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</si>
  <si>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</si>
  <si>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</si>
  <si>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</si>
  <si>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</si>
  <si>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</si>
  <si>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</si>
  <si>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</si>
  <si>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</si>
  <si>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</si>
  <si>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</si>
  <si>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</si>
  <si>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26322360</t>
  </si>
  <si>
    <t>АО "НМЗ"</t>
  </si>
  <si>
    <t>5259008768</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</si>
  <si>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</si>
  <si>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</si>
  <si>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</si>
  <si>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</si>
  <si>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</si>
  <si>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</si>
  <si>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</si>
  <si>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</si>
  <si>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</si>
  <si>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</si>
  <si>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</si>
  <si>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</si>
  <si>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</si>
  <si>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</si>
  <si>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</si>
  <si>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</si>
  <si>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</si>
  <si>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</si>
  <si>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</si>
  <si>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</si>
  <si>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</si>
  <si>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</si>
  <si>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</si>
  <si>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</si>
  <si>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</si>
  <si>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</si>
  <si>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</si>
  <si>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</si>
  <si>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</si>
  <si>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</si>
  <si>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26358419</t>
  </si>
  <si>
    <t>АО "ОКБМ Африкантов"</t>
  </si>
  <si>
    <t>5259077666</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</si>
  <si>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</si>
  <si>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</si>
  <si>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</si>
  <si>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</si>
  <si>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</si>
  <si>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</si>
  <si>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</si>
  <si>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</si>
  <si>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</si>
  <si>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</si>
  <si>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</si>
  <si>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</si>
  <si>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</si>
  <si>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</si>
  <si>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</si>
  <si>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</si>
  <si>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</si>
  <si>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</si>
  <si>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</si>
  <si>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</si>
  <si>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</si>
  <si>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</si>
  <si>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</si>
  <si>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</si>
  <si>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</si>
  <si>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</si>
  <si>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</si>
  <si>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</si>
  <si>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</si>
  <si>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</si>
  <si>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</si>
  <si>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</si>
  <si>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</si>
  <si>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</si>
  <si>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</si>
  <si>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</si>
  <si>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</si>
  <si>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</si>
  <si>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26322043</t>
  </si>
  <si>
    <t>АО "Энергосервис"</t>
  </si>
  <si>
    <t>7709571825</t>
  </si>
  <si>
    <t>770301001</t>
  </si>
  <si>
    <t>26358197</t>
  </si>
  <si>
    <t>АО «ХОХЛОМСКАЯ РОСПИСЬ»</t>
  </si>
  <si>
    <t>5228001113</t>
  </si>
  <si>
    <t>26358413</t>
  </si>
  <si>
    <t>АО НПП "Полет"</t>
  </si>
  <si>
    <t>5258100129</t>
  </si>
  <si>
    <t>525801001</t>
  </si>
  <si>
    <t>29-12-2011 00:00:00</t>
  </si>
  <si>
    <t>26358409</t>
  </si>
  <si>
    <t>АО ПКО "Теплообменник"</t>
  </si>
  <si>
    <t>5258000011</t>
  </si>
  <si>
    <t>28943557</t>
  </si>
  <si>
    <t>Арзамасский участок АО "НОКК"</t>
  </si>
  <si>
    <t>524345001</t>
  </si>
  <si>
    <t>26358083</t>
  </si>
  <si>
    <t>Арзамасский филиал ННГУ</t>
  </si>
  <si>
    <t>5262004442</t>
  </si>
  <si>
    <t>524303001</t>
  </si>
  <si>
    <t>26373435</t>
  </si>
  <si>
    <t>Белозеровское МУМППЖКХ</t>
  </si>
  <si>
    <t>5215000779</t>
  </si>
  <si>
    <t>521501001</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</si>
  <si>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</si>
  <si>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</si>
  <si>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</si>
  <si>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</si>
  <si>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</si>
  <si>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</si>
  <si>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</si>
  <si>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</si>
  <si>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</si>
  <si>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</si>
  <si>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</si>
  <si>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</si>
  <si>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</si>
  <si>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</si>
  <si>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</si>
  <si>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525301001</t>
  </si>
  <si>
    <t>31253577</t>
  </si>
  <si>
    <t>ГБПОУ ПСХТ</t>
  </si>
  <si>
    <t>5227001424</t>
  </si>
  <si>
    <t>522701001</t>
  </si>
  <si>
    <t>26358225</t>
  </si>
  <si>
    <t>ГБПОУ СПАССКИЙ АПТ</t>
  </si>
  <si>
    <t>5232001606</t>
  </si>
  <si>
    <t>523201001</t>
  </si>
  <si>
    <t>31036531</t>
  </si>
  <si>
    <t>ГБУ "Автозаводский детский дом - интернат"</t>
  </si>
  <si>
    <t>5256026159</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</si>
  <si>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</si>
  <si>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</si>
  <si>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</si>
  <si>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</si>
  <si>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</si>
  <si>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</si>
  <si>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</si>
  <si>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</si>
  <si>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</si>
  <si>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</si>
  <si>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</si>
  <si>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</si>
  <si>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</si>
  <si>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</si>
  <si>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</si>
  <si>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</si>
  <si>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</si>
  <si>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</si>
  <si>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</si>
  <si>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</si>
  <si>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</si>
  <si>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</si>
  <si>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</si>
  <si>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</si>
  <si>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</si>
  <si>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</si>
  <si>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</si>
  <si>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</si>
  <si>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</si>
  <si>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</si>
  <si>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</si>
  <si>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526201001</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</si>
  <si>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</si>
  <si>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</si>
  <si>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</si>
  <si>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</si>
  <si>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</si>
  <si>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</si>
  <si>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</si>
  <si>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</si>
  <si>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</si>
  <si>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</si>
  <si>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26634205</t>
  </si>
  <si>
    <t>Дальнеконстантиновское МУПП ЖКХ</t>
  </si>
  <si>
    <t>5215001934</t>
  </si>
  <si>
    <t>26358163</t>
  </si>
  <si>
    <t>Дмитриевское МУП ЖКХ</t>
  </si>
  <si>
    <t>5219382293</t>
  </si>
  <si>
    <t>521901001</t>
  </si>
  <si>
    <t>26358130</t>
  </si>
  <si>
    <t>Дубравское МУМППЖКХ</t>
  </si>
  <si>
    <t>5215000842</t>
  </si>
  <si>
    <t>26358418</t>
  </si>
  <si>
    <t>ЗАО "АвиаТехМас"</t>
  </si>
  <si>
    <t>5259007683</t>
  </si>
  <si>
    <t>772901001</t>
  </si>
  <si>
    <t>26555640</t>
  </si>
  <si>
    <t>ЗАО "Гражданстрой-НН"</t>
  </si>
  <si>
    <t>5260080208</t>
  </si>
  <si>
    <t>26358238</t>
  </si>
  <si>
    <t>ЗАО "ЗЖБИ "АРЬЕВСКИЙ"</t>
  </si>
  <si>
    <t>5235000047</t>
  </si>
  <si>
    <t>26358490</t>
  </si>
  <si>
    <t>ЗАО "ЗКПД 4 Инвест"</t>
  </si>
  <si>
    <t>5263034792</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</si>
  <si>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</si>
  <si>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</si>
  <si>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</si>
  <si>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</si>
  <si>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</si>
  <si>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</si>
  <si>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</si>
  <si>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</si>
  <si>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</si>
  <si>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</si>
  <si>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</si>
  <si>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</si>
  <si>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</si>
  <si>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</si>
  <si>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</si>
  <si>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</si>
  <si>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</si>
  <si>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</si>
  <si>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27572147</t>
  </si>
  <si>
    <t>ИП Бочков А.Н.</t>
  </si>
  <si>
    <t>521200606492</t>
  </si>
  <si>
    <t>отсутствует</t>
  </si>
  <si>
    <t>26896893</t>
  </si>
  <si>
    <t>ИП Здоров В.А.</t>
  </si>
  <si>
    <t>522800014806</t>
  </si>
  <si>
    <t>28870867</t>
  </si>
  <si>
    <t>ИП Копытова Н.В.</t>
  </si>
  <si>
    <t>523903931595</t>
  </si>
  <si>
    <t>31446275</t>
  </si>
  <si>
    <t>ИП МИХЕЕВ АНДРЕЙ ЛЕОНИДОВИЧ</t>
  </si>
  <si>
    <t>370202154863</t>
  </si>
  <si>
    <t>26358286</t>
  </si>
  <si>
    <t>ИП Маслов С.Б.</t>
  </si>
  <si>
    <t>524400080068</t>
  </si>
  <si>
    <t>30906558</t>
  </si>
  <si>
    <t>ИП ТАРАКАНОВ Д.В.</t>
  </si>
  <si>
    <t>523901745025</t>
  </si>
  <si>
    <t>28868794</t>
  </si>
  <si>
    <t>ИП Чурашев Михаил Юрьевич</t>
  </si>
  <si>
    <t>525616836221</t>
  </si>
  <si>
    <t>26358255</t>
  </si>
  <si>
    <t>КУЗНЕЦОВСКОЕ МУП ЖКХ</t>
  </si>
  <si>
    <t>5236002390</t>
  </si>
  <si>
    <t>523601001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</si>
  <si>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</si>
  <si>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</si>
  <si>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</si>
  <si>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</si>
  <si>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</si>
  <si>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</si>
  <si>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</si>
  <si>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</si>
  <si>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</si>
  <si>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</si>
  <si>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</si>
  <si>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</si>
  <si>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</si>
  <si>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</si>
  <si>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27637556</t>
  </si>
  <si>
    <t>МБУ "Сервисный центр"</t>
  </si>
  <si>
    <t>5204012564</t>
  </si>
  <si>
    <t>520401001</t>
  </si>
  <si>
    <t>26358155</t>
  </si>
  <si>
    <t>МКОУ "Краснобаковская  С(К)ШИ VIII вида"</t>
  </si>
  <si>
    <t>5219001678</t>
  </si>
  <si>
    <t>28-09-2011 00:00:00</t>
  </si>
  <si>
    <t>26551350</t>
  </si>
  <si>
    <t>МОУ Белышевская школа</t>
  </si>
  <si>
    <t>5209004278</t>
  </si>
  <si>
    <t>520901001</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</si>
  <si>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</si>
  <si>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</si>
  <si>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</si>
  <si>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</si>
  <si>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</si>
  <si>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</si>
  <si>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</si>
  <si>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</si>
  <si>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</si>
  <si>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</si>
  <si>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</si>
  <si>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</si>
  <si>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</si>
  <si>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</si>
  <si>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26373449</t>
  </si>
  <si>
    <t>МП "ЖКХ "Ковернинское"</t>
  </si>
  <si>
    <t>5218004355</t>
  </si>
  <si>
    <t>521801001</t>
  </si>
  <si>
    <t>26373451</t>
  </si>
  <si>
    <t>МП "ЖКХ "Сухоносовское"</t>
  </si>
  <si>
    <t>5218005045</t>
  </si>
  <si>
    <t>28942141</t>
  </si>
  <si>
    <t>МП "Жилкомсервис"</t>
  </si>
  <si>
    <t>5223034940</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</si>
  <si>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</si>
  <si>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</si>
  <si>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</si>
  <si>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</si>
  <si>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</si>
  <si>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</si>
  <si>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</si>
  <si>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</si>
  <si>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</si>
  <si>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</si>
  <si>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</si>
  <si>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</si>
  <si>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</si>
  <si>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</si>
  <si>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</si>
  <si>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</si>
  <si>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</si>
  <si>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</si>
  <si>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</si>
  <si>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</si>
  <si>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26358297</t>
  </si>
  <si>
    <t>МП ЖКХ С.КАМЕНКИ</t>
  </si>
  <si>
    <t>5245007965</t>
  </si>
  <si>
    <t>524501001</t>
  </si>
  <si>
    <t>26358275</t>
  </si>
  <si>
    <t>МУ ТЭПП</t>
  </si>
  <si>
    <t>5243000467</t>
  </si>
  <si>
    <t>26555149</t>
  </si>
  <si>
    <t>МУЗ "Лысковская ЦРБ"</t>
  </si>
  <si>
    <t>5222010175</t>
  </si>
  <si>
    <t>26358257</t>
  </si>
  <si>
    <t>МУЗ "Чкаловская ЦРБ"</t>
  </si>
  <si>
    <t>5236003450</t>
  </si>
  <si>
    <t>26551361</t>
  </si>
  <si>
    <t>МУК "Туранский дом культуры"</t>
  </si>
  <si>
    <t>5209005507</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</si>
  <si>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</si>
  <si>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</si>
  <si>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</si>
  <si>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</si>
  <si>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</si>
  <si>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</si>
  <si>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</si>
  <si>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</si>
  <si>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</si>
  <si>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</si>
  <si>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</si>
  <si>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</si>
  <si>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</si>
  <si>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</si>
  <si>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</si>
  <si>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</si>
  <si>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</si>
  <si>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</si>
  <si>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</si>
  <si>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</si>
  <si>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</si>
  <si>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</si>
  <si>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</si>
  <si>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</si>
  <si>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</si>
  <si>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</si>
  <si>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</si>
  <si>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</si>
  <si>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</si>
  <si>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</si>
  <si>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</si>
  <si>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</si>
  <si>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</si>
  <si>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28449409</t>
  </si>
  <si>
    <t>МУП "ЖКХ "СЕВЕРНЫЙ"</t>
  </si>
  <si>
    <t>5248036146</t>
  </si>
  <si>
    <t>524801001</t>
  </si>
  <si>
    <t>28005091</t>
  </si>
  <si>
    <t>МУП "ЖКХ Буревестник"</t>
  </si>
  <si>
    <t>5248033561</t>
  </si>
  <si>
    <t>26358324</t>
  </si>
  <si>
    <t>МУП "ЖКХ Зарубинское"</t>
  </si>
  <si>
    <t>5248015611</t>
  </si>
  <si>
    <t>26358331</t>
  </si>
  <si>
    <t>МУП "ЖКХ Зиняковское"</t>
  </si>
  <si>
    <t>5248015700</t>
  </si>
  <si>
    <t>26358333</t>
  </si>
  <si>
    <t>МУП "ЖКХ Ильинское"</t>
  </si>
  <si>
    <t>5248015724</t>
  </si>
  <si>
    <t>26358330</t>
  </si>
  <si>
    <t>МУП "ЖКХ Ковригинское"</t>
  </si>
  <si>
    <t>5248015690</t>
  </si>
  <si>
    <t>26358329</t>
  </si>
  <si>
    <t>МУП "ЖКХ Кумохинское"</t>
  </si>
  <si>
    <t>5248015682</t>
  </si>
  <si>
    <t>28147903</t>
  </si>
  <si>
    <t>МУП "ЖКХ Лысковского района"</t>
  </si>
  <si>
    <t>5222070569</t>
  </si>
  <si>
    <t>26358335</t>
  </si>
  <si>
    <t>МУП "ЖКХ Мошковское"</t>
  </si>
  <si>
    <t>5248015756</t>
  </si>
  <si>
    <t>26358336</t>
  </si>
  <si>
    <t>МУП "ЖКХ ПЕРВОМАЙСКОЕ"</t>
  </si>
  <si>
    <t>5248016703</t>
  </si>
  <si>
    <t>27893480</t>
  </si>
  <si>
    <t>МУП "ЖКХ Сеченовское"</t>
  </si>
  <si>
    <t>5230004200</t>
  </si>
  <si>
    <t>523001001</t>
  </si>
  <si>
    <t>26358327</t>
  </si>
  <si>
    <t>МУП "ЖКХ Смольковское"</t>
  </si>
  <si>
    <t>5248015650</t>
  </si>
  <si>
    <t>31266429</t>
  </si>
  <si>
    <t>МУП "ЖКХ"</t>
  </si>
  <si>
    <t>5208006025</t>
  </si>
  <si>
    <t>520801001</t>
  </si>
  <si>
    <t>28871911</t>
  </si>
  <si>
    <t>МУП "КОММУНАЛЬЩИК"</t>
  </si>
  <si>
    <t>5225006709</t>
  </si>
  <si>
    <t>30872197</t>
  </si>
  <si>
    <t>МУП "КОММУНРЕСУРС КРАСНОБАКОВСКОГО РАЙОНА"</t>
  </si>
  <si>
    <t>5219383900</t>
  </si>
  <si>
    <t>02-08-2016 00:00:00</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</si>
  <si>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</si>
  <si>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</si>
  <si>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</si>
  <si>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</si>
  <si>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</si>
  <si>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</si>
  <si>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</si>
  <si>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</si>
  <si>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</si>
  <si>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</si>
  <si>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</si>
  <si>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</si>
  <si>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</si>
  <si>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</si>
  <si>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</si>
  <si>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</si>
  <si>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28827589</t>
  </si>
  <si>
    <t>МУП "Кочергино"</t>
  </si>
  <si>
    <t>5244025619</t>
  </si>
  <si>
    <t>26358265</t>
  </si>
  <si>
    <t>МУП "Лесогорск ЖКХ"</t>
  </si>
  <si>
    <t>5238005484</t>
  </si>
  <si>
    <t>31158286</t>
  </si>
  <si>
    <t>МУП "Лысковокоммунсервис"</t>
  </si>
  <si>
    <t>5222071587</t>
  </si>
  <si>
    <t>31314620</t>
  </si>
  <si>
    <t>МУП "МП "БРКК" МО "БМР"</t>
  </si>
  <si>
    <t>5244031690</t>
  </si>
  <si>
    <t>27839234</t>
  </si>
  <si>
    <t>5244025070</t>
  </si>
  <si>
    <t>27808573</t>
  </si>
  <si>
    <t>МУП "Новосмолинское"</t>
  </si>
  <si>
    <t>5214010679</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</si>
  <si>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</si>
  <si>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</si>
  <si>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</si>
  <si>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</si>
  <si>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</si>
  <si>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</si>
  <si>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</si>
  <si>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</si>
  <si>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</si>
  <si>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</si>
  <si>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</si>
  <si>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</si>
  <si>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27774457</t>
  </si>
  <si>
    <t>МУП "Стандарт Сервис"</t>
  </si>
  <si>
    <t>5214010870</t>
  </si>
  <si>
    <t>27773931</t>
  </si>
  <si>
    <t>МУП "Сява - Теплосервис"</t>
  </si>
  <si>
    <t>5239010374</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</si>
  <si>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</si>
  <si>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</si>
  <si>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</si>
  <si>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</si>
  <si>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</si>
  <si>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</si>
  <si>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</si>
  <si>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</si>
  <si>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</si>
  <si>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</si>
  <si>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</si>
  <si>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</si>
  <si>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</si>
  <si>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</si>
  <si>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</si>
  <si>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</si>
  <si>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</si>
  <si>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</si>
  <si>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</si>
  <si>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</si>
  <si>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</si>
  <si>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</si>
  <si>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</si>
  <si>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26555847</t>
  </si>
  <si>
    <t>МУП "Теплоэнергосервис"</t>
  </si>
  <si>
    <t>5251008438</t>
  </si>
  <si>
    <t>26373388</t>
  </si>
  <si>
    <t>МУП "Управляющая компания"</t>
  </si>
  <si>
    <t>5204001114</t>
  </si>
  <si>
    <t>28053496</t>
  </si>
  <si>
    <t>МУП "ШОКС"</t>
  </si>
  <si>
    <t>5239010688</t>
  </si>
  <si>
    <t>31258650</t>
  </si>
  <si>
    <t>МУП ВАРНАВИНСКОГО РАЙОНА "ТЕПЛОСНАБЖЕНИЕ"</t>
  </si>
  <si>
    <t>5207016782</t>
  </si>
  <si>
    <t>27577563</t>
  </si>
  <si>
    <t>МУП ЖКХ</t>
  </si>
  <si>
    <t>5237002949</t>
  </si>
  <si>
    <t>523701001</t>
  </si>
  <si>
    <t>26358136</t>
  </si>
  <si>
    <t>МУП ЖКХ "БОГОЯВЛЕНСКОЕ"</t>
  </si>
  <si>
    <t>5215010375</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</si>
  <si>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</si>
  <si>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</si>
  <si>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</si>
  <si>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</si>
  <si>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</si>
  <si>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</si>
  <si>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</si>
  <si>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</si>
  <si>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</si>
  <si>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</si>
  <si>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</si>
  <si>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</si>
  <si>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</si>
  <si>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</si>
  <si>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</si>
  <si>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</si>
  <si>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</si>
  <si>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</si>
  <si>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</si>
  <si>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</si>
  <si>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</si>
  <si>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26358092</t>
  </si>
  <si>
    <t>МУП ЖКХ Холязинского сельсовета</t>
  </si>
  <si>
    <t>5204003070</t>
  </si>
  <si>
    <t>26358091</t>
  </si>
  <si>
    <t>МУП ЖКХ п. Советский</t>
  </si>
  <si>
    <t>5204002319</t>
  </si>
  <si>
    <t>26552080</t>
  </si>
  <si>
    <t>МУП ЖКХ р.п. Красные Баки</t>
  </si>
  <si>
    <t>5219382342</t>
  </si>
  <si>
    <t>04-07-2007 00:00:00</t>
  </si>
  <si>
    <t>26358231</t>
  </si>
  <si>
    <t>МУП Тонкинского района "Тонкинские теплосети"</t>
  </si>
  <si>
    <t>5233002810</t>
  </si>
  <si>
    <t>523301001</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</si>
  <si>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</si>
  <si>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</si>
  <si>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</si>
  <si>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</si>
  <si>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</si>
  <si>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</si>
  <si>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</si>
  <si>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</si>
  <si>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</si>
  <si>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</si>
  <si>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</si>
  <si>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</si>
  <si>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</si>
  <si>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</si>
  <si>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</si>
  <si>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</si>
  <si>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</si>
  <si>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</si>
  <si>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</si>
  <si>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26358420</t>
  </si>
  <si>
    <t>Нижегородский авиастроительный завод "Сокол" - филиал АО "РСК "МиГ"</t>
  </si>
  <si>
    <t>7714733528</t>
  </si>
  <si>
    <t>26358124</t>
  </si>
  <si>
    <t>Нижегородское МУМППЖКХ</t>
  </si>
  <si>
    <t>5215000391</t>
  </si>
  <si>
    <t>26358477</t>
  </si>
  <si>
    <t>ОАО "170 РЗ СОП"</t>
  </si>
  <si>
    <t>5262240714</t>
  </si>
  <si>
    <t>26358414</t>
  </si>
  <si>
    <t>ОАО "АСПО-1"</t>
  </si>
  <si>
    <t>5258003439</t>
  </si>
  <si>
    <t>26358240</t>
  </si>
  <si>
    <t>ОАО "Автомобилист"</t>
  </si>
  <si>
    <t>5235000865</t>
  </si>
  <si>
    <t>26358150</t>
  </si>
  <si>
    <t>ОАО "Агроплемкомбинат МИР"</t>
  </si>
  <si>
    <t>5218005172</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</si>
  <si>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</si>
  <si>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</si>
  <si>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</si>
  <si>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</si>
  <si>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</si>
  <si>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</si>
  <si>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</si>
  <si>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</si>
  <si>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</si>
  <si>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</si>
  <si>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</si>
  <si>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</si>
  <si>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</si>
  <si>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</si>
  <si>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</si>
  <si>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</si>
  <si>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</si>
  <si>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</si>
  <si>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</si>
  <si>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</si>
  <si>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</si>
  <si>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26358459</t>
  </si>
  <si>
    <t>ОАО "ЗИП"</t>
  </si>
  <si>
    <t>5260900066</t>
  </si>
  <si>
    <t>05-09-2006 00:00:00</t>
  </si>
  <si>
    <t>26358421</t>
  </si>
  <si>
    <t>ОАО "ЗТО "Камея"</t>
  </si>
  <si>
    <t>5259010887</t>
  </si>
  <si>
    <t>26358117</t>
  </si>
  <si>
    <t>ОАО "Ильиногорское"</t>
  </si>
  <si>
    <t>5214001459</t>
  </si>
  <si>
    <t>28110427</t>
  </si>
  <si>
    <t>ОАО "Инженерный центр"</t>
  </si>
  <si>
    <t>5263042850</t>
  </si>
  <si>
    <t>26569255</t>
  </si>
  <si>
    <t>ОАО "Керма"</t>
  </si>
  <si>
    <t>5250001581</t>
  </si>
  <si>
    <t>525001001</t>
  </si>
  <si>
    <t>26358237</t>
  </si>
  <si>
    <t>ОАО "Коммунтехсервис"</t>
  </si>
  <si>
    <t>5234003863</t>
  </si>
  <si>
    <t>26358281</t>
  </si>
  <si>
    <t>ОАО "ЛЕГМАШ"</t>
  </si>
  <si>
    <t>5243001862</t>
  </si>
  <si>
    <t>27-10-1992 00:00:00</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</si>
  <si>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</si>
  <si>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</si>
  <si>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</si>
  <si>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</si>
  <si>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</si>
  <si>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</si>
  <si>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</si>
  <si>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</si>
  <si>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</si>
  <si>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</si>
  <si>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</si>
  <si>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</si>
  <si>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</si>
  <si>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</si>
  <si>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</si>
  <si>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26358361</t>
  </si>
  <si>
    <t>ОАО "Павловский завод им.Кирова"</t>
  </si>
  <si>
    <t>5252000382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</si>
  <si>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</si>
  <si>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</si>
  <si>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</si>
  <si>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</si>
  <si>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</si>
  <si>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</si>
  <si>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</si>
  <si>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</si>
  <si>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</si>
  <si>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</si>
  <si>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</si>
  <si>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</si>
  <si>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</si>
  <si>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</si>
  <si>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</si>
  <si>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</si>
  <si>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</si>
  <si>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</si>
  <si>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</si>
  <si>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</si>
  <si>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</si>
  <si>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</si>
  <si>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</si>
  <si>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</si>
  <si>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</si>
  <si>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</si>
  <si>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</si>
  <si>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</si>
  <si>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28148693</t>
  </si>
  <si>
    <t>ОАО хладокомбинат "Заречный"</t>
  </si>
  <si>
    <t>5258000780</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</si>
  <si>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</si>
  <si>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</si>
  <si>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</si>
  <si>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</si>
  <si>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</si>
  <si>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</si>
  <si>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</si>
  <si>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</si>
  <si>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</si>
  <si>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</si>
  <si>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</si>
  <si>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</si>
  <si>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</si>
  <si>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</si>
  <si>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</si>
  <si>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</si>
  <si>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</si>
  <si>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</si>
  <si>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</si>
  <si>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</si>
  <si>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</si>
  <si>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</si>
  <si>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</si>
  <si>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</si>
  <si>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</si>
  <si>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</si>
  <si>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</si>
  <si>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</si>
  <si>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</si>
  <si>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27589213</t>
  </si>
  <si>
    <t>ООО "БТТ"</t>
  </si>
  <si>
    <t>5244023717</t>
  </si>
  <si>
    <t>31443656</t>
  </si>
  <si>
    <t>ООО "БУГРОВСКИЕ МЕЛЬНИЦЫ"</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</si>
  <si>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</si>
  <si>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</si>
  <si>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</si>
  <si>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</si>
  <si>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</si>
  <si>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</si>
  <si>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</si>
  <si>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</si>
  <si>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</si>
  <si>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</si>
  <si>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</si>
  <si>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</si>
  <si>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</si>
  <si>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</si>
  <si>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</si>
  <si>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</si>
  <si>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</si>
  <si>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30848786</t>
  </si>
  <si>
    <t>5258131649</t>
  </si>
  <si>
    <t>31197101</t>
  </si>
  <si>
    <t>5262357310</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</si>
  <si>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</si>
  <si>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</si>
  <si>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</si>
  <si>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</si>
  <si>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</si>
  <si>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</si>
  <si>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</si>
  <si>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</si>
  <si>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</si>
  <si>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</si>
  <si>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31187851</t>
  </si>
  <si>
    <t>ООО "ВОЛГАРЕСУРС"</t>
  </si>
  <si>
    <t>5244031394</t>
  </si>
  <si>
    <t>28425169</t>
  </si>
  <si>
    <t>ООО "Веста"</t>
  </si>
  <si>
    <t>5251008188</t>
  </si>
  <si>
    <t>27782735</t>
  </si>
  <si>
    <t>ООО "Ветлужская ТК"</t>
  </si>
  <si>
    <t>5209005786</t>
  </si>
  <si>
    <t>31110429</t>
  </si>
  <si>
    <t>ООО "Виктория"</t>
  </si>
  <si>
    <t>5257002249</t>
  </si>
  <si>
    <t>05-12-2002 00:00:00</t>
  </si>
  <si>
    <t>26373553</t>
  </si>
  <si>
    <t>ООО "Водоканал"</t>
  </si>
  <si>
    <t>5235006585</t>
  </si>
  <si>
    <t>26555521</t>
  </si>
  <si>
    <t>5236007711</t>
  </si>
  <si>
    <t>27909040</t>
  </si>
  <si>
    <t>ООО "Вознесенский теплосервис"</t>
  </si>
  <si>
    <t>5210000359</t>
  </si>
  <si>
    <t>26358298</t>
  </si>
  <si>
    <t>ООО "Волготрансгазстроймонтаж"</t>
  </si>
  <si>
    <t>5245008630</t>
  </si>
  <si>
    <t>26357017</t>
  </si>
  <si>
    <t>ООО "Волгоэлектросеть-НН"</t>
  </si>
  <si>
    <t>5246041687</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</si>
  <si>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</si>
  <si>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</si>
  <si>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</si>
  <si>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</si>
  <si>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</si>
  <si>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</si>
  <si>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</si>
  <si>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</si>
  <si>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</si>
  <si>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</si>
  <si>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</si>
  <si>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</si>
  <si>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</si>
  <si>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</si>
  <si>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</si>
  <si>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</si>
  <si>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</si>
  <si>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</si>
  <si>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</si>
  <si>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</si>
  <si>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</si>
  <si>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</si>
  <si>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</si>
  <si>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</si>
  <si>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</si>
  <si>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</si>
  <si>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</si>
  <si>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</si>
  <si>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</si>
  <si>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</si>
  <si>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</si>
  <si>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</si>
  <si>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</si>
  <si>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</si>
  <si>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</si>
  <si>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</si>
  <si>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</si>
  <si>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28869779</t>
  </si>
  <si>
    <t>ООО "ЖДАНОВСКИЙ"</t>
  </si>
  <si>
    <t>5252033363</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</si>
  <si>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</si>
  <si>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</si>
  <si>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</si>
  <si>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</si>
  <si>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</si>
  <si>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</si>
  <si>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</si>
  <si>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</si>
  <si>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</si>
  <si>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</si>
  <si>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</si>
  <si>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</si>
  <si>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</si>
  <si>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</si>
  <si>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</si>
  <si>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</si>
  <si>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</si>
  <si>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</si>
  <si>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</si>
  <si>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</si>
  <si>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</si>
  <si>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</si>
  <si>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</si>
  <si>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</si>
  <si>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</si>
  <si>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</si>
  <si>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31061810</t>
  </si>
  <si>
    <t>ООО "КАПИТАЛ-МЕНЕДЖМЕНТ"</t>
  </si>
  <si>
    <t>5258135717</t>
  </si>
  <si>
    <t>31341452</t>
  </si>
  <si>
    <t>ООО "КАПИТАЛЪ"</t>
  </si>
  <si>
    <t>5244031891</t>
  </si>
  <si>
    <t>31442710</t>
  </si>
  <si>
    <t>ООО "КВОЛИТ-СТРОЙ"</t>
  </si>
  <si>
    <t>5262292984</t>
  </si>
  <si>
    <t>26358471</t>
  </si>
  <si>
    <t>ООО "КЛАСС ПЛЮС"</t>
  </si>
  <si>
    <t>5261106233</t>
  </si>
  <si>
    <t>31345872</t>
  </si>
  <si>
    <t>ООО "КМ ТЕПЛОРЕСУРС"</t>
  </si>
  <si>
    <t>5262362977</t>
  </si>
  <si>
    <t>30801688</t>
  </si>
  <si>
    <t>ООО "КМ ЭНЕРГО"</t>
  </si>
  <si>
    <t>5262299002</t>
  </si>
  <si>
    <t>30854345</t>
  </si>
  <si>
    <t>ООО "КОММУНАЛЬЩИК-НН"</t>
  </si>
  <si>
    <t>5245027023</t>
  </si>
  <si>
    <t>19-10-2015 00:00:00</t>
  </si>
  <si>
    <t>28815743</t>
  </si>
  <si>
    <t>ООО "КСК"</t>
  </si>
  <si>
    <t>5256122751</t>
  </si>
  <si>
    <t>28871053</t>
  </si>
  <si>
    <t>ООО "Капролактам-Энерго"</t>
  </si>
  <si>
    <t>5249133382</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</si>
  <si>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</si>
  <si>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</si>
  <si>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</si>
  <si>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</si>
  <si>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</si>
  <si>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</si>
  <si>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</si>
  <si>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</si>
  <si>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</si>
  <si>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</si>
  <si>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</si>
  <si>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</si>
  <si>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</si>
  <si>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</si>
  <si>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</si>
  <si>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</si>
  <si>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</si>
  <si>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</si>
  <si>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</si>
  <si>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</si>
  <si>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</si>
  <si>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</si>
  <si>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</si>
  <si>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</si>
  <si>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</si>
  <si>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</si>
  <si>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</si>
  <si>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</si>
  <si>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</si>
  <si>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26358451</t>
  </si>
  <si>
    <t>ООО "Лукойл-Волганефтепродукт"</t>
  </si>
  <si>
    <t>5260136595</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</si>
  <si>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</si>
  <si>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</si>
  <si>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</si>
  <si>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</si>
  <si>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</si>
  <si>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</si>
  <si>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</si>
  <si>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</si>
  <si>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</si>
  <si>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</si>
  <si>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</si>
  <si>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</si>
  <si>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</si>
  <si>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</si>
  <si>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</si>
  <si>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</si>
  <si>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</si>
  <si>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</si>
  <si>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</si>
  <si>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</si>
  <si>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</si>
  <si>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</si>
  <si>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</si>
  <si>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</si>
  <si>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</si>
  <si>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</si>
  <si>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</si>
  <si>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</si>
  <si>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</si>
  <si>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</si>
  <si>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</si>
  <si>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</si>
  <si>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</si>
  <si>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</si>
  <si>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</si>
  <si>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</si>
  <si>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</si>
  <si>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</si>
  <si>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</si>
  <si>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</si>
  <si>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</si>
  <si>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</si>
  <si>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</si>
  <si>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</si>
  <si>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</si>
  <si>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</si>
  <si>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</si>
  <si>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</si>
  <si>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</si>
  <si>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</si>
  <si>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</si>
  <si>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</si>
  <si>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</si>
  <si>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</si>
  <si>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</si>
  <si>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</si>
  <si>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</si>
  <si>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</si>
  <si>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</si>
  <si>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</si>
  <si>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</si>
  <si>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</si>
  <si>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</si>
  <si>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</si>
  <si>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</si>
  <si>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31394997</t>
  </si>
  <si>
    <t>ООО "ПРОМЭНЕРГО ЛУКИНО"</t>
  </si>
  <si>
    <t>5244032285</t>
  </si>
  <si>
    <t>31461541</t>
  </si>
  <si>
    <t>ООО "ПРОФСТРОЙПРОЕКТ НН"</t>
  </si>
  <si>
    <t>5245012980</t>
  </si>
  <si>
    <t>27774371</t>
  </si>
  <si>
    <t>ООО "Парус"</t>
  </si>
  <si>
    <t>5246038740</t>
  </si>
  <si>
    <t>28951517</t>
  </si>
  <si>
    <t>ООО "Поволжье - Ресурс"</t>
  </si>
  <si>
    <t>5209005539</t>
  </si>
  <si>
    <t>28459341</t>
  </si>
  <si>
    <t>ООО "Политек НН"</t>
  </si>
  <si>
    <t>5260319133</t>
  </si>
  <si>
    <t>26551997</t>
  </si>
  <si>
    <t>ООО "Политерм"</t>
  </si>
  <si>
    <t>5236006235</t>
  </si>
  <si>
    <t>26755303</t>
  </si>
  <si>
    <t>ООО "Приволжье Энергия"</t>
  </si>
  <si>
    <t>5260137655</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</si>
  <si>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</si>
  <si>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</si>
  <si>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</si>
  <si>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</si>
  <si>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</si>
  <si>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</si>
  <si>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</si>
  <si>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</si>
  <si>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</si>
  <si>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</si>
  <si>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</si>
  <si>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</si>
  <si>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</si>
  <si>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</si>
  <si>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</si>
  <si>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</si>
  <si>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</si>
  <si>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</si>
  <si>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</si>
  <si>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</si>
  <si>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</si>
  <si>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</si>
  <si>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</si>
  <si>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</si>
  <si>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</si>
  <si>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</si>
  <si>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</si>
  <si>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</si>
  <si>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</si>
  <si>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</si>
  <si>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</si>
  <si>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</si>
  <si>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</si>
  <si>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</si>
  <si>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</si>
  <si>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</si>
  <si>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</si>
  <si>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</si>
  <si>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</si>
  <si>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</si>
  <si>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31241397</t>
  </si>
  <si>
    <t>ООО "СК МАДИС"</t>
  </si>
  <si>
    <t>5047160143</t>
  </si>
  <si>
    <t>26358404</t>
  </si>
  <si>
    <t>ООО "СК-НН"</t>
  </si>
  <si>
    <t>5257057777</t>
  </si>
  <si>
    <t>31222003</t>
  </si>
  <si>
    <t>ООО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</si>
  <si>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</si>
  <si>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</si>
  <si>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</si>
  <si>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</si>
  <si>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</si>
  <si>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</si>
  <si>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</si>
  <si>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</si>
  <si>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</si>
  <si>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</si>
  <si>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</si>
  <si>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</si>
  <si>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</si>
  <si>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</si>
  <si>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</si>
  <si>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</si>
  <si>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</si>
  <si>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</si>
  <si>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</si>
  <si>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</si>
  <si>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</si>
  <si>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</si>
  <si>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28049303</t>
  </si>
  <si>
    <t>ООО "Синтез ОКА-ЭНЕРГО"</t>
  </si>
  <si>
    <t>5249121154</t>
  </si>
  <si>
    <t>26555552</t>
  </si>
  <si>
    <t>ООО "Старт-Строй"</t>
  </si>
  <si>
    <t>5262059353</t>
  </si>
  <si>
    <t>31061778</t>
  </si>
  <si>
    <t>ООО "Стройэнергомонтаж"</t>
  </si>
  <si>
    <t>5260356760</t>
  </si>
  <si>
    <t>27322384</t>
  </si>
  <si>
    <t>ООО "Сухобезводнинское ЖКХ"</t>
  </si>
  <si>
    <t>5228056070</t>
  </si>
  <si>
    <t>27580815</t>
  </si>
  <si>
    <t>ООО "Сява ЖКУ"</t>
  </si>
  <si>
    <t>5239010053</t>
  </si>
  <si>
    <t>31166873</t>
  </si>
  <si>
    <t>ООО "ТГС"</t>
  </si>
  <si>
    <t>5262351051</t>
  </si>
  <si>
    <t>31196714</t>
  </si>
  <si>
    <t>ООО "ТЕПЛО ПЛЮС"</t>
  </si>
  <si>
    <t>5261113456</t>
  </si>
  <si>
    <t>31345881</t>
  </si>
  <si>
    <t>ООО "ТЕПЛОСЕТЬ"</t>
  </si>
  <si>
    <t>5258145472</t>
  </si>
  <si>
    <t>31386831</t>
  </si>
  <si>
    <t>ООО "ТЕПЛОСТРОЙ"</t>
  </si>
  <si>
    <t>5260386637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</si>
  <si>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</si>
  <si>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</si>
  <si>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</si>
  <si>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</si>
  <si>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</si>
  <si>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</si>
  <si>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</si>
  <si>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</si>
  <si>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</si>
  <si>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</si>
  <si>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</si>
  <si>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</si>
  <si>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</si>
  <si>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</si>
  <si>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</si>
  <si>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26553469</t>
  </si>
  <si>
    <t>ООО "ТеплоЭнергетическая Компания"</t>
  </si>
  <si>
    <t>5252022210</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</si>
  <si>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</si>
  <si>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</si>
  <si>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</si>
  <si>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</si>
  <si>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</si>
  <si>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</si>
  <si>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</si>
  <si>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</si>
  <si>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</si>
  <si>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</si>
  <si>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</si>
  <si>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</si>
  <si>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</si>
  <si>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</si>
  <si>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</si>
  <si>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521201001</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</si>
  <si>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</si>
  <si>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</si>
  <si>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</si>
  <si>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</si>
  <si>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</si>
  <si>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</si>
  <si>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</si>
  <si>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</si>
  <si>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</si>
  <si>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</si>
  <si>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</si>
  <si>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</si>
  <si>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</si>
  <si>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</si>
  <si>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30905542</t>
  </si>
  <si>
    <t>ООО "УК "НОКК"</t>
  </si>
  <si>
    <t>7714740243</t>
  </si>
  <si>
    <t>28942302</t>
  </si>
  <si>
    <t>ООО "УПРАВЛЯЮЩАЯ КОМПАНИЯ"</t>
  </si>
  <si>
    <t>5214010816</t>
  </si>
  <si>
    <t>26551783</t>
  </si>
  <si>
    <t>ООО "УПСМ"</t>
  </si>
  <si>
    <t>5227004584</t>
  </si>
  <si>
    <t>26358251</t>
  </si>
  <si>
    <t>ООО "Уренская швейная фабрика"</t>
  </si>
  <si>
    <t>5235004820</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</si>
  <si>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</si>
  <si>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</si>
  <si>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</si>
  <si>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</si>
  <si>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</si>
  <si>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</si>
  <si>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</si>
  <si>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</si>
  <si>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</si>
  <si>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</si>
  <si>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</si>
  <si>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</si>
  <si>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</si>
  <si>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</si>
  <si>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</si>
  <si>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</si>
  <si>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</si>
  <si>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</si>
  <si>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</si>
  <si>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</si>
  <si>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</si>
  <si>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</si>
  <si>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</si>
  <si>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</si>
  <si>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</si>
  <si>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</si>
  <si>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</si>
  <si>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</si>
  <si>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</si>
  <si>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</si>
  <si>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</si>
  <si>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</si>
  <si>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</si>
  <si>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</si>
  <si>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</si>
  <si>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</si>
  <si>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</si>
  <si>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</si>
  <si>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</si>
  <si>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</si>
  <si>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</si>
  <si>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30852549</t>
  </si>
  <si>
    <t>ООО "Электромаш-Энерго"</t>
  </si>
  <si>
    <t>5263121702</t>
  </si>
  <si>
    <t>28139704</t>
  </si>
  <si>
    <t>ООО "Энергетика"</t>
  </si>
  <si>
    <t>5260342407</t>
  </si>
  <si>
    <t>26358453</t>
  </si>
  <si>
    <t>ООО "Энергия"</t>
  </si>
  <si>
    <t>5260171247</t>
  </si>
  <si>
    <t>28869770</t>
  </si>
  <si>
    <t>ООО "ЭнергоПром"</t>
  </si>
  <si>
    <t>5252033229</t>
  </si>
  <si>
    <t>26358455</t>
  </si>
  <si>
    <t>ООО "Энергосервис"</t>
  </si>
  <si>
    <t>5260178764</t>
  </si>
  <si>
    <t>26358386</t>
  </si>
  <si>
    <t>ООО "Энергосети"</t>
  </si>
  <si>
    <t>5256070704</t>
  </si>
  <si>
    <t>27583800</t>
  </si>
  <si>
    <t>ООО "Энерготранс"</t>
  </si>
  <si>
    <t>5249107583</t>
  </si>
  <si>
    <t>30839410</t>
  </si>
  <si>
    <t>ООО "ЭнерджиПром-НН"</t>
  </si>
  <si>
    <t>5260386563</t>
  </si>
  <si>
    <t>23-05-2014 00:00:00</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</si>
  <si>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</si>
  <si>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</si>
  <si>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</si>
  <si>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</si>
  <si>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</si>
  <si>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</si>
  <si>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</si>
  <si>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</si>
  <si>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</si>
  <si>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</si>
  <si>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</si>
  <si>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</si>
  <si>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</si>
  <si>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</si>
  <si>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</si>
  <si>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</si>
  <si>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</si>
  <si>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</si>
  <si>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30436416</t>
  </si>
  <si>
    <t>ООО СК "Холдинг НН"</t>
  </si>
  <si>
    <t>5258090470</t>
  </si>
  <si>
    <t>26358479</t>
  </si>
  <si>
    <t>ООО Торговое предприятие "Нижегородец"</t>
  </si>
  <si>
    <t>5254017367</t>
  </si>
  <si>
    <t>28448150</t>
  </si>
  <si>
    <t>ООО УК "Жилкомсервис"</t>
  </si>
  <si>
    <t>5234004793</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</si>
  <si>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</si>
  <si>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</si>
  <si>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</si>
  <si>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</si>
  <si>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</si>
  <si>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</si>
  <si>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</si>
  <si>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</si>
  <si>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</si>
  <si>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</si>
  <si>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</si>
  <si>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</si>
  <si>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</si>
  <si>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</si>
  <si>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</si>
  <si>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</si>
  <si>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</si>
  <si>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</si>
  <si>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</si>
  <si>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26358077</t>
  </si>
  <si>
    <t>ПАО "ГАЗПРОМ ГАЗОРАСПРЕДЕЛЕНИЕ НИЖНИЙ НОВГОРОД"</t>
  </si>
  <si>
    <t>5200000102</t>
  </si>
  <si>
    <t>13-01-1994 00:00:00</t>
  </si>
  <si>
    <t>26322338</t>
  </si>
  <si>
    <t>ПАО "ЗМЗ"</t>
  </si>
  <si>
    <t>5248004137</t>
  </si>
  <si>
    <t>26322359</t>
  </si>
  <si>
    <t>ПАО "Завод "Красное Сормово"</t>
  </si>
  <si>
    <t>5263006629</t>
  </si>
  <si>
    <t>26358362</t>
  </si>
  <si>
    <t>ПАО "МИТРА"</t>
  </si>
  <si>
    <t>5252000456</t>
  </si>
  <si>
    <t>26506400</t>
  </si>
  <si>
    <t>ПАО "МРСК Центра и Приволжья" филиал "Нижновэнерго"</t>
  </si>
  <si>
    <t>5260200603</t>
  </si>
  <si>
    <t>526002001</t>
  </si>
  <si>
    <t>26358466</t>
  </si>
  <si>
    <t>ПАО "НИТЕЛ"</t>
  </si>
  <si>
    <t>5261001745</t>
  </si>
  <si>
    <t>29-10-1992 00:00:00</t>
  </si>
  <si>
    <t>26358399</t>
  </si>
  <si>
    <t>ПАО "Нормаль"</t>
  </si>
  <si>
    <t>5257005345</t>
  </si>
  <si>
    <t>26380702</t>
  </si>
  <si>
    <t>ПАО "ПАВЛОВСКИЙ АВТОБУС"</t>
  </si>
  <si>
    <t>5252000350</t>
  </si>
  <si>
    <t>26358358</t>
  </si>
  <si>
    <t>ПАО "РУСПОЛИМЕТ"</t>
  </si>
  <si>
    <t>5251008501</t>
  </si>
  <si>
    <t>26358101</t>
  </si>
  <si>
    <t>ПАО "ТРУД"</t>
  </si>
  <si>
    <t>5208000834</t>
  </si>
  <si>
    <t>26358282</t>
  </si>
  <si>
    <t>ПАО АНПП "ТЕМП-АВИА"</t>
  </si>
  <si>
    <t>5243001887</t>
  </si>
  <si>
    <t>23-07-1998 00:00:00</t>
  </si>
  <si>
    <t>27805620</t>
  </si>
  <si>
    <t>ПО "Техсервис"</t>
  </si>
  <si>
    <t>5219005665</t>
  </si>
  <si>
    <t>26358373</t>
  </si>
  <si>
    <t>Приход Вознесенской церкви г. Павлово</t>
  </si>
  <si>
    <t>5252007780</t>
  </si>
  <si>
    <t>26358159</t>
  </si>
  <si>
    <t>Прудовское МУП ЖКХ</t>
  </si>
  <si>
    <t>5219005129</t>
  </si>
  <si>
    <t>26358256</t>
  </si>
  <si>
    <t>Пуреховское МУП ЖКХ</t>
  </si>
  <si>
    <t>5236002880</t>
  </si>
  <si>
    <t>26358149</t>
  </si>
  <si>
    <t>СПК "Хохлома"</t>
  </si>
  <si>
    <t>5218000784</t>
  </si>
  <si>
    <t>26358126</t>
  </si>
  <si>
    <t>Сарлейское МУМППЖКХ</t>
  </si>
  <si>
    <t>5215000507</t>
  </si>
  <si>
    <t>24-03-2006 00:00:00</t>
  </si>
  <si>
    <t>27372109</t>
  </si>
  <si>
    <t>Суроватихинское МУМПЖКХ</t>
  </si>
  <si>
    <t>5215000722</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</si>
  <si>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</si>
  <si>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</si>
  <si>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</si>
  <si>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</si>
  <si>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</si>
  <si>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</si>
  <si>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</si>
  <si>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</si>
  <si>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</si>
  <si>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</si>
  <si>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</si>
  <si>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</si>
  <si>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</si>
  <si>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</si>
  <si>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</si>
  <si>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</si>
  <si>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771701000</t>
  </si>
  <si>
    <t>26322363</t>
  </si>
  <si>
    <t>ФКП "Завод имени Я.М. Свердлова"</t>
  </si>
  <si>
    <t>5249002485</t>
  </si>
  <si>
    <t>30875411</t>
  </si>
  <si>
    <t>ФКУ ИК-1 ГУФСИН РОССИИ ПО НИЖЕГОРОДСКОЙ ОБЛАСТИ</t>
  </si>
  <si>
    <t>5228007186</t>
  </si>
  <si>
    <t>11-03-2011 00:00:00</t>
  </si>
  <si>
    <t>27967274</t>
  </si>
  <si>
    <t>ФКУ ИК-15 ГУФСИН России по Нижегородской области</t>
  </si>
  <si>
    <t>5206002113</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</si>
  <si>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</si>
  <si>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</si>
  <si>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</si>
  <si>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</si>
  <si>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</si>
  <si>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</si>
  <si>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</si>
  <si>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522101001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</si>
  <si>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</si>
  <si>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</si>
  <si>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</si>
  <si>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</si>
  <si>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</si>
  <si>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</si>
  <si>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</si>
  <si>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</si>
  <si>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</si>
  <si>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</si>
  <si>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</si>
  <si>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</si>
  <si>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</si>
  <si>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</si>
  <si>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"ЦВМиР "Горбатов" МВД РФ"</t>
  </si>
  <si>
    <t>5252007589</t>
  </si>
  <si>
    <t>28942868</t>
  </si>
  <si>
    <t>Филиал "Нижегородский" ПАО "Т ПЛЮС"</t>
  </si>
  <si>
    <t>6315376946</t>
  </si>
  <si>
    <t>26358460</t>
  </si>
  <si>
    <t>Филиал ОАО "Верхневолжские магистральные нефтепроводы" - Горьковское районное нефтепроводное управление</t>
  </si>
  <si>
    <t>5260900725</t>
  </si>
  <si>
    <t>525002001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</si>
  <si>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</si>
  <si>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</si>
  <si>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</si>
  <si>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</si>
  <si>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</si>
  <si>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</si>
  <si>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</si>
  <si>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</si>
  <si>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</si>
  <si>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</si>
  <si>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28053921</t>
  </si>
  <si>
    <t>филиал ОАО "Газпром трансгаз Нижний Новгород - Управление аварийно-восстановительных работ"</t>
  </si>
  <si>
    <t>526202002</t>
  </si>
  <si>
    <t>WARM</t>
  </si>
  <si>
    <t>Дембинский Вадим Олегович</t>
  </si>
  <si>
    <t>Чехонадских Екатерина Витальевна</t>
  </si>
  <si>
    <t>ведущий инженер по договорной работе и тарифообразованию</t>
  </si>
  <si>
    <t>89036023351</t>
  </si>
  <si>
    <t>teploplus-nnov@yandex.ru</t>
  </si>
  <si>
    <t>603105, г.Н.Новгород, ул.Ломоносова, д.9, пом.П2, офис 309</t>
  </si>
  <si>
    <t>Кстовский муниципальный район, Афонинский сельсовет (22637404);</t>
  </si>
  <si>
    <t>Тариф на тепловую энергию (мощность)</t>
  </si>
  <si>
    <t>https://regportal-tariff.ru/disclo/get_file?p_guid=35445551-0680-4eec-b5f8-30d5ff091308</t>
  </si>
  <si>
    <t>Положение о закупках</t>
  </si>
  <si>
    <t>https://zakupki.gov.ru/epz/organization/search/results.html?searchString=5261113456&amp;morphology=on&amp;search-filter=%D0%94%D0%B0%D1%82%D0%B5+%D1%80%D0%B0%D0%B7%D0%BC%D0%B5%D1%89%D0%B5%D0%BD%D0%B8%D1%8F&amp;fz223=on&amp;F=on&amp;S=on&amp;M=on&amp;NOT_FSM=on&amp;pub=on&amp;unp=on&amp;sortBy=PO_NAZVANIYU&amp;pageNumber=1&amp;sortDirection=true&amp;recordsPerPage=_10</t>
  </si>
  <si>
    <t>Сайт Госзакупок</t>
  </si>
  <si>
    <t>https://portal.eias.ru/Portal/DownloadPage.aspx?type=12&amp;guid=058156a4-4499-44c7-8638-ac753a7afe3f</t>
  </si>
  <si>
    <t>МУП "МП "ВОДОКАНАЛ" МО "БАЛАХНИНСКИЙ МУНИЦИПАЛЬНЫЙ ОКРУГ" НИЖЕГОРОДСКОЙ ОБЛАСТИ"</t>
  </si>
  <si>
    <t>29.04.2021 14:35:28</t>
  </si>
  <si>
    <t>29.04.2021</t>
  </si>
  <si>
    <t>30.06.2022</t>
  </si>
  <si>
    <t>О</t>
  </si>
  <si>
    <t>01.07.2022</t>
  </si>
  <si>
    <t>31.12.2022</t>
  </si>
  <si>
    <t>01.01.2023</t>
  </si>
  <si>
    <t>30.06.2023</t>
  </si>
  <si>
    <t>01.07.2023</t>
  </si>
  <si>
    <t>31.12.2023</t>
  </si>
  <si>
    <t>01.01.2024</t>
  </si>
  <si>
    <t>30.06.2024</t>
  </si>
  <si>
    <t>01.07.2024</t>
  </si>
  <si>
    <t>31.12.2024</t>
  </si>
  <si>
    <t>01.01.2025</t>
  </si>
  <si>
    <t>30.06.2025</t>
  </si>
  <si>
    <t>01.07.2025</t>
  </si>
  <si>
    <t>31.12.2025</t>
  </si>
  <si>
    <t>01.01.2026</t>
  </si>
  <si>
    <t>30.06.2026</t>
  </si>
  <si>
    <t>01.07.2026</t>
  </si>
  <si>
    <t>01.12.2022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</si>
</sst>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quot;$&quot;#,##0_);[Red]\(&quot;$&quot;#,##0\)"/>
    <numFmt numFmtId="167" formatCode="#,##0.000"/>
    <numFmt numFmtId="168" formatCode="_-* #,##0.00[$€-1]_-;\-* #,##0.00[$€-1]_-;_-* &quot;-&quot;??[$€-1]_-"/>
    <numFmt numFmtId="169" formatCode="000000"/>
    <numFmt numFmtId="170" formatCode="#,##0.0"/>
    <numFmt numFmtId="171" formatCode="#,##0.0000"/>
  </numFmts>
  <fonts count="108">
    <font>
      <sz val="9"/>
      <color indexed="11"/>
      <name val="Tahoma"/>
      <family val="2"/>
      <charset val="204"/>
    </font>
    <font>
      <sz val="11"/>
      <color theme="1"/>
      <name val="Calibri"/>
      <family val="2"/>
      <charset val="204"/>
      <scheme val="minor"/>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name val="Courier New"/>
      <family val="3"/>
      <charset val="204"/>
    </font>
    <font>
      <sz val="16"/>
      <name val="Tahoma"/>
      <family val="2"/>
      <charset val="204"/>
    </font>
    <font>
      <sz val="16"/>
      <color indexed="9"/>
      <name val="Tahoma"/>
      <family val="2"/>
      <charset val="204"/>
    </font>
    <font>
      <b/>
      <sz val="14"/>
      <name val="Franklin Gothic Medium"/>
      <family val="2"/>
      <charset val="204"/>
    </font>
    <font>
      <b/>
      <sz val="9"/>
      <color indexed="62"/>
      <name val="Tahoma"/>
      <family val="2"/>
      <charset val="204"/>
    </font>
    <font>
      <sz val="9"/>
      <color indexed="55"/>
      <name val="Tahoma"/>
      <family val="2"/>
      <charset val="204"/>
    </font>
    <font>
      <sz val="8"/>
      <name val="Arial"/>
      <family val="2"/>
      <charset val="204"/>
    </font>
    <font>
      <b/>
      <u/>
      <sz val="9"/>
      <name val="Tahoma"/>
      <family val="2"/>
      <charset val="204"/>
    </font>
    <font>
      <sz val="11"/>
      <name val="Webdings2"/>
      <charset val="204"/>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sz val="9"/>
      <color indexed="62"/>
      <name val="Tahoma"/>
      <family val="2"/>
      <charset val="204"/>
    </font>
    <font>
      <sz val="11"/>
      <name val="Wingdings 2"/>
      <family val="1"/>
      <charset val="2"/>
    </font>
    <font>
      <b/>
      <sz val="9"/>
      <color indexed="9"/>
      <name val="Tahoma"/>
      <family val="2"/>
      <charset val="204"/>
    </font>
    <font>
      <b/>
      <u/>
      <sz val="9"/>
      <color indexed="62"/>
      <name val="Tahoma"/>
      <family val="2"/>
      <charset val="204"/>
    </font>
    <font>
      <sz val="11"/>
      <color indexed="8"/>
      <name val="Calibri"/>
      <family val="2"/>
      <charset val="204"/>
    </font>
    <font>
      <sz val="9"/>
      <color indexed="9"/>
      <name val="Tahoma"/>
      <family val="2"/>
      <charset val="204"/>
    </font>
    <font>
      <b/>
      <sz val="11"/>
      <color indexed="8"/>
      <name val="Calibri"/>
      <family val="2"/>
      <charset val="204"/>
    </font>
    <font>
      <sz val="9"/>
      <color indexed="23"/>
      <name val="Wingdings 2"/>
      <family val="1"/>
      <charset val="2"/>
    </font>
    <font>
      <sz val="10"/>
      <color indexed="11"/>
      <name val="Arial"/>
      <family val="2"/>
      <charset val="204"/>
    </font>
    <font>
      <sz val="12"/>
      <name val="Marlett"/>
      <charset val="2"/>
    </font>
    <font>
      <sz val="8"/>
      <color indexed="9"/>
      <name val="Tahoma"/>
      <family val="2"/>
      <charset val="204"/>
    </font>
    <font>
      <sz val="8"/>
      <color indexed="55"/>
      <name val="Tahoma"/>
      <family val="2"/>
      <charset val="204"/>
    </font>
    <font>
      <sz val="12"/>
      <color indexed="8"/>
      <name val="Tahoma"/>
      <family val="2"/>
      <charset val="204"/>
    </font>
    <font>
      <vertAlign val="superscript"/>
      <sz val="10"/>
      <name val="Tahoma"/>
      <family val="2"/>
      <charset val="204"/>
    </font>
    <font>
      <vertAlign val="superscript"/>
      <sz val="9"/>
      <name val="Tahoma"/>
      <family val="2"/>
      <charset val="204"/>
    </font>
    <font>
      <sz val="1"/>
      <color indexed="9"/>
      <name val="Tahoma"/>
      <family val="2"/>
      <charset val="204"/>
    </font>
    <font>
      <sz val="1"/>
      <name val="Tahoma"/>
      <family val="2"/>
      <charset val="204"/>
    </font>
    <font>
      <sz val="3"/>
      <name val="Tahoma"/>
      <family val="2"/>
      <charset val="204"/>
    </font>
    <font>
      <sz val="3"/>
      <color indexed="9"/>
      <name val="Tahoma"/>
      <family val="2"/>
      <charset val="204"/>
    </font>
    <font>
      <sz val="3"/>
      <color indexed="10"/>
      <name val="Tahoma"/>
      <family val="2"/>
      <charset val="204"/>
    </font>
    <font>
      <sz val="3"/>
      <color indexed="11"/>
      <name val="Tahoma"/>
      <family val="2"/>
      <charset val="204"/>
    </font>
    <font>
      <sz val="3"/>
      <color indexed="60"/>
      <name val="Tahoma"/>
      <family val="2"/>
      <charset val="204"/>
    </font>
    <font>
      <b/>
      <sz val="3"/>
      <name val="Tahoma"/>
      <family val="2"/>
      <charset val="204"/>
    </font>
    <font>
      <sz val="22"/>
      <name val="Tahoma"/>
      <family val="2"/>
      <charset val="204"/>
    </font>
    <font>
      <b/>
      <sz val="22"/>
      <name val="Tahoma"/>
      <family val="2"/>
      <charset val="204"/>
    </font>
    <font>
      <b/>
      <sz val="18"/>
      <name val="Tahoma"/>
      <family val="2"/>
      <charset val="204"/>
    </font>
    <font>
      <sz val="18"/>
      <name val="Tahoma"/>
      <family val="2"/>
      <charset val="204"/>
    </font>
    <font>
      <sz val="18"/>
      <color indexed="11"/>
      <name val="Tahoma"/>
      <family val="2"/>
      <charset val="204"/>
    </font>
    <font>
      <sz val="11"/>
      <color indexed="11"/>
      <name val="Tahoma"/>
      <family val="2"/>
      <charset val="204"/>
    </font>
    <font>
      <u/>
      <sz val="9"/>
      <color rgb="FF333399"/>
      <name val="Tahoma"/>
      <family val="2"/>
      <charset val="204"/>
    </font>
    <font>
      <sz val="11"/>
      <color theme="1"/>
      <name val="Calibri"/>
      <family val="2"/>
      <charset val="204"/>
      <scheme val="minor"/>
    </font>
    <font>
      <sz val="11"/>
      <color theme="1"/>
      <name val="Calibri"/>
      <family val="2"/>
      <scheme val="minor"/>
    </font>
    <font>
      <sz val="9"/>
      <color theme="0"/>
      <name val="Tahoma"/>
      <family val="2"/>
      <charset val="204"/>
    </font>
    <font>
      <sz val="11"/>
      <color theme="0"/>
      <name val="Webdings2"/>
      <charset val="204"/>
    </font>
    <font>
      <sz val="1"/>
      <color theme="0"/>
      <name val="Tahoma"/>
      <family val="2"/>
      <charset val="204"/>
    </font>
    <font>
      <sz val="1"/>
      <color theme="0" tint="-4.9989318521683403E-2"/>
      <name val="Tahoma"/>
      <family val="2"/>
      <charset val="204"/>
    </font>
    <font>
      <b/>
      <sz val="1"/>
      <color theme="0"/>
      <name val="Calibri"/>
      <family val="2"/>
      <charset val="204"/>
    </font>
    <font>
      <sz val="12"/>
      <color theme="0"/>
      <name val="Tahoma"/>
      <family val="2"/>
      <charset val="204"/>
    </font>
    <font>
      <sz val="8"/>
      <color theme="1"/>
      <name val="Tahoma"/>
      <family val="2"/>
      <charset val="204"/>
    </font>
    <font>
      <b/>
      <sz val="9"/>
      <color rgb="FFC00000"/>
      <name val="Tahoma"/>
      <family val="2"/>
      <charset val="204"/>
    </font>
    <font>
      <sz val="9"/>
      <color rgb="FFBCBCBC"/>
      <name val="Tahoma"/>
      <family val="2"/>
      <charset val="204"/>
    </font>
    <font>
      <sz val="15"/>
      <color theme="0"/>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b/>
      <sz val="9"/>
      <color theme="0"/>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
      <color indexed="11"/>
      <name val="Tahoma"/>
      <family val="2"/>
      <charset val="204"/>
    </font>
    <font>
      <sz val="15"/>
      <name val="Tahoma"/>
      <family val="2"/>
      <charset val="204"/>
    </font>
    <font>
      <sz val="15"/>
      <color indexed="11"/>
      <name val="Tahoma"/>
      <family val="2"/>
      <charset val="204"/>
    </font>
    <font>
      <sz val="1"/>
      <name val="Webdings2"/>
      <charset val="204"/>
    </font>
    <font>
      <b/>
      <sz val="1"/>
      <name val="Tahoma"/>
      <family val="2"/>
      <charset val="204"/>
    </font>
    <font>
      <sz val="1"/>
      <color indexed="10"/>
      <name val="Tahoma"/>
      <family val="2"/>
      <charset val="204"/>
    </font>
  </fonts>
  <fills count="45">
    <fill>
      <patternFill patternType="none"/>
    </fill>
    <fill>
      <patternFill patternType="gray125"/>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29"/>
        <bgColor indexed="64"/>
      </patternFill>
    </fill>
    <fill>
      <patternFill patternType="solid">
        <fgColor indexed="44"/>
        <bgColor indexed="64"/>
      </patternFill>
    </fill>
    <fill>
      <patternFill patternType="solid">
        <fgColor indexed="65"/>
        <bgColor indexed="64"/>
      </patternFill>
    </fill>
    <fill>
      <patternFill patternType="lightDown">
        <fgColor indexed="22"/>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8">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23"/>
      </right>
      <top/>
      <bottom style="thin">
        <color indexed="23"/>
      </bottom>
      <diagonal/>
    </border>
    <border>
      <left/>
      <right/>
      <top/>
      <bottom style="thin">
        <color indexed="23"/>
      </bottom>
      <diagonal/>
    </border>
    <border>
      <left style="thin">
        <color indexed="23"/>
      </left>
      <right/>
      <top/>
      <bottom style="thin">
        <color indexed="23"/>
      </bottom>
      <diagonal/>
    </border>
    <border>
      <left/>
      <right style="thin">
        <color indexed="23"/>
      </right>
      <top/>
      <bottom/>
      <diagonal/>
    </border>
    <border>
      <left style="thin">
        <color indexed="23"/>
      </left>
      <right/>
      <top/>
      <bottom/>
      <diagonal/>
    </border>
    <border>
      <left style="thin">
        <color indexed="63"/>
      </left>
      <right style="thin">
        <color indexed="63"/>
      </right>
      <top style="thin">
        <color indexed="63"/>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
      <left/>
      <right style="thin">
        <color indexed="22"/>
      </right>
      <top/>
      <bottom style="thin">
        <color indexed="22"/>
      </bottom>
      <diagonal/>
    </border>
    <border>
      <left style="thin">
        <color indexed="22"/>
      </left>
      <right/>
      <top style="thin">
        <color indexed="22"/>
      </top>
      <bottom/>
      <diagonal/>
    </border>
    <border>
      <left/>
      <right style="thin">
        <color indexed="22"/>
      </right>
      <top/>
      <bottom/>
      <diagonal/>
    </border>
    <border>
      <left/>
      <right style="thin">
        <color indexed="22"/>
      </right>
      <top style="thin">
        <color indexed="22"/>
      </top>
      <bottom/>
      <diagonal/>
    </border>
    <border>
      <left/>
      <right/>
      <top style="dotted">
        <color indexed="64"/>
      </top>
      <bottom style="dotted">
        <color indexed="64"/>
      </bottom>
      <diagonal/>
    </border>
    <border>
      <left/>
      <right/>
      <top style="thin">
        <color indexed="22"/>
      </top>
      <bottom/>
      <diagonal/>
    </border>
    <border>
      <left style="thin">
        <color indexed="22"/>
      </left>
      <right/>
      <top/>
      <bottom/>
      <diagonal/>
    </border>
    <border>
      <left style="thin">
        <color indexed="22"/>
      </left>
      <right/>
      <top/>
      <bottom style="thin">
        <color indexed="22"/>
      </bottom>
      <diagonal/>
    </border>
    <border>
      <left style="thin">
        <color indexed="22"/>
      </left>
      <right style="thin">
        <color indexed="22"/>
      </right>
      <top/>
      <bottom style="thin">
        <color indexed="22"/>
      </bottom>
      <diagonal/>
    </border>
    <border>
      <left style="thin">
        <color indexed="55"/>
      </left>
      <right/>
      <top/>
      <bottom/>
      <diagonal/>
    </border>
    <border>
      <left style="thin">
        <color indexed="22"/>
      </left>
      <right style="thin">
        <color indexed="22"/>
      </right>
      <top/>
      <bottom/>
      <diagonal/>
    </border>
    <border>
      <left style="thin">
        <color rgb="FFD3DBDB"/>
      </left>
      <right style="thin">
        <color rgb="FFD3DBDB"/>
      </right>
      <top style="thin">
        <color rgb="FFD3DBDB"/>
      </top>
      <bottom style="thin">
        <color rgb="FFD3DBDB"/>
      </bottom>
      <diagonal/>
    </border>
    <border>
      <left style="thin">
        <color rgb="FFD3DBDB"/>
      </left>
      <right/>
      <top style="thin">
        <color rgb="FFD3DBDB"/>
      </top>
      <bottom style="thin">
        <color rgb="FFD3DBDB"/>
      </bottom>
      <diagonal/>
    </border>
    <border>
      <left/>
      <right/>
      <top style="thin">
        <color rgb="FFD3DBDB"/>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top style="thin">
        <color rgb="FFBCBCBC"/>
      </top>
      <bottom style="thin">
        <color rgb="FFBCBCBC"/>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D3DBDB"/>
      </top>
      <bottom style="thin">
        <color rgb="FFD3DBDB"/>
      </bottom>
      <diagonal/>
    </border>
    <border>
      <left/>
      <right/>
      <top/>
      <bottom style="thin">
        <color rgb="FFD3DBDB"/>
      </bottom>
      <diagonal/>
    </border>
    <border>
      <left style="thin">
        <color indexed="22"/>
      </left>
      <right style="thin">
        <color indexed="22"/>
      </right>
      <top style="thin">
        <color indexed="22"/>
      </top>
      <bottom style="double">
        <color indexed="55"/>
      </bottom>
      <diagonal/>
    </border>
  </borders>
  <cellStyleXfs count="102">
    <xf numFmtId="49" fontId="0" fillId="0" borderId="0" applyBorder="0">
      <alignment vertical="top"/>
    </xf>
    <xf numFmtId="0" fontId="3" fillId="0" borderId="0"/>
    <xf numFmtId="168" fontId="3" fillId="0" borderId="0"/>
    <xf numFmtId="0" fontId="39" fillId="0" borderId="0"/>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166" fontId="4" fillId="0" borderId="0" applyFont="0" applyFill="0" applyBorder="0" applyAlignment="0" applyProtection="0"/>
    <xf numFmtId="170" fontId="6" fillId="2" borderId="0">
      <protection locked="0"/>
    </xf>
    <xf numFmtId="0" fontId="15" fillId="0" borderId="0" applyFill="0" applyBorder="0" applyProtection="0">
      <alignment vertical="center"/>
    </xf>
    <xf numFmtId="167" fontId="6" fillId="2" borderId="0">
      <protection locked="0"/>
    </xf>
    <xf numFmtId="171" fontId="6" fillId="2"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7" fillId="0" borderId="0" applyNumberFormat="0" applyFill="0" applyBorder="0" applyAlignment="0" applyProtection="0"/>
    <xf numFmtId="0" fontId="5" fillId="0" borderId="0"/>
    <xf numFmtId="0" fontId="15" fillId="0" borderId="0" applyFill="0" applyBorder="0" applyProtection="0">
      <alignment vertical="center"/>
    </xf>
    <xf numFmtId="0" fontId="15" fillId="0" borderId="0" applyFill="0" applyBorder="0" applyProtection="0">
      <alignment vertical="center"/>
    </xf>
    <xf numFmtId="49" fontId="38" fillId="4" borderId="2" applyNumberFormat="0">
      <alignment horizontal="center" vertical="center"/>
    </xf>
    <xf numFmtId="0" fontId="13" fillId="5" borderId="1" applyNumberFormat="0" applyAlignment="0" applyProtection="0"/>
    <xf numFmtId="0" fontId="69"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7" fillId="0" borderId="0" applyBorder="0">
      <alignment horizontal="center" vertical="center" wrapText="1"/>
    </xf>
    <xf numFmtId="0" fontId="8" fillId="0" borderId="3" applyBorder="0">
      <alignment horizontal="center" vertical="center" wrapText="1"/>
    </xf>
    <xf numFmtId="4" fontId="6" fillId="2" borderId="4" applyBorder="0">
      <alignment horizontal="right"/>
    </xf>
    <xf numFmtId="49" fontId="6" fillId="0" borderId="0" applyBorder="0">
      <alignment vertical="top"/>
    </xf>
    <xf numFmtId="0" fontId="21" fillId="0" borderId="0"/>
    <xf numFmtId="0" fontId="70" fillId="0" borderId="0"/>
    <xf numFmtId="0" fontId="71" fillId="0" borderId="0"/>
    <xf numFmtId="0" fontId="2" fillId="0" borderId="0"/>
    <xf numFmtId="0" fontId="37" fillId="6" borderId="0" applyNumberFormat="0" applyBorder="0" applyAlignment="0">
      <alignment horizontal="left" vertical="center"/>
    </xf>
    <xf numFmtId="49" fontId="6" fillId="0" borderId="0" applyBorder="0">
      <alignment vertical="top"/>
    </xf>
    <xf numFmtId="49" fontId="37" fillId="0" borderId="0" applyBorder="0">
      <alignment vertical="top"/>
    </xf>
    <xf numFmtId="49" fontId="6" fillId="6" borderId="0" applyBorder="0">
      <alignment vertical="top"/>
    </xf>
    <xf numFmtId="49" fontId="34" fillId="7" borderId="0" applyBorder="0">
      <alignment vertical="top"/>
    </xf>
    <xf numFmtId="0" fontId="2" fillId="0" borderId="0"/>
    <xf numFmtId="49" fontId="6" fillId="0" borderId="0" applyBorder="0">
      <alignment vertical="top"/>
    </xf>
    <xf numFmtId="0" fontId="21" fillId="0" borderId="0"/>
    <xf numFmtId="49" fontId="6" fillId="0" borderId="0" applyBorder="0">
      <alignment vertical="top"/>
    </xf>
    <xf numFmtId="0" fontId="2" fillId="0" borderId="0"/>
    <xf numFmtId="49" fontId="6" fillId="0" borderId="0" applyBorder="0">
      <alignment vertical="top"/>
    </xf>
    <xf numFmtId="0" fontId="2" fillId="0" borderId="0"/>
    <xf numFmtId="0" fontId="6" fillId="0" borderId="0">
      <alignment horizontal="left" vertical="center"/>
    </xf>
    <xf numFmtId="0" fontId="2" fillId="0" borderId="0"/>
    <xf numFmtId="0" fontId="2" fillId="0" borderId="0"/>
    <xf numFmtId="0" fontId="21" fillId="0" borderId="0"/>
    <xf numFmtId="0" fontId="87" fillId="0" borderId="0" applyNumberFormat="0" applyFill="0" applyBorder="0" applyAlignment="0" applyProtection="0"/>
    <xf numFmtId="0" fontId="88" fillId="0" borderId="36" applyNumberFormat="0" applyFill="0" applyAlignment="0" applyProtection="0"/>
    <xf numFmtId="0" fontId="89" fillId="0" borderId="37" applyNumberFormat="0" applyFill="0" applyAlignment="0" applyProtection="0"/>
    <xf numFmtId="0" fontId="90" fillId="0" borderId="38" applyNumberFormat="0" applyFill="0" applyAlignment="0" applyProtection="0"/>
    <xf numFmtId="0" fontId="90" fillId="0" borderId="0" applyNumberFormat="0" applyFill="0" applyBorder="0" applyAlignment="0" applyProtection="0"/>
    <xf numFmtId="0" fontId="91" fillId="15" borderId="0" applyNumberFormat="0" applyBorder="0" applyAlignment="0" applyProtection="0"/>
    <xf numFmtId="0" fontId="92" fillId="16" borderId="0" applyNumberFormat="0" applyBorder="0" applyAlignment="0" applyProtection="0"/>
    <xf numFmtId="0" fontId="93" fillId="17" borderId="0" applyNumberFormat="0" applyBorder="0" applyAlignment="0" applyProtection="0"/>
    <xf numFmtId="0" fontId="94" fillId="18" borderId="39" applyNumberFormat="0" applyAlignment="0" applyProtection="0"/>
    <xf numFmtId="0" fontId="95" fillId="18" borderId="40" applyNumberFormat="0" applyAlignment="0" applyProtection="0"/>
    <xf numFmtId="0" fontId="96" fillId="0" borderId="41" applyNumberFormat="0" applyFill="0" applyAlignment="0" applyProtection="0"/>
    <xf numFmtId="0" fontId="97" fillId="19" borderId="42" applyNumberFormat="0" applyAlignment="0" applyProtection="0"/>
    <xf numFmtId="0" fontId="98" fillId="0" borderId="0" applyNumberFormat="0" applyFill="0" applyBorder="0" applyAlignment="0" applyProtection="0"/>
    <xf numFmtId="0" fontId="37" fillId="20" borderId="43" applyNumberFormat="0" applyFont="0" applyAlignment="0" applyProtection="0"/>
    <xf numFmtId="0" fontId="99" fillId="0" borderId="0" applyNumberFormat="0" applyFill="0" applyBorder="0" applyAlignment="0" applyProtection="0"/>
    <xf numFmtId="0" fontId="100" fillId="0" borderId="44" applyNumberFormat="0" applyFill="0" applyAlignment="0" applyProtection="0"/>
    <xf numFmtId="0" fontId="101" fillId="21"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70" fillId="30" borderId="0" applyNumberFormat="0" applyBorder="0" applyAlignment="0" applyProtection="0"/>
    <xf numFmtId="0" fontId="70" fillId="31"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70" fillId="34" borderId="0" applyNumberFormat="0" applyBorder="0" applyAlignment="0" applyProtection="0"/>
    <xf numFmtId="0" fontId="70" fillId="35" borderId="0" applyNumberFormat="0" applyBorder="0" applyAlignment="0" applyProtection="0"/>
    <xf numFmtId="0" fontId="101" fillId="36" borderId="0" applyNumberFormat="0" applyBorder="0" applyAlignment="0" applyProtection="0"/>
    <xf numFmtId="0" fontId="101" fillId="37" borderId="0" applyNumberFormat="0" applyBorder="0" applyAlignment="0" applyProtection="0"/>
    <xf numFmtId="0" fontId="70" fillId="38" borderId="0" applyNumberFormat="0" applyBorder="0" applyAlignment="0" applyProtection="0"/>
    <xf numFmtId="0" fontId="70" fillId="39" borderId="0" applyNumberFormat="0" applyBorder="0" applyAlignment="0" applyProtection="0"/>
    <xf numFmtId="0" fontId="101" fillId="40" borderId="0" applyNumberFormat="0" applyBorder="0" applyAlignment="0" applyProtection="0"/>
    <xf numFmtId="0" fontId="101" fillId="41" borderId="0" applyNumberFormat="0" applyBorder="0" applyAlignment="0" applyProtection="0"/>
    <xf numFmtId="0" fontId="70" fillId="42" borderId="0" applyNumberFormat="0" applyBorder="0" applyAlignment="0" applyProtection="0"/>
    <xf numFmtId="0" fontId="70" fillId="43" borderId="0" applyNumberFormat="0" applyBorder="0" applyAlignment="0" applyProtection="0"/>
    <xf numFmtId="0" fontId="101" fillId="44" borderId="0" applyNumberFormat="0" applyBorder="0" applyAlignment="0" applyProtection="0"/>
    <xf numFmtId="165" fontId="37" fillId="0" borderId="0" applyFont="0" applyFill="0" applyBorder="0" applyAlignment="0" applyProtection="0"/>
    <xf numFmtId="164" fontId="37" fillId="0" borderId="0" applyFont="0" applyFill="0" applyBorder="0" applyAlignment="0" applyProtection="0"/>
    <xf numFmtId="44" fontId="37" fillId="0" borderId="0" applyFont="0" applyFill="0" applyBorder="0" applyAlignment="0" applyProtection="0"/>
    <xf numFmtId="42" fontId="37" fillId="0" borderId="0" applyFont="0" applyFill="0" applyBorder="0" applyAlignment="0" applyProtection="0"/>
    <xf numFmtId="9" fontId="37" fillId="0" borderId="0" applyFont="0" applyFill="0" applyBorder="0" applyAlignment="0" applyProtection="0"/>
    <xf numFmtId="0" fontId="1" fillId="0" borderId="0"/>
  </cellStyleXfs>
  <cellXfs count="1417">
    <xf numFmtId="49" fontId="0" fillId="0" borderId="0" xfId="0">
      <alignment vertical="top"/>
    </xf>
    <xf numFmtId="0" fontId="54" fillId="0" borderId="0" xfId="54" applyFont="1" applyFill="1" applyAlignment="1" applyProtection="1">
      <alignment vertical="top" wrapText="1"/>
    </xf>
    <xf numFmtId="49" fontId="6" fillId="0" borderId="0" xfId="0" applyFont="1" applyProtection="1">
      <alignment vertical="top"/>
    </xf>
    <xf numFmtId="49" fontId="0" fillId="0" borderId="0" xfId="0" applyProtection="1">
      <alignment vertical="top"/>
    </xf>
    <xf numFmtId="49" fontId="6" fillId="8" borderId="4" xfId="0" applyFont="1" applyFill="1" applyBorder="1" applyAlignment="1" applyProtection="1">
      <alignment horizontal="center" vertical="top"/>
    </xf>
    <xf numFmtId="49" fontId="0" fillId="0" borderId="0" xfId="0" applyNumberFormat="1" applyProtection="1">
      <alignment vertical="top"/>
    </xf>
    <xf numFmtId="49" fontId="6" fillId="0" borderId="0" xfId="0" applyNumberFormat="1" applyFont="1" applyAlignment="1" applyProtection="1">
      <alignment vertical="top" wrapText="1"/>
    </xf>
    <xf numFmtId="49" fontId="6" fillId="0" borderId="0" xfId="0" applyNumberFormat="1" applyFont="1" applyAlignment="1" applyProtection="1">
      <alignment vertical="center" wrapText="1"/>
    </xf>
    <xf numFmtId="49" fontId="6" fillId="0" borderId="0" xfId="50" applyFont="1" applyAlignment="1" applyProtection="1">
      <alignment vertical="center" wrapText="1"/>
    </xf>
    <xf numFmtId="49" fontId="11" fillId="0" borderId="0" xfId="50" applyFont="1" applyAlignment="1" applyProtection="1">
      <alignment vertical="center"/>
    </xf>
    <xf numFmtId="0" fontId="11" fillId="0" borderId="0" xfId="49" applyFont="1" applyAlignment="1" applyProtection="1">
      <alignment horizontal="center" vertical="center" wrapText="1"/>
    </xf>
    <xf numFmtId="0" fontId="6" fillId="0" borderId="0" xfId="49" applyFont="1" applyAlignment="1" applyProtection="1">
      <alignment vertical="center" wrapText="1"/>
    </xf>
    <xf numFmtId="0" fontId="6" fillId="0" borderId="0" xfId="49" applyFont="1" applyAlignment="1" applyProtection="1">
      <alignment horizontal="left" vertical="center" wrapText="1"/>
    </xf>
    <xf numFmtId="0" fontId="6" fillId="0" borderId="0" xfId="49" applyFont="1" applyProtection="1"/>
    <xf numFmtId="0" fontId="6" fillId="7" borderId="0" xfId="49" applyFont="1" applyFill="1" applyBorder="1" applyProtection="1"/>
    <xf numFmtId="0" fontId="24" fillId="0" borderId="0" xfId="49" applyFont="1"/>
    <xf numFmtId="49" fontId="6" fillId="0" borderId="0" xfId="46" applyFont="1" applyProtection="1">
      <alignment vertical="top"/>
    </xf>
    <xf numFmtId="49" fontId="6" fillId="0" borderId="0" xfId="46" applyProtection="1">
      <alignment vertical="top"/>
    </xf>
    <xf numFmtId="0" fontId="11" fillId="0" borderId="0" xfId="52" applyFont="1" applyAlignment="1" applyProtection="1">
      <alignment vertical="center" wrapText="1"/>
    </xf>
    <xf numFmtId="0" fontId="22" fillId="0" borderId="0" xfId="52" applyFont="1" applyAlignment="1" applyProtection="1">
      <alignment vertical="center" wrapText="1"/>
    </xf>
    <xf numFmtId="0" fontId="6" fillId="7" borderId="0" xfId="52" applyFont="1" applyFill="1" applyBorder="1" applyAlignment="1" applyProtection="1">
      <alignment vertical="center" wrapText="1"/>
    </xf>
    <xf numFmtId="0" fontId="6" fillId="0" borderId="0" xfId="52" applyFont="1" applyAlignment="1" applyProtection="1">
      <alignment horizontal="center" vertical="center" wrapText="1"/>
    </xf>
    <xf numFmtId="0" fontId="6" fillId="0" borderId="0" xfId="52" applyFont="1" applyAlignment="1" applyProtection="1">
      <alignment vertical="center" wrapText="1"/>
    </xf>
    <xf numFmtId="0" fontId="25" fillId="7" borderId="0" xfId="52" applyFont="1" applyFill="1" applyBorder="1" applyAlignment="1" applyProtection="1">
      <alignment vertical="center" wrapText="1"/>
    </xf>
    <xf numFmtId="0" fontId="6" fillId="7" borderId="0" xfId="52" applyFont="1" applyFill="1" applyBorder="1" applyAlignment="1" applyProtection="1">
      <alignment horizontal="right" vertical="center" wrapText="1" indent="1"/>
    </xf>
    <xf numFmtId="0" fontId="11" fillId="7" borderId="0" xfId="52" applyNumberFormat="1" applyFont="1" applyFill="1" applyBorder="1" applyAlignment="1" applyProtection="1">
      <alignment horizontal="center" vertical="center" wrapText="1"/>
    </xf>
    <xf numFmtId="0" fontId="6" fillId="7" borderId="0" xfId="52" applyFont="1" applyFill="1" applyBorder="1" applyAlignment="1" applyProtection="1">
      <alignment horizontal="center" vertical="center" wrapText="1"/>
    </xf>
    <xf numFmtId="0" fontId="22" fillId="0" borderId="0" xfId="52" applyFont="1" applyAlignment="1" applyProtection="1">
      <alignment horizontal="center" vertical="center" wrapText="1"/>
    </xf>
    <xf numFmtId="0" fontId="26" fillId="7" borderId="0" xfId="52" applyNumberFormat="1" applyFont="1" applyFill="1" applyBorder="1" applyAlignment="1" applyProtection="1">
      <alignment horizontal="center" vertical="center" wrapText="1"/>
    </xf>
    <xf numFmtId="0" fontId="6" fillId="7" borderId="0" xfId="52" applyNumberFormat="1" applyFont="1" applyFill="1" applyBorder="1" applyAlignment="1" applyProtection="1">
      <alignment horizontal="right" vertical="center" wrapText="1" indent="1"/>
    </xf>
    <xf numFmtId="0" fontId="6" fillId="0" borderId="0" xfId="52" applyFont="1" applyFill="1" applyAlignment="1" applyProtection="1">
      <alignment vertical="center"/>
    </xf>
    <xf numFmtId="49" fontId="6" fillId="7" borderId="0" xfId="52" applyNumberFormat="1" applyFont="1" applyFill="1" applyBorder="1" applyAlignment="1" applyProtection="1">
      <alignment horizontal="right" vertical="center" wrapText="1" indent="1"/>
    </xf>
    <xf numFmtId="49" fontId="25" fillId="7" borderId="0" xfId="52" applyNumberFormat="1" applyFont="1" applyFill="1" applyBorder="1" applyAlignment="1" applyProtection="1">
      <alignment horizontal="center" vertical="center" wrapText="1"/>
    </xf>
    <xf numFmtId="49" fontId="6" fillId="9" borderId="5" xfId="52" applyNumberFormat="1" applyFont="1" applyFill="1" applyBorder="1" applyAlignment="1" applyProtection="1">
      <alignment horizontal="center" vertical="center" wrapText="1"/>
      <protection locked="0"/>
    </xf>
    <xf numFmtId="49" fontId="0" fillId="10" borderId="0" xfId="0" applyFill="1" applyProtection="1">
      <alignment vertical="top"/>
    </xf>
    <xf numFmtId="0" fontId="6" fillId="0" borderId="0" xfId="54" applyFont="1" applyFill="1" applyAlignment="1" applyProtection="1">
      <alignment vertical="center" wrapText="1"/>
    </xf>
    <xf numFmtId="0" fontId="22" fillId="0" borderId="0" xfId="52" applyNumberFormat="1" applyFont="1" applyFill="1" applyBorder="1" applyAlignment="1" applyProtection="1">
      <alignment horizontal="center" vertical="top" wrapText="1"/>
    </xf>
    <xf numFmtId="0" fontId="0" fillId="7" borderId="0" xfId="52" applyFont="1" applyFill="1" applyBorder="1" applyAlignment="1" applyProtection="1">
      <alignment horizontal="center" vertical="center" wrapText="1"/>
    </xf>
    <xf numFmtId="49" fontId="0" fillId="7" borderId="0" xfId="52" applyNumberFormat="1" applyFont="1" applyFill="1" applyBorder="1" applyAlignment="1" applyProtection="1">
      <alignment horizontal="right" vertical="center" wrapText="1" indent="1"/>
    </xf>
    <xf numFmtId="49" fontId="29" fillId="7" borderId="0" xfId="33" applyNumberFormat="1" applyFont="1" applyFill="1" applyBorder="1" applyAlignment="1" applyProtection="1">
      <alignment horizontal="center" vertical="center" wrapText="1"/>
    </xf>
    <xf numFmtId="49" fontId="0" fillId="0" borderId="0" xfId="0" applyBorder="1">
      <alignment vertical="top"/>
    </xf>
    <xf numFmtId="0" fontId="6" fillId="0" borderId="5" xfId="51" applyFont="1" applyFill="1" applyBorder="1" applyAlignment="1" applyProtection="1">
      <alignment vertical="center" wrapText="1"/>
    </xf>
    <xf numFmtId="0" fontId="0" fillId="0" borderId="5" xfId="51" applyFont="1" applyFill="1" applyBorder="1" applyAlignment="1" applyProtection="1">
      <alignment vertical="center" wrapText="1"/>
    </xf>
    <xf numFmtId="49" fontId="0" fillId="0" borderId="0" xfId="0" applyFont="1">
      <alignment vertical="top"/>
    </xf>
    <xf numFmtId="0" fontId="33" fillId="7" borderId="0" xfId="54" applyFont="1" applyFill="1" applyBorder="1" applyAlignment="1" applyProtection="1">
      <alignment horizontal="center" vertical="center" wrapText="1"/>
    </xf>
    <xf numFmtId="0" fontId="33" fillId="7" borderId="0" xfId="49" applyFont="1" applyFill="1" applyBorder="1" applyAlignment="1" applyProtection="1">
      <alignment horizontal="center"/>
    </xf>
    <xf numFmtId="0" fontId="33" fillId="0" borderId="0" xfId="49" applyFont="1" applyAlignment="1" applyProtection="1">
      <alignment horizontal="center" vertical="center"/>
    </xf>
    <xf numFmtId="0" fontId="33" fillId="7" borderId="0" xfId="49" applyFont="1" applyFill="1" applyBorder="1" applyAlignment="1" applyProtection="1">
      <alignment horizontal="center" vertical="center"/>
    </xf>
    <xf numFmtId="49" fontId="31" fillId="0" borderId="6" xfId="0" applyFont="1" applyBorder="1" applyAlignment="1">
      <alignment vertical="top" wrapText="1"/>
    </xf>
    <xf numFmtId="0" fontId="0" fillId="7" borderId="0" xfId="52" applyNumberFormat="1" applyFont="1" applyFill="1" applyBorder="1" applyAlignment="1" applyProtection="1">
      <alignment horizontal="right" vertical="center" wrapText="1" indent="1"/>
    </xf>
    <xf numFmtId="0" fontId="0" fillId="0" borderId="6" xfId="36" applyFont="1" applyBorder="1" applyAlignment="1" applyProtection="1">
      <alignment horizontal="justify" vertical="top" wrapText="1"/>
    </xf>
    <xf numFmtId="0" fontId="2" fillId="0" borderId="0" xfId="39" applyProtection="1"/>
    <xf numFmtId="0" fontId="45" fillId="0" borderId="0" xfId="52" applyFont="1" applyAlignment="1" applyProtection="1">
      <alignment horizontal="center" vertical="center" wrapText="1"/>
    </xf>
    <xf numFmtId="49" fontId="23" fillId="7" borderId="7" xfId="43" applyFont="1" applyFill="1" applyBorder="1" applyAlignment="1" applyProtection="1">
      <alignment vertical="center" wrapText="1"/>
    </xf>
    <xf numFmtId="49" fontId="20" fillId="7" borderId="8" xfId="43" applyFont="1" applyFill="1" applyBorder="1" applyAlignment="1">
      <alignment horizontal="left" vertical="center" wrapText="1"/>
    </xf>
    <xf numFmtId="49" fontId="20" fillId="7" borderId="9" xfId="43" applyFont="1" applyFill="1" applyBorder="1" applyAlignment="1">
      <alignment horizontal="left" vertical="center" wrapText="1"/>
    </xf>
    <xf numFmtId="49" fontId="23" fillId="7" borderId="10" xfId="43" applyFont="1" applyFill="1" applyBorder="1" applyAlignment="1" applyProtection="1">
      <alignment vertical="center" wrapText="1"/>
    </xf>
    <xf numFmtId="49" fontId="14" fillId="7" borderId="0" xfId="43" applyFont="1" applyFill="1" applyBorder="1" applyAlignment="1">
      <alignment wrapText="1"/>
    </xf>
    <xf numFmtId="49" fontId="14" fillId="7" borderId="11" xfId="43" applyFont="1" applyFill="1" applyBorder="1" applyAlignment="1">
      <alignment wrapText="1"/>
    </xf>
    <xf numFmtId="49" fontId="12" fillId="7" borderId="0" xfId="31" applyNumberFormat="1" applyFont="1" applyFill="1" applyBorder="1" applyAlignment="1" applyProtection="1">
      <alignment horizontal="left" wrapText="1"/>
    </xf>
    <xf numFmtId="49" fontId="12" fillId="7" borderId="0" xfId="31" applyNumberFormat="1" applyFont="1" applyFill="1" applyBorder="1" applyAlignment="1" applyProtection="1">
      <alignment wrapText="1"/>
    </xf>
    <xf numFmtId="49" fontId="14" fillId="7" borderId="0" xfId="43" applyFont="1" applyFill="1" applyBorder="1" applyAlignment="1">
      <alignment horizontal="right" wrapText="1"/>
    </xf>
    <xf numFmtId="49" fontId="20" fillId="7" borderId="0" xfId="43" applyFont="1" applyFill="1" applyBorder="1" applyAlignment="1">
      <alignment horizontal="left" vertical="center" wrapText="1"/>
    </xf>
    <xf numFmtId="49" fontId="20" fillId="7" borderId="11" xfId="43" applyFont="1" applyFill="1" applyBorder="1" applyAlignment="1">
      <alignment horizontal="left" vertical="center" wrapText="1"/>
    </xf>
    <xf numFmtId="49" fontId="14" fillId="0" borderId="0" xfId="43" applyFont="1" applyFill="1" applyBorder="1" applyAlignment="1" applyProtection="1">
      <alignment wrapText="1"/>
    </xf>
    <xf numFmtId="0" fontId="18" fillId="0" borderId="0" xfId="22" applyFont="1" applyFill="1" applyBorder="1" applyAlignment="1" applyProtection="1">
      <alignment horizontal="left" vertical="top" wrapText="1"/>
    </xf>
    <xf numFmtId="49" fontId="14" fillId="0" borderId="0" xfId="43" applyFont="1" applyFill="1" applyBorder="1" applyAlignment="1" applyProtection="1">
      <alignment vertical="top" wrapText="1"/>
    </xf>
    <xf numFmtId="0" fontId="18" fillId="0" borderId="0" xfId="22" applyFont="1" applyFill="1" applyBorder="1" applyAlignment="1" applyProtection="1">
      <alignment horizontal="right" vertical="top" wrapText="1"/>
    </xf>
    <xf numFmtId="49" fontId="34" fillId="8" borderId="6" xfId="40" applyNumberFormat="1" applyFont="1" applyFill="1" applyBorder="1" applyAlignment="1" applyProtection="1">
      <alignment horizontal="center" vertical="center" wrapText="1"/>
    </xf>
    <xf numFmtId="49" fontId="34" fillId="2" borderId="6" xfId="40" applyNumberFormat="1" applyFont="1" applyFill="1" applyBorder="1" applyAlignment="1" applyProtection="1">
      <alignment horizontal="center" vertical="center" wrapText="1"/>
    </xf>
    <xf numFmtId="49" fontId="23" fillId="7" borderId="10" xfId="43" applyFont="1" applyFill="1" applyBorder="1" applyAlignment="1" applyProtection="1">
      <alignment horizontal="center" vertical="center" wrapText="1"/>
    </xf>
    <xf numFmtId="49" fontId="34" fillId="11" borderId="6" xfId="40" applyNumberFormat="1" applyFont="1" applyFill="1" applyBorder="1" applyAlignment="1" applyProtection="1">
      <alignment horizontal="center" vertical="center" wrapText="1"/>
    </xf>
    <xf numFmtId="49" fontId="0" fillId="0" borderId="7" xfId="0" applyBorder="1">
      <alignment vertical="top"/>
    </xf>
    <xf numFmtId="49" fontId="0" fillId="0" borderId="9" xfId="0" applyBorder="1">
      <alignment vertical="top"/>
    </xf>
    <xf numFmtId="49" fontId="0" fillId="0" borderId="10" xfId="0" applyBorder="1">
      <alignment vertical="top"/>
    </xf>
    <xf numFmtId="49" fontId="0" fillId="0" borderId="11" xfId="0" applyBorder="1">
      <alignment vertical="top"/>
    </xf>
    <xf numFmtId="49" fontId="45" fillId="0" borderId="0" xfId="0" applyFont="1">
      <alignment vertical="top"/>
    </xf>
    <xf numFmtId="0" fontId="34" fillId="7" borderId="0" xfId="43" applyNumberFormat="1" applyFont="1" applyFill="1" applyBorder="1" applyAlignment="1">
      <alignment horizontal="justify" vertical="center" wrapText="1"/>
    </xf>
    <xf numFmtId="0" fontId="0" fillId="7" borderId="0" xfId="52" applyFont="1" applyFill="1" applyBorder="1" applyAlignment="1" applyProtection="1">
      <alignment horizontal="right" vertical="center" wrapText="1" indent="1"/>
    </xf>
    <xf numFmtId="49" fontId="6" fillId="0" borderId="0" xfId="0" applyNumberFormat="1" applyFont="1" applyProtection="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0" fontId="45" fillId="0" borderId="0" xfId="54" applyFont="1" applyFill="1" applyAlignment="1" applyProtection="1">
      <alignment vertical="center" wrapText="1"/>
    </xf>
    <xf numFmtId="0" fontId="0" fillId="0" borderId="0" xfId="54" applyFont="1" applyFill="1" applyAlignment="1" applyProtection="1">
      <alignment vertical="center" wrapText="1"/>
    </xf>
    <xf numFmtId="0" fontId="45" fillId="0" borderId="0" xfId="52" applyFont="1" applyFill="1" applyAlignment="1" applyProtection="1">
      <alignment horizontal="left" vertical="center" wrapText="1"/>
    </xf>
    <xf numFmtId="0" fontId="45" fillId="0" borderId="0" xfId="52" applyFont="1" applyFill="1" applyBorder="1" applyAlignment="1" applyProtection="1">
      <alignment horizontal="left" vertical="center" wrapText="1"/>
    </xf>
    <xf numFmtId="49" fontId="45" fillId="0" borderId="0" xfId="52" applyNumberFormat="1" applyFont="1" applyFill="1" applyBorder="1" applyAlignment="1" applyProtection="1">
      <alignment horizontal="left" vertical="center" wrapText="1"/>
    </xf>
    <xf numFmtId="0" fontId="0" fillId="0" borderId="0" xfId="0" applyNumberFormat="1" applyBorder="1">
      <alignment vertical="top"/>
    </xf>
    <xf numFmtId="49" fontId="34" fillId="9" borderId="6" xfId="40" applyNumberFormat="1" applyFont="1" applyFill="1" applyBorder="1" applyAlignment="1" applyProtection="1">
      <alignment horizontal="center" vertical="center" wrapText="1"/>
    </xf>
    <xf numFmtId="49" fontId="0" fillId="0" borderId="0" xfId="0" applyAlignment="1">
      <alignment horizontal="left" vertical="top"/>
    </xf>
    <xf numFmtId="49" fontId="6" fillId="0" borderId="0" xfId="0" applyNumberFormat="1" applyFont="1">
      <alignment vertical="top"/>
    </xf>
    <xf numFmtId="0" fontId="45" fillId="0" borderId="0" xfId="54" applyFont="1" applyFill="1" applyAlignment="1" applyProtection="1">
      <alignment horizontal="center" vertical="center" wrapText="1"/>
    </xf>
    <xf numFmtId="0" fontId="8" fillId="10" borderId="12" xfId="53" applyFont="1" applyFill="1" applyBorder="1" applyAlignment="1" applyProtection="1">
      <alignment horizontal="center" vertical="center" wrapText="1"/>
    </xf>
    <xf numFmtId="0" fontId="6" fillId="0" borderId="0" xfId="54" applyFont="1" applyFill="1" applyBorder="1" applyAlignment="1" applyProtection="1">
      <alignment vertical="center" wrapText="1"/>
    </xf>
    <xf numFmtId="49" fontId="0" fillId="7" borderId="0" xfId="54" applyNumberFormat="1" applyFont="1" applyFill="1" applyBorder="1" applyAlignment="1" applyProtection="1">
      <alignment horizontal="center" vertical="center" wrapText="1"/>
    </xf>
    <xf numFmtId="0" fontId="0" fillId="0" borderId="0" xfId="0" applyNumberFormat="1" applyAlignment="1">
      <alignment vertical="center"/>
    </xf>
    <xf numFmtId="0" fontId="6"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6" fillId="7" borderId="5" xfId="54" applyNumberFormat="1" applyFont="1" applyFill="1" applyBorder="1" applyAlignment="1" applyProtection="1">
      <alignment horizontal="center" vertical="center" wrapText="1"/>
    </xf>
    <xf numFmtId="4" fontId="6" fillId="7" borderId="5" xfId="30" applyNumberFormat="1" applyFont="1" applyFill="1" applyBorder="1" applyAlignment="1" applyProtection="1">
      <alignment horizontal="right" vertical="center" wrapText="1"/>
    </xf>
    <xf numFmtId="49" fontId="6" fillId="11" borderId="5" xfId="53" applyNumberFormat="1" applyFont="1" applyFill="1" applyBorder="1" applyAlignment="1" applyProtection="1">
      <alignment horizontal="center" vertical="center" wrapText="1"/>
      <protection locked="0"/>
    </xf>
    <xf numFmtId="49" fontId="6" fillId="9" borderId="5" xfId="30" applyNumberFormat="1" applyFont="1" applyFill="1" applyBorder="1" applyAlignment="1" applyProtection="1">
      <alignment horizontal="left" vertical="center" wrapText="1"/>
      <protection locked="0"/>
    </xf>
    <xf numFmtId="49" fontId="6" fillId="2" borderId="5" xfId="54" applyNumberFormat="1" applyFont="1" applyFill="1" applyBorder="1" applyAlignment="1" applyProtection="1">
      <alignment horizontal="left" vertical="center" wrapText="1"/>
      <protection locked="0"/>
    </xf>
    <xf numFmtId="49" fontId="6" fillId="7" borderId="5" xfId="54" applyNumberFormat="1" applyFont="1" applyFill="1" applyBorder="1" applyAlignment="1" applyProtection="1">
      <alignment horizontal="center" vertical="center" wrapText="1"/>
    </xf>
    <xf numFmtId="49" fontId="40" fillId="13" borderId="14" xfId="0" applyFont="1" applyFill="1" applyBorder="1" applyAlignment="1" applyProtection="1">
      <alignment horizontal="left" vertical="center"/>
    </xf>
    <xf numFmtId="0" fontId="0" fillId="0" borderId="5" xfId="33" applyFont="1" applyFill="1" applyBorder="1" applyAlignment="1" applyProtection="1">
      <alignment horizontal="center" vertical="center" wrapText="1"/>
    </xf>
    <xf numFmtId="0" fontId="6" fillId="13" borderId="13" xfId="54" applyFont="1" applyFill="1" applyBorder="1" applyAlignment="1" applyProtection="1">
      <alignment vertical="center" wrapText="1"/>
    </xf>
    <xf numFmtId="0" fontId="6" fillId="0" borderId="5" xfId="47"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40" fillId="13" borderId="13" xfId="0" applyNumberFormat="1" applyFont="1" applyFill="1" applyBorder="1" applyAlignment="1" applyProtection="1">
      <alignment horizontal="left" vertical="center"/>
    </xf>
    <xf numFmtId="0" fontId="40" fillId="13" borderId="15" xfId="0" applyNumberFormat="1" applyFont="1" applyFill="1" applyBorder="1" applyAlignment="1" applyProtection="1">
      <alignment horizontal="left" vertical="center"/>
    </xf>
    <xf numFmtId="0" fontId="40" fillId="13" borderId="14" xfId="0" applyNumberFormat="1" applyFont="1" applyFill="1" applyBorder="1" applyAlignment="1" applyProtection="1">
      <alignment horizontal="left" vertical="center"/>
    </xf>
    <xf numFmtId="0" fontId="46" fillId="0" borderId="0" xfId="0" applyNumberFormat="1" applyFont="1" applyAlignment="1">
      <alignment vertical="center"/>
    </xf>
    <xf numFmtId="49" fontId="6" fillId="0" borderId="5" xfId="53" applyNumberFormat="1" applyFont="1" applyFill="1" applyBorder="1" applyAlignment="1" applyProtection="1">
      <alignment horizontal="center" vertical="center" wrapText="1"/>
    </xf>
    <xf numFmtId="49" fontId="0" fillId="0" borderId="17" xfId="0" applyBorder="1">
      <alignment vertical="top"/>
    </xf>
    <xf numFmtId="0" fontId="6" fillId="7" borderId="5" xfId="49" applyFont="1" applyFill="1" applyBorder="1" applyAlignment="1" applyProtection="1">
      <alignment horizontal="center" vertical="center"/>
    </xf>
    <xf numFmtId="49" fontId="6" fillId="2" borderId="5" xfId="49" applyNumberFormat="1" applyFont="1" applyFill="1" applyBorder="1" applyAlignment="1" applyProtection="1">
      <alignment horizontal="left" vertical="center" wrapText="1"/>
      <protection locked="0"/>
    </xf>
    <xf numFmtId="0" fontId="11" fillId="0" borderId="0" xfId="54" applyFont="1" applyFill="1" applyAlignment="1" applyProtection="1">
      <alignment vertical="center" wrapText="1"/>
    </xf>
    <xf numFmtId="0" fontId="41" fillId="0" borderId="0" xfId="54" applyFont="1" applyFill="1" applyAlignment="1" applyProtection="1">
      <alignment vertical="center" wrapText="1"/>
    </xf>
    <xf numFmtId="49" fontId="6" fillId="0" borderId="0" xfId="41">
      <alignment vertical="top"/>
    </xf>
    <xf numFmtId="49" fontId="11" fillId="0" borderId="0" xfId="41" applyFont="1" applyBorder="1" applyProtection="1">
      <alignment vertical="top"/>
    </xf>
    <xf numFmtId="49" fontId="6" fillId="0" borderId="0" xfId="41" applyFont="1" applyBorder="1" applyProtection="1">
      <alignment vertical="top"/>
    </xf>
    <xf numFmtId="49" fontId="33" fillId="0" borderId="0" xfId="41" applyFont="1" applyBorder="1" applyAlignment="1" applyProtection="1">
      <alignment horizontal="center" vertical="center"/>
    </xf>
    <xf numFmtId="49" fontId="6" fillId="0" borderId="0" xfId="41" applyBorder="1" applyProtection="1">
      <alignment vertical="top"/>
    </xf>
    <xf numFmtId="0" fontId="6" fillId="7" borderId="0" xfId="41" applyNumberFormat="1" applyFont="1" applyFill="1" applyBorder="1" applyAlignment="1" applyProtection="1"/>
    <xf numFmtId="0" fontId="42" fillId="7" borderId="0" xfId="41" applyNumberFormat="1" applyFont="1" applyFill="1" applyBorder="1" applyAlignment="1" applyProtection="1">
      <alignment horizontal="center" vertical="center" wrapText="1"/>
    </xf>
    <xf numFmtId="0" fontId="11" fillId="7" borderId="0" xfId="41" applyNumberFormat="1" applyFont="1" applyFill="1" applyBorder="1" applyAlignment="1" applyProtection="1"/>
    <xf numFmtId="49" fontId="6" fillId="0" borderId="0" xfId="41" applyFont="1">
      <alignment vertical="top"/>
    </xf>
    <xf numFmtId="49" fontId="33" fillId="0" borderId="0" xfId="41" applyFont="1" applyAlignment="1">
      <alignment horizontal="center" vertical="center" wrapText="1"/>
    </xf>
    <xf numFmtId="0" fontId="6" fillId="7" borderId="5" xfId="48" applyNumberFormat="1" applyFont="1" applyFill="1" applyBorder="1" applyAlignment="1" applyProtection="1">
      <alignment horizontal="center" vertical="center" wrapText="1"/>
    </xf>
    <xf numFmtId="49" fontId="6" fillId="0" borderId="5" xfId="48" applyNumberFormat="1" applyFont="1" applyFill="1" applyBorder="1" applyAlignment="1" applyProtection="1">
      <alignment horizontal="center" vertical="center" wrapText="1"/>
    </xf>
    <xf numFmtId="49" fontId="43" fillId="13" borderId="15" xfId="41" applyFont="1" applyFill="1" applyBorder="1" applyAlignment="1" applyProtection="1">
      <alignment horizontal="center" vertical="top"/>
    </xf>
    <xf numFmtId="49" fontId="40" fillId="13" borderId="15" xfId="41" applyFont="1" applyFill="1" applyBorder="1" applyAlignment="1" applyProtection="1">
      <alignment horizontal="left" vertical="center"/>
    </xf>
    <xf numFmtId="49" fontId="6" fillId="0" borderId="0" xfId="0" applyNumberFormat="1" applyFont="1" applyAlignment="1" applyProtection="1">
      <alignment horizontal="center" vertical="top"/>
    </xf>
    <xf numFmtId="49" fontId="37" fillId="0" borderId="0" xfId="0" applyFont="1">
      <alignment vertical="top"/>
    </xf>
    <xf numFmtId="0" fontId="37" fillId="0" borderId="5" xfId="51" applyFont="1" applyFill="1" applyBorder="1" applyAlignment="1" applyProtection="1">
      <alignment vertical="center" wrapText="1"/>
    </xf>
    <xf numFmtId="0" fontId="37" fillId="0" borderId="13" xfId="51" applyFont="1" applyFill="1" applyBorder="1" applyAlignment="1" applyProtection="1">
      <alignment vertical="center" wrapText="1"/>
    </xf>
    <xf numFmtId="49" fontId="37" fillId="0" borderId="0" xfId="0" applyFont="1" applyAlignment="1">
      <alignment vertical="top" wrapText="1"/>
    </xf>
    <xf numFmtId="0" fontId="37" fillId="0" borderId="0" xfId="51" applyFont="1" applyFill="1" applyBorder="1" applyAlignment="1" applyProtection="1">
      <alignment vertical="center" wrapText="1"/>
    </xf>
    <xf numFmtId="0" fontId="8" fillId="10" borderId="0" xfId="54" applyFont="1" applyFill="1" applyAlignment="1" applyProtection="1">
      <alignment horizontal="center" vertical="center" wrapText="1"/>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0" fontId="47" fillId="0" borderId="0" xfId="47" applyFont="1" applyFill="1" applyBorder="1" applyAlignment="1" applyProtection="1">
      <alignment horizontal="center" vertical="center" wrapText="1"/>
    </xf>
    <xf numFmtId="0" fontId="6" fillId="0" borderId="0" xfId="47" applyFont="1" applyFill="1" applyBorder="1" applyAlignment="1" applyProtection="1">
      <alignment vertical="center" wrapText="1"/>
    </xf>
    <xf numFmtId="49" fontId="6" fillId="0" borderId="0" xfId="53" applyNumberFormat="1" applyFont="1" applyFill="1" applyBorder="1" applyAlignment="1" applyProtection="1">
      <alignment horizontal="center" vertical="center" wrapText="1"/>
    </xf>
    <xf numFmtId="0" fontId="46" fillId="0" borderId="0" xfId="0" applyNumberFormat="1" applyFont="1" applyBorder="1" applyAlignment="1">
      <alignment vertical="center"/>
    </xf>
    <xf numFmtId="49" fontId="40" fillId="13" borderId="15" xfId="0" applyFont="1" applyFill="1" applyBorder="1" applyAlignment="1" applyProtection="1">
      <alignment horizontal="left" vertical="center" indent="1"/>
    </xf>
    <xf numFmtId="49" fontId="6" fillId="0" borderId="0" xfId="0" applyNumberFormat="1" applyFont="1" applyAlignment="1">
      <alignment vertical="center"/>
    </xf>
    <xf numFmtId="49" fontId="6" fillId="0" borderId="0" xfId="0" applyFont="1">
      <alignment vertical="top"/>
    </xf>
    <xf numFmtId="49" fontId="0" fillId="10" borderId="0" xfId="0" applyFill="1" applyBorder="1" applyProtection="1">
      <alignment vertical="top"/>
    </xf>
    <xf numFmtId="0" fontId="0" fillId="0" borderId="0" xfId="0" applyNumberFormat="1" applyBorder="1" applyAlignment="1">
      <alignment vertical="center"/>
    </xf>
    <xf numFmtId="0" fontId="6" fillId="0" borderId="14" xfId="51" applyFont="1" applyFill="1" applyBorder="1" applyAlignment="1" applyProtection="1">
      <alignment vertical="center" wrapText="1"/>
    </xf>
    <xf numFmtId="0" fontId="19" fillId="10" borderId="0" xfId="54" applyFont="1" applyFill="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0" fontId="0" fillId="0" borderId="0" xfId="52" applyFont="1" applyFill="1" applyBorder="1" applyAlignment="1" applyProtection="1">
      <alignment horizontal="center" vertical="center" wrapText="1"/>
    </xf>
    <xf numFmtId="49" fontId="6" fillId="0" borderId="0" xfId="52" applyNumberFormat="1" applyFont="1" applyFill="1" applyBorder="1" applyAlignment="1" applyProtection="1">
      <alignment horizontal="center" vertical="center" wrapText="1"/>
    </xf>
    <xf numFmtId="49" fontId="40" fillId="13" borderId="15" xfId="0" applyFont="1" applyFill="1" applyBorder="1" applyAlignment="1" applyProtection="1">
      <alignment horizontal="left" vertical="center"/>
    </xf>
    <xf numFmtId="49" fontId="6" fillId="0" borderId="0" xfId="53" applyNumberFormat="1" applyFont="1" applyFill="1" applyBorder="1" applyAlignment="1" applyProtection="1">
      <alignment vertical="center" wrapText="1"/>
    </xf>
    <xf numFmtId="0" fontId="33" fillId="7" borderId="0" xfId="49" applyFont="1" applyFill="1" applyBorder="1" applyAlignment="1" applyProtection="1">
      <alignment horizontal="center" vertical="center" wrapText="1"/>
    </xf>
    <xf numFmtId="49" fontId="9" fillId="0" borderId="0" xfId="41" applyFont="1" applyBorder="1" applyAlignment="1" applyProtection="1">
      <alignment horizontal="right" vertical="top"/>
    </xf>
    <xf numFmtId="49" fontId="9" fillId="0" borderId="0" xfId="41" applyFont="1" applyAlignment="1">
      <alignment vertical="top"/>
    </xf>
    <xf numFmtId="0" fontId="6" fillId="7" borderId="0" xfId="54" applyNumberFormat="1" applyFont="1" applyFill="1" applyBorder="1" applyAlignment="1" applyProtection="1">
      <alignment horizontal="center" vertical="center" wrapText="1"/>
    </xf>
    <xf numFmtId="4" fontId="6" fillId="0" borderId="0" xfId="30" applyNumberFormat="1" applyFont="1" applyFill="1" applyBorder="1" applyAlignment="1" applyProtection="1">
      <alignment horizontal="right" vertical="center" wrapText="1"/>
    </xf>
    <xf numFmtId="0" fontId="6" fillId="0" borderId="0" xfId="54" applyNumberFormat="1" applyFont="1" applyFill="1" applyBorder="1" applyAlignment="1" applyProtection="1">
      <alignment horizontal="center" vertical="center" wrapText="1"/>
    </xf>
    <xf numFmtId="49" fontId="6" fillId="0" borderId="0" xfId="30" applyNumberFormat="1" applyFont="1" applyFill="1" applyBorder="1" applyAlignment="1" applyProtection="1">
      <alignment horizontal="left" vertical="center" wrapText="1"/>
    </xf>
    <xf numFmtId="49" fontId="6" fillId="0" borderId="0" xfId="35">
      <alignment vertical="top"/>
    </xf>
    <xf numFmtId="0" fontId="0" fillId="0" borderId="0" xfId="0" applyNumberFormat="1" applyFill="1" applyAlignment="1" applyProtection="1">
      <alignment vertical="center"/>
    </xf>
    <xf numFmtId="0" fontId="18" fillId="0" borderId="0" xfId="32" applyFont="1" applyFill="1" applyBorder="1" applyAlignment="1" applyProtection="1">
      <alignment vertical="center" wrapText="1"/>
    </xf>
    <xf numFmtId="49" fontId="48" fillId="0" borderId="29" xfId="0" applyFont="1" applyBorder="1" applyAlignment="1">
      <alignment horizontal="justify" vertical="top"/>
    </xf>
    <xf numFmtId="0" fontId="0" fillId="0" borderId="13" xfId="51" applyFont="1" applyFill="1" applyBorder="1" applyAlignment="1" applyProtection="1">
      <alignment vertical="center" wrapText="1"/>
    </xf>
    <xf numFmtId="49" fontId="6" fillId="0" borderId="29" xfId="0" applyNumberFormat="1" applyFont="1" applyBorder="1" applyAlignment="1" applyProtection="1">
      <alignment vertical="top" wrapText="1"/>
    </xf>
    <xf numFmtId="49" fontId="6" fillId="0" borderId="30" xfId="0" applyNumberFormat="1" applyFont="1" applyBorder="1" applyAlignment="1" applyProtection="1">
      <alignment vertical="top" wrapText="1"/>
    </xf>
    <xf numFmtId="49" fontId="6" fillId="0" borderId="29" xfId="0" applyNumberFormat="1" applyFont="1" applyBorder="1" applyProtection="1">
      <alignment vertical="top"/>
    </xf>
    <xf numFmtId="0" fontId="0" fillId="0" borderId="14" xfId="51" applyFont="1" applyFill="1" applyBorder="1" applyAlignment="1" applyProtection="1">
      <alignment vertical="center" wrapText="1"/>
    </xf>
    <xf numFmtId="49" fontId="6" fillId="0" borderId="29" xfId="0" applyNumberFormat="1" applyFont="1" applyBorder="1" applyAlignment="1" applyProtection="1">
      <alignment vertical="top"/>
    </xf>
    <xf numFmtId="0" fontId="2" fillId="0" borderId="0" xfId="39"/>
    <xf numFmtId="49" fontId="72" fillId="0" borderId="0" xfId="0" applyFont="1">
      <alignment vertical="top"/>
    </xf>
    <xf numFmtId="0" fontId="72" fillId="0" borderId="0" xfId="54" applyFont="1" applyFill="1" applyAlignment="1" applyProtection="1">
      <alignment vertical="center" wrapText="1"/>
    </xf>
    <xf numFmtId="49" fontId="0" fillId="7" borderId="5" xfId="54" applyNumberFormat="1" applyFont="1" applyFill="1" applyBorder="1" applyAlignment="1" applyProtection="1">
      <alignment horizontal="center" vertical="center" wrapText="1"/>
    </xf>
    <xf numFmtId="0" fontId="6" fillId="0" borderId="5" xfId="54" applyFont="1" applyFill="1" applyBorder="1" applyAlignment="1" applyProtection="1">
      <alignment horizontal="center" vertical="center" wrapText="1"/>
    </xf>
    <xf numFmtId="0" fontId="0" fillId="0" borderId="0" xfId="0" applyNumberFormat="1" applyFill="1" applyBorder="1" applyAlignment="1">
      <alignment vertical="center"/>
    </xf>
    <xf numFmtId="49" fontId="6" fillId="0" borderId="0" xfId="41" applyProtection="1">
      <alignment vertical="top"/>
    </xf>
    <xf numFmtId="49" fontId="6" fillId="0" borderId="0" xfId="35" applyProtection="1">
      <alignment vertical="top"/>
    </xf>
    <xf numFmtId="49" fontId="6" fillId="0" borderId="5" xfId="49" applyNumberFormat="1" applyFont="1" applyFill="1" applyBorder="1" applyAlignment="1" applyProtection="1">
      <alignment horizontal="left" vertical="center" wrapText="1"/>
    </xf>
    <xf numFmtId="0" fontId="6" fillId="7" borderId="16" xfId="49" applyFont="1" applyFill="1" applyBorder="1" applyAlignment="1" applyProtection="1">
      <alignment horizontal="center" vertical="center"/>
    </xf>
    <xf numFmtId="49" fontId="40" fillId="13" borderId="17" xfId="0" applyFont="1" applyFill="1" applyBorder="1" applyAlignment="1" applyProtection="1">
      <alignment horizontal="left" vertical="center" indent="2"/>
    </xf>
    <xf numFmtId="0" fontId="6" fillId="0" borderId="5" xfId="54" applyNumberFormat="1" applyFont="1" applyFill="1" applyBorder="1" applyAlignment="1" applyProtection="1">
      <alignment vertical="center" wrapText="1"/>
    </xf>
    <xf numFmtId="0" fontId="6" fillId="0" borderId="0" xfId="52" applyNumberFormat="1" applyFont="1" applyFill="1" applyAlignment="1" applyProtection="1">
      <alignment horizontal="left" vertical="center" wrapText="1"/>
    </xf>
    <xf numFmtId="0" fontId="6" fillId="0" borderId="0" xfId="52" applyFont="1" applyFill="1" applyAlignment="1" applyProtection="1">
      <alignment horizontal="left" vertical="center" wrapText="1"/>
    </xf>
    <xf numFmtId="14" fontId="6" fillId="7" borderId="0" xfId="52" applyNumberFormat="1" applyFont="1" applyFill="1" applyBorder="1" applyAlignment="1" applyProtection="1">
      <alignment horizontal="left" vertical="center" wrapText="1"/>
    </xf>
    <xf numFmtId="14" fontId="6" fillId="0" borderId="0" xfId="52" applyNumberFormat="1" applyFont="1" applyFill="1" applyAlignment="1" applyProtection="1">
      <alignment horizontal="left" vertical="center" wrapText="1"/>
    </xf>
    <xf numFmtId="0" fontId="6" fillId="0" borderId="0" xfId="52" applyFont="1" applyFill="1" applyBorder="1" applyAlignment="1" applyProtection="1">
      <alignment horizontal="left" vertical="center" wrapText="1"/>
    </xf>
    <xf numFmtId="0" fontId="74" fillId="0" borderId="0" xfId="54" applyFont="1" applyFill="1" applyAlignment="1" applyProtection="1">
      <alignment vertical="center" wrapText="1"/>
    </xf>
    <xf numFmtId="49" fontId="40" fillId="13" borderId="15" xfId="41" applyFont="1" applyFill="1" applyBorder="1" applyAlignment="1" applyProtection="1">
      <alignment horizontal="left" vertical="center" indent="1"/>
    </xf>
    <xf numFmtId="49" fontId="74" fillId="0" borderId="0" xfId="0" applyFont="1">
      <alignment vertical="top"/>
    </xf>
    <xf numFmtId="49" fontId="0" fillId="0" borderId="0" xfId="0" applyNumberFormat="1" applyAlignment="1">
      <alignment vertical="center"/>
    </xf>
    <xf numFmtId="49" fontId="0" fillId="0" borderId="0" xfId="0" applyNumberFormat="1">
      <alignment vertical="top"/>
    </xf>
    <xf numFmtId="0" fontId="8" fillId="10" borderId="0" xfId="54" applyFont="1" applyFill="1" applyAlignment="1" applyProtection="1">
      <alignment vertical="center" wrapText="1"/>
    </xf>
    <xf numFmtId="0" fontId="6" fillId="0" borderId="0" xfId="51" applyFont="1" applyFill="1" applyBorder="1" applyAlignment="1" applyProtection="1">
      <alignment vertical="center" wrapText="1"/>
    </xf>
    <xf numFmtId="49" fontId="6" fillId="0" borderId="5" xfId="0" applyNumberFormat="1" applyFont="1" applyFill="1" applyBorder="1" applyAlignment="1" applyProtection="1">
      <alignment vertical="center" wrapText="1"/>
    </xf>
    <xf numFmtId="0" fontId="74" fillId="0" borderId="0" xfId="0" applyNumberFormat="1" applyFont="1" applyAlignment="1">
      <alignment vertical="center"/>
    </xf>
    <xf numFmtId="0" fontId="76" fillId="0" borderId="0" xfId="0" applyNumberFormat="1" applyFont="1" applyAlignment="1">
      <alignment vertical="center"/>
    </xf>
    <xf numFmtId="0" fontId="74" fillId="0" borderId="0" xfId="54" applyFont="1" applyFill="1" applyAlignment="1" applyProtection="1">
      <alignment vertical="center"/>
    </xf>
    <xf numFmtId="49" fontId="74" fillId="0" borderId="0" xfId="0" applyFont="1" applyAlignment="1">
      <alignment vertical="top"/>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0" fontId="74" fillId="0" borderId="0" xfId="0" applyNumberFormat="1" applyFont="1" applyFill="1" applyAlignment="1" applyProtection="1">
      <alignment vertical="center"/>
    </xf>
    <xf numFmtId="49" fontId="74" fillId="10" borderId="0" xfId="0" applyFont="1" applyFill="1" applyProtection="1">
      <alignment vertical="top"/>
    </xf>
    <xf numFmtId="0" fontId="0" fillId="0" borderId="0" xfId="0" applyNumberFormat="1" applyAlignment="1">
      <alignment vertical="top" wrapText="1"/>
    </xf>
    <xf numFmtId="0" fontId="6" fillId="0" borderId="0" xfId="0" applyNumberFormat="1" applyFont="1" applyProtection="1">
      <alignment vertical="top"/>
    </xf>
    <xf numFmtId="49" fontId="6" fillId="0" borderId="5" xfId="0" applyNumberFormat="1" applyFont="1" applyFill="1" applyBorder="1" applyProtection="1">
      <alignment vertical="top"/>
    </xf>
    <xf numFmtId="49" fontId="6" fillId="0" borderId="5" xfId="33" applyNumberFormat="1" applyFont="1" applyFill="1" applyBorder="1" applyAlignment="1" applyProtection="1">
      <alignment horizontal="center" vertical="center" wrapText="1"/>
    </xf>
    <xf numFmtId="0" fontId="18" fillId="0" borderId="22" xfId="36" applyFont="1" applyBorder="1" applyAlignment="1" applyProtection="1">
      <alignment horizontal="justify" vertical="top" wrapText="1"/>
    </xf>
    <xf numFmtId="49" fontId="0" fillId="0" borderId="5" xfId="0" applyFill="1" applyBorder="1" applyAlignment="1">
      <alignment vertical="top" wrapText="1"/>
    </xf>
    <xf numFmtId="0" fontId="0" fillId="0" borderId="5" xfId="36" applyFont="1" applyFill="1" applyBorder="1" applyAlignment="1" applyProtection="1">
      <alignment horizontal="justify" vertical="top" wrapText="1"/>
    </xf>
    <xf numFmtId="4" fontId="6" fillId="0" borderId="0" xfId="54" applyNumberFormat="1" applyFont="1" applyFill="1" applyBorder="1" applyAlignment="1" applyProtection="1">
      <alignment vertical="center" wrapText="1"/>
    </xf>
    <xf numFmtId="49" fontId="6" fillId="0" borderId="0" xfId="54" applyNumberFormat="1" applyFont="1" applyFill="1" applyBorder="1" applyAlignment="1" applyProtection="1">
      <alignment vertical="center" wrapText="1"/>
    </xf>
    <xf numFmtId="49" fontId="74" fillId="0" borderId="0" xfId="0" applyFont="1" applyFill="1" applyProtection="1">
      <alignment vertical="top"/>
    </xf>
    <xf numFmtId="0" fontId="70" fillId="0" borderId="0" xfId="37"/>
    <xf numFmtId="0" fontId="0" fillId="0" borderId="0" xfId="0" applyNumberFormat="1" applyAlignment="1"/>
    <xf numFmtId="0" fontId="33" fillId="0" borderId="0" xfId="54" applyFont="1" applyFill="1" applyBorder="1" applyAlignment="1" applyProtection="1">
      <alignment horizontal="center" vertical="center" wrapText="1"/>
    </xf>
    <xf numFmtId="49" fontId="0" fillId="0" borderId="0" xfId="0" applyBorder="1" applyAlignment="1">
      <alignment vertical="top"/>
    </xf>
    <xf numFmtId="0" fontId="33" fillId="0" borderId="0" xfId="54" applyFont="1" applyFill="1" applyAlignment="1" applyProtection="1">
      <alignment horizontal="center" vertical="center" wrapText="1"/>
    </xf>
    <xf numFmtId="0" fontId="6" fillId="0" borderId="0" xfId="54" applyFont="1" applyFill="1" applyBorder="1" applyAlignment="1" applyProtection="1">
      <alignment horizontal="right" vertical="center" wrapText="1"/>
    </xf>
    <xf numFmtId="4" fontId="6" fillId="0" borderId="0" xfId="34" applyFont="1" applyFill="1" applyBorder="1" applyAlignment="1" applyProtection="1">
      <alignment horizontal="right" vertical="center" wrapText="1"/>
    </xf>
    <xf numFmtId="0" fontId="6" fillId="0" borderId="0" xfId="51" applyFont="1" applyFill="1" applyBorder="1" applyAlignment="1" applyProtection="1">
      <alignment horizontal="left" vertical="center" wrapText="1" indent="1"/>
    </xf>
    <xf numFmtId="49" fontId="6" fillId="0" borderId="0" xfId="41" applyFill="1" applyProtection="1">
      <alignment vertical="top"/>
    </xf>
    <xf numFmtId="4" fontId="0" fillId="0" borderId="0" xfId="34" applyFont="1" applyFill="1" applyBorder="1" applyAlignment="1" applyProtection="1">
      <alignment horizontal="center" vertical="center" wrapText="1"/>
    </xf>
    <xf numFmtId="4" fontId="6" fillId="0" borderId="0" xfId="34" applyFont="1" applyFill="1" applyBorder="1" applyAlignment="1" applyProtection="1">
      <alignment horizontal="center" vertical="center" wrapText="1"/>
    </xf>
    <xf numFmtId="0" fontId="72" fillId="0" borderId="0" xfId="54" applyNumberFormat="1" applyFont="1" applyFill="1" applyAlignment="1" applyProtection="1">
      <alignment vertical="center"/>
    </xf>
    <xf numFmtId="169" fontId="6" fillId="0" borderId="5" xfId="54" applyNumberFormat="1" applyFont="1" applyFill="1" applyBorder="1" applyAlignment="1" applyProtection="1">
      <alignment horizontal="center" vertical="center" wrapText="1"/>
    </xf>
    <xf numFmtId="169" fontId="6" fillId="0" borderId="5" xfId="33" applyNumberFormat="1" applyFont="1" applyFill="1" applyBorder="1" applyAlignment="1" applyProtection="1">
      <alignment horizontal="center" vertical="center" wrapText="1"/>
    </xf>
    <xf numFmtId="0" fontId="72" fillId="13" borderId="19" xfId="54" applyFont="1" applyFill="1" applyBorder="1" applyAlignment="1" applyProtection="1">
      <alignment horizontal="center" vertical="center" wrapText="1"/>
    </xf>
    <xf numFmtId="0" fontId="72" fillId="13" borderId="23" xfId="54" applyFont="1" applyFill="1" applyBorder="1" applyAlignment="1" applyProtection="1">
      <alignment horizontal="center" vertical="center" wrapText="1"/>
    </xf>
    <xf numFmtId="49" fontId="72" fillId="13" borderId="23" xfId="54" applyNumberFormat="1" applyFont="1" applyFill="1" applyBorder="1" applyAlignment="1" applyProtection="1">
      <alignment horizontal="left" vertical="center" wrapText="1"/>
    </xf>
    <xf numFmtId="49" fontId="37" fillId="13" borderId="15" xfId="42" applyNumberFormat="1" applyFill="1" applyBorder="1" applyAlignment="1" applyProtection="1">
      <alignment horizontal="left" vertical="center"/>
    </xf>
    <xf numFmtId="49" fontId="72" fillId="13" borderId="21" xfId="54" applyNumberFormat="1" applyFont="1" applyFill="1" applyBorder="1" applyAlignment="1" applyProtection="1">
      <alignment horizontal="left" vertical="center" wrapText="1"/>
    </xf>
    <xf numFmtId="49" fontId="6" fillId="8" borderId="5" xfId="54" applyNumberFormat="1" applyFont="1" applyFill="1" applyBorder="1" applyAlignment="1" applyProtection="1">
      <alignment horizontal="center" vertical="center" wrapText="1"/>
    </xf>
    <xf numFmtId="0" fontId="77" fillId="0" borderId="0" xfId="54" applyFont="1" applyFill="1" applyAlignment="1" applyProtection="1">
      <alignment vertical="center" wrapText="1"/>
    </xf>
    <xf numFmtId="0" fontId="29" fillId="0" borderId="0" xfId="54" applyFont="1" applyFill="1" applyBorder="1" applyAlignment="1" applyProtection="1">
      <alignment horizontal="center" vertical="center" wrapText="1"/>
    </xf>
    <xf numFmtId="49" fontId="8" fillId="13" borderId="13" xfId="41" applyFont="1" applyFill="1" applyBorder="1" applyAlignment="1" applyProtection="1">
      <alignment horizontal="right" vertical="center" wrapText="1"/>
    </xf>
    <xf numFmtId="49" fontId="8" fillId="13" borderId="15" xfId="41" applyFont="1" applyFill="1" applyBorder="1" applyAlignment="1" applyProtection="1">
      <alignment horizontal="right" vertical="center" wrapText="1"/>
    </xf>
    <xf numFmtId="49" fontId="6" fillId="13" borderId="15" xfId="41" applyFont="1" applyFill="1" applyBorder="1" applyAlignment="1" applyProtection="1">
      <alignment horizontal="right" vertical="center" wrapText="1"/>
    </xf>
    <xf numFmtId="49" fontId="6" fillId="13" borderId="14" xfId="41" applyFont="1" applyFill="1" applyBorder="1" applyAlignment="1" applyProtection="1">
      <alignment horizontal="right" vertical="center" wrapText="1"/>
    </xf>
    <xf numFmtId="0" fontId="6" fillId="0" borderId="31" xfId="54" applyFont="1" applyFill="1" applyBorder="1" applyAlignment="1" applyProtection="1">
      <alignment vertical="center" wrapText="1"/>
    </xf>
    <xf numFmtId="0" fontId="50" fillId="0" borderId="0" xfId="54" applyFont="1" applyFill="1" applyAlignment="1" applyProtection="1">
      <alignment vertical="center" wrapText="1"/>
    </xf>
    <xf numFmtId="0" fontId="9" fillId="0" borderId="0" xfId="54" applyFont="1" applyFill="1" applyAlignment="1" applyProtection="1">
      <alignment vertical="center" wrapText="1"/>
    </xf>
    <xf numFmtId="0" fontId="51" fillId="0" borderId="0" xfId="54" applyFont="1" applyFill="1" applyAlignment="1" applyProtection="1">
      <alignment horizontal="center" vertical="center" wrapText="1"/>
    </xf>
    <xf numFmtId="0" fontId="78" fillId="0" borderId="0" xfId="38" applyFont="1" applyFill="1" applyProtection="1"/>
    <xf numFmtId="49" fontId="34" fillId="7" borderId="0" xfId="44">
      <alignment vertical="top"/>
    </xf>
    <xf numFmtId="49" fontId="52" fillId="10" borderId="0" xfId="0" applyFont="1" applyFill="1" applyProtection="1">
      <alignment vertical="top"/>
    </xf>
    <xf numFmtId="49" fontId="0" fillId="0" borderId="0" xfId="0" applyFill="1" applyProtection="1">
      <alignment vertical="top"/>
    </xf>
    <xf numFmtId="49" fontId="52" fillId="0" borderId="0" xfId="0" applyFont="1" applyFill="1" applyProtection="1">
      <alignment vertical="top"/>
    </xf>
    <xf numFmtId="0" fontId="72" fillId="0" borderId="0" xfId="54" applyFont="1" applyFill="1" applyAlignment="1" applyProtection="1">
      <alignment vertical="center"/>
    </xf>
    <xf numFmtId="49" fontId="72" fillId="0" borderId="0" xfId="0" applyFont="1" applyFill="1" applyProtection="1">
      <alignment vertical="top"/>
    </xf>
    <xf numFmtId="49" fontId="0" fillId="0" borderId="0" xfId="0" applyFont="1" applyFill="1" applyProtection="1">
      <alignment vertical="top"/>
    </xf>
    <xf numFmtId="49" fontId="0" fillId="13" borderId="14" xfId="0" applyFont="1" applyFill="1" applyBorder="1" applyAlignment="1" applyProtection="1">
      <alignment horizontal="right" vertical="center" wrapText="1"/>
    </xf>
    <xf numFmtId="49" fontId="0" fillId="13" borderId="15" xfId="0" applyFont="1" applyFill="1" applyBorder="1" applyAlignment="1" applyProtection="1">
      <alignment horizontal="right" vertical="center" wrapText="1"/>
    </xf>
    <xf numFmtId="49" fontId="72" fillId="0" borderId="0" xfId="0" applyFont="1" applyFill="1" applyAlignment="1" applyProtection="1">
      <alignment vertical="top"/>
    </xf>
    <xf numFmtId="49" fontId="72" fillId="10" borderId="0" xfId="0" applyFont="1" applyFill="1" applyAlignment="1" applyProtection="1">
      <alignment vertical="top"/>
    </xf>
    <xf numFmtId="49" fontId="6" fillId="0" borderId="0" xfId="0" applyNumberFormat="1" applyFont="1" applyFill="1" applyProtection="1">
      <alignment vertical="top"/>
    </xf>
    <xf numFmtId="49" fontId="0" fillId="2" borderId="32" xfId="0" applyFill="1" applyBorder="1" applyAlignment="1" applyProtection="1">
      <alignment horizontal="left" vertical="center" wrapText="1"/>
      <protection locked="0"/>
    </xf>
    <xf numFmtId="49" fontId="0" fillId="0" borderId="5" xfId="0" applyFill="1" applyBorder="1" applyAlignment="1" applyProtection="1">
      <alignment horizontal="center" vertical="center" wrapText="1"/>
    </xf>
    <xf numFmtId="49" fontId="0" fillId="0" borderId="32" xfId="0" applyFill="1" applyBorder="1" applyAlignment="1" applyProtection="1">
      <alignment horizontal="right" vertical="center" wrapText="1"/>
    </xf>
    <xf numFmtId="0" fontId="0" fillId="0" borderId="32" xfId="0" applyNumberFormat="1" applyFill="1" applyBorder="1" applyAlignment="1" applyProtection="1">
      <alignment horizontal="center" vertical="center" wrapText="1"/>
    </xf>
    <xf numFmtId="49" fontId="0" fillId="0" borderId="32"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0" fontId="19" fillId="0" borderId="33" xfId="54" applyFont="1" applyFill="1" applyBorder="1" applyAlignment="1" applyProtection="1">
      <alignment horizontal="center" vertical="center" wrapText="1"/>
    </xf>
    <xf numFmtId="0" fontId="0" fillId="0" borderId="5" xfId="0" applyNumberFormat="1" applyFill="1" applyBorder="1" applyAlignment="1" applyProtection="1">
      <alignment horizontal="right" vertical="center" wrapText="1"/>
    </xf>
    <xf numFmtId="0" fontId="0" fillId="0" borderId="33" xfId="0" applyNumberFormat="1" applyFill="1" applyBorder="1" applyAlignment="1" applyProtection="1">
      <alignment horizontal="center" vertical="center" wrapText="1"/>
    </xf>
    <xf numFmtId="49" fontId="0" fillId="0" borderId="0" xfId="0" applyFill="1" applyBorder="1" applyProtection="1">
      <alignment vertical="top"/>
    </xf>
    <xf numFmtId="0" fontId="8" fillId="0" borderId="6" xfId="36" applyFont="1" applyBorder="1" applyAlignment="1" applyProtection="1">
      <alignment horizontal="justify" vertical="center" wrapText="1"/>
    </xf>
    <xf numFmtId="0" fontId="53" fillId="0" borderId="0" xfId="52" applyFont="1" applyFill="1" applyAlignment="1" applyProtection="1">
      <alignment vertical="top" wrapText="1"/>
    </xf>
    <xf numFmtId="0" fontId="6" fillId="0" borderId="6" xfId="36" applyFont="1" applyBorder="1" applyAlignment="1" applyProtection="1">
      <alignment horizontal="justify" vertical="center" wrapText="1"/>
    </xf>
    <xf numFmtId="49" fontId="6" fillId="0" borderId="0" xfId="35" applyNumberFormat="1" applyFont="1">
      <alignment vertical="top"/>
    </xf>
    <xf numFmtId="49" fontId="12" fillId="9" borderId="5" xfId="30" applyNumberFormat="1" applyFont="1" applyFill="1" applyBorder="1" applyAlignment="1" applyProtection="1">
      <alignment horizontal="left" vertical="center" wrapText="1"/>
      <protection locked="0"/>
    </xf>
    <xf numFmtId="49" fontId="6" fillId="0" borderId="0" xfId="35" applyFont="1" applyProtection="1">
      <alignment vertical="top"/>
    </xf>
    <xf numFmtId="49" fontId="0" fillId="9" borderId="5" xfId="30" applyNumberFormat="1" applyFont="1" applyFill="1" applyBorder="1" applyAlignment="1" applyProtection="1">
      <alignment horizontal="left" vertical="center" wrapText="1" indent="2"/>
      <protection locked="0"/>
    </xf>
    <xf numFmtId="49" fontId="6" fillId="0"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horizontal="center" vertical="center" wrapText="1"/>
    </xf>
    <xf numFmtId="0" fontId="0" fillId="9" borderId="5" xfId="30" applyNumberFormat="1" applyFont="1" applyFill="1" applyBorder="1" applyAlignment="1" applyProtection="1">
      <alignment horizontal="left" vertical="center" wrapText="1" indent="1"/>
      <protection locked="0"/>
    </xf>
    <xf numFmtId="0" fontId="0" fillId="0" borderId="5" xfId="30" applyNumberFormat="1" applyFont="1" applyFill="1" applyBorder="1" applyAlignment="1" applyProtection="1">
      <alignment horizontal="left" vertical="center" wrapText="1" indent="2"/>
    </xf>
    <xf numFmtId="0" fontId="0" fillId="0" borderId="0" xfId="30" applyNumberFormat="1" applyFont="1" applyFill="1" applyBorder="1" applyAlignment="1" applyProtection="1">
      <alignment horizontal="left" vertical="center" wrapText="1" indent="2"/>
    </xf>
    <xf numFmtId="0" fontId="0" fillId="0" borderId="0" xfId="54" applyFont="1" applyFill="1" applyBorder="1" applyAlignment="1" applyProtection="1">
      <alignment horizontal="center" vertical="center" wrapText="1"/>
    </xf>
    <xf numFmtId="49" fontId="6" fillId="11" borderId="5" xfId="53" applyNumberFormat="1" applyFont="1" applyFill="1" applyBorder="1" applyAlignment="1" applyProtection="1">
      <alignment horizontal="left" vertical="center" wrapText="1"/>
    </xf>
    <xf numFmtId="49" fontId="6" fillId="2" borderId="5" xfId="53" applyNumberFormat="1" applyFont="1" applyFill="1" applyBorder="1" applyAlignment="1" applyProtection="1">
      <alignment horizontal="left" vertical="center" wrapText="1"/>
      <protection locked="0"/>
    </xf>
    <xf numFmtId="0" fontId="79" fillId="0" borderId="0" xfId="52" applyFont="1" applyAlignment="1" applyProtection="1">
      <alignment vertical="center" wrapText="1"/>
    </xf>
    <xf numFmtId="0" fontId="33" fillId="0" borderId="0" xfId="0" applyNumberFormat="1" applyFont="1" applyBorder="1" applyAlignment="1">
      <alignment horizontal="center" vertical="center" wrapText="1"/>
    </xf>
    <xf numFmtId="49" fontId="0" fillId="0" borderId="16" xfId="0" applyFill="1" applyBorder="1">
      <alignment vertical="top"/>
    </xf>
    <xf numFmtId="0" fontId="74" fillId="0" borderId="0" xfId="0" applyNumberFormat="1" applyFont="1" applyBorder="1" applyAlignment="1">
      <alignment vertical="center"/>
    </xf>
    <xf numFmtId="0" fontId="44" fillId="0" borderId="0" xfId="0" applyNumberFormat="1" applyFont="1" applyBorder="1" applyAlignment="1">
      <alignment vertical="center"/>
    </xf>
    <xf numFmtId="49" fontId="69" fillId="9" borderId="5" xfId="30" applyNumberFormat="1" applyFill="1" applyBorder="1" applyAlignment="1" applyProtection="1">
      <alignment horizontal="left" vertical="center" wrapText="1"/>
      <protection locked="0"/>
    </xf>
    <xf numFmtId="49" fontId="6" fillId="0" borderId="5" xfId="41" applyBorder="1">
      <alignment vertical="top"/>
    </xf>
    <xf numFmtId="49" fontId="43" fillId="13" borderId="14" xfId="41" applyFont="1" applyFill="1" applyBorder="1" applyAlignment="1" applyProtection="1">
      <alignment horizontal="center" vertical="top"/>
    </xf>
    <xf numFmtId="0" fontId="6" fillId="8" borderId="5" xfId="53"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0" fillId="7" borderId="0" xfId="33"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2"/>
    </xf>
    <xf numFmtId="49" fontId="6"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0" fontId="0" fillId="8" borderId="5" xfId="52" applyNumberFormat="1" applyFont="1" applyFill="1" applyBorder="1" applyAlignment="1" applyProtection="1">
      <alignment horizontal="left" vertical="center" wrapText="1" indent="1"/>
    </xf>
    <xf numFmtId="49" fontId="0" fillId="0" borderId="5" xfId="53" applyNumberFormat="1" applyFont="1" applyFill="1" applyBorder="1" applyAlignment="1" applyProtection="1">
      <alignment horizontal="left" vertical="center" wrapText="1" indent="1"/>
    </xf>
    <xf numFmtId="49" fontId="6" fillId="8" borderId="5" xfId="52" applyNumberFormat="1" applyFont="1" applyFill="1" applyBorder="1" applyAlignment="1" applyProtection="1">
      <alignment horizontal="left" vertical="center" wrapText="1" indent="1"/>
    </xf>
    <xf numFmtId="49" fontId="6" fillId="0" borderId="5" xfId="52" applyNumberFormat="1" applyFont="1" applyFill="1" applyBorder="1" applyAlignment="1" applyProtection="1">
      <alignment horizontal="left" vertical="center" wrapText="1" indent="1"/>
    </xf>
    <xf numFmtId="0" fontId="81" fillId="0" borderId="0" xfId="0" applyNumberFormat="1" applyFont="1" applyFill="1" applyBorder="1" applyAlignment="1">
      <alignment vertical="center"/>
    </xf>
    <xf numFmtId="0" fontId="6" fillId="0" borderId="5" xfId="54" applyNumberFormat="1" applyFont="1" applyFill="1" applyBorder="1" applyAlignment="1" applyProtection="1">
      <alignment horizontal="center" vertical="center" wrapText="1"/>
    </xf>
    <xf numFmtId="0" fontId="6" fillId="0" borderId="5" xfId="47" applyNumberFormat="1" applyFont="1" applyFill="1" applyBorder="1" applyAlignment="1" applyProtection="1">
      <alignment horizontal="center" vertical="center" wrapText="1"/>
    </xf>
    <xf numFmtId="49" fontId="6" fillId="13" borderId="13" xfId="54" applyNumberFormat="1" applyFont="1" applyFill="1" applyBorder="1" applyAlignment="1" applyProtection="1">
      <alignment horizontal="center" vertical="center" wrapText="1"/>
    </xf>
    <xf numFmtId="0" fontId="6" fillId="13" borderId="15" xfId="53" applyNumberFormat="1" applyFont="1" applyFill="1" applyBorder="1" applyAlignment="1" applyProtection="1">
      <alignment horizontal="left" vertical="center" wrapText="1"/>
    </xf>
    <xf numFmtId="49" fontId="6" fillId="13" borderId="14" xfId="54" applyNumberFormat="1" applyFont="1" applyFill="1" applyBorder="1" applyAlignment="1" applyProtection="1">
      <alignment vertical="center" wrapText="1"/>
    </xf>
    <xf numFmtId="0" fontId="6" fillId="0" borderId="5" xfId="47" applyFont="1" applyFill="1" applyBorder="1" applyAlignment="1" applyProtection="1">
      <alignment horizontal="left" vertical="center" wrapText="1" indent="3"/>
    </xf>
    <xf numFmtId="0" fontId="74" fillId="0" borderId="0" xfId="0" applyNumberFormat="1" applyFont="1" applyFill="1" applyBorder="1" applyAlignment="1">
      <alignment horizontal="center" vertical="center"/>
    </xf>
    <xf numFmtId="0" fontId="6" fillId="13" borderId="14" xfId="53" applyNumberFormat="1" applyFont="1" applyFill="1" applyBorder="1" applyAlignment="1" applyProtection="1">
      <alignment horizontal="left" vertical="center" wrapText="1"/>
    </xf>
    <xf numFmtId="0" fontId="74" fillId="0" borderId="0" xfId="0" applyNumberFormat="1" applyFont="1" applyFill="1" applyBorder="1" applyAlignment="1">
      <alignment horizontal="center" vertical="center"/>
    </xf>
    <xf numFmtId="49" fontId="6" fillId="0" borderId="23" xfId="54" applyNumberFormat="1" applyFont="1" applyFill="1" applyBorder="1" applyAlignment="1" applyProtection="1">
      <alignment horizontal="center" vertical="center" wrapText="1"/>
    </xf>
    <xf numFmtId="0" fontId="6" fillId="0" borderId="23" xfId="47" applyFont="1" applyFill="1" applyBorder="1" applyAlignment="1" applyProtection="1">
      <alignment horizontal="left" vertical="center" wrapText="1" indent="2"/>
    </xf>
    <xf numFmtId="0" fontId="6" fillId="0" borderId="23" xfId="53" applyNumberFormat="1" applyFont="1" applyFill="1" applyBorder="1" applyAlignment="1" applyProtection="1">
      <alignment horizontal="left" vertical="center" wrapText="1"/>
    </xf>
    <xf numFmtId="49" fontId="6" fillId="0" borderId="23" xfId="54" applyNumberFormat="1" applyFont="1" applyFill="1" applyBorder="1" applyAlignment="1" applyProtection="1">
      <alignment vertical="center" wrapText="1"/>
    </xf>
    <xf numFmtId="49" fontId="6" fillId="11" borderId="5" xfId="53" applyNumberFormat="1" applyFont="1" applyFill="1" applyBorder="1" applyAlignment="1" applyProtection="1">
      <alignment horizontal="left" vertical="center" wrapText="1" indent="1"/>
    </xf>
    <xf numFmtId="0" fontId="0" fillId="0" borderId="5" xfId="0" applyNumberFormat="1" applyBorder="1" applyAlignment="1">
      <alignment horizontal="center" vertical="center"/>
    </xf>
    <xf numFmtId="0" fontId="74" fillId="0" borderId="0" xfId="54" applyFont="1" applyFill="1" applyAlignment="1" applyProtection="1">
      <alignment horizontal="center" vertical="center" wrapText="1"/>
    </xf>
    <xf numFmtId="14" fontId="49" fillId="0" borderId="5" xfId="53" applyNumberFormat="1" applyFont="1" applyFill="1" applyBorder="1" applyAlignment="1" applyProtection="1">
      <alignment horizontal="center" vertical="center" wrapText="1"/>
    </xf>
    <xf numFmtId="49" fontId="34" fillId="7" borderId="0" xfId="44" applyAlignment="1">
      <alignment vertical="top" wrapText="1"/>
    </xf>
    <xf numFmtId="49" fontId="29" fillId="0" borderId="15" xfId="33" applyNumberFormat="1" applyFont="1" applyFill="1" applyBorder="1" applyAlignment="1" applyProtection="1">
      <alignment horizontal="center" vertical="center" wrapText="1"/>
    </xf>
    <xf numFmtId="0" fontId="82" fillId="0" borderId="0" xfId="54" applyFont="1" applyFill="1" applyAlignment="1" applyProtection="1">
      <alignment vertical="center"/>
    </xf>
    <xf numFmtId="0" fontId="83" fillId="0" borderId="0" xfId="54" applyFont="1" applyFill="1" applyAlignment="1" applyProtection="1">
      <alignment vertical="center"/>
    </xf>
    <xf numFmtId="14" fontId="6" fillId="0" borderId="5" xfId="53" applyNumberFormat="1" applyFont="1" applyFill="1" applyBorder="1" applyAlignment="1" applyProtection="1">
      <alignment horizontal="left" vertical="center" wrapText="1" indent="1"/>
    </xf>
    <xf numFmtId="49" fontId="0" fillId="0" borderId="17" xfId="0" applyFill="1" applyBorder="1" applyProtection="1">
      <alignment vertical="top"/>
    </xf>
    <xf numFmtId="0" fontId="74" fillId="0" borderId="0" xfId="54" applyNumberFormat="1" applyFont="1" applyFill="1" applyAlignment="1" applyProtection="1">
      <alignment vertical="center"/>
    </xf>
    <xf numFmtId="0" fontId="74" fillId="0" borderId="0" xfId="54" applyFont="1" applyFill="1" applyAlignment="1" applyProtection="1">
      <alignment horizontal="left" vertical="center" wrapText="1" indent="1"/>
    </xf>
    <xf numFmtId="0" fontId="72" fillId="0" borderId="0" xfId="54" applyFont="1" applyFill="1" applyAlignment="1" applyProtection="1">
      <alignment horizontal="left" vertical="center" wrapText="1" indent="1"/>
    </xf>
    <xf numFmtId="0" fontId="84" fillId="0" borderId="0" xfId="54" applyFont="1" applyFill="1" applyAlignment="1" applyProtection="1">
      <alignment horizontal="left" vertical="center" wrapText="1" indent="1"/>
    </xf>
    <xf numFmtId="0" fontId="85" fillId="0" borderId="0" xfId="54" applyFont="1" applyFill="1" applyAlignment="1" applyProtection="1">
      <alignment horizontal="left" vertical="center" indent="1"/>
    </xf>
    <xf numFmtId="0" fontId="84" fillId="0" borderId="0" xfId="54" applyFont="1" applyFill="1" applyAlignment="1" applyProtection="1">
      <alignment vertical="center" wrapText="1"/>
    </xf>
    <xf numFmtId="0" fontId="57" fillId="0" borderId="0" xfId="52" applyFont="1" applyFill="1" applyAlignment="1" applyProtection="1">
      <alignment horizontal="left" vertical="center" wrapText="1"/>
    </xf>
    <xf numFmtId="0" fontId="58" fillId="0" borderId="0" xfId="52" applyFont="1" applyFill="1" applyAlignment="1" applyProtection="1">
      <alignment horizontal="left" vertical="center" wrapText="1"/>
    </xf>
    <xf numFmtId="0" fontId="59" fillId="0" borderId="0" xfId="52" applyFont="1" applyAlignment="1" applyProtection="1">
      <alignment vertical="center" wrapText="1"/>
    </xf>
    <xf numFmtId="0" fontId="57" fillId="7" borderId="0" xfId="52" applyFont="1" applyFill="1" applyBorder="1" applyAlignment="1" applyProtection="1">
      <alignment vertical="center" wrapText="1"/>
    </xf>
    <xf numFmtId="0" fontId="60" fillId="7" borderId="0" xfId="52" applyFont="1" applyFill="1" applyBorder="1" applyAlignment="1" applyProtection="1">
      <alignment horizontal="right" vertical="center" wrapText="1" indent="1"/>
    </xf>
    <xf numFmtId="0" fontId="60" fillId="7" borderId="0" xfId="52" applyFont="1" applyFill="1" applyBorder="1" applyAlignment="1" applyProtection="1">
      <alignment horizontal="left" vertical="center" wrapText="1" indent="2"/>
    </xf>
    <xf numFmtId="0" fontId="57" fillId="0" borderId="0" xfId="52" applyFont="1" applyAlignment="1" applyProtection="1">
      <alignment vertical="center" wrapText="1"/>
    </xf>
    <xf numFmtId="0" fontId="58" fillId="0" borderId="0" xfId="52" applyFont="1" applyAlignment="1" applyProtection="1">
      <alignment horizontal="center" vertical="center" wrapText="1"/>
    </xf>
    <xf numFmtId="0" fontId="57" fillId="7" borderId="0" xfId="52" applyFont="1" applyFill="1" applyBorder="1" applyAlignment="1" applyProtection="1">
      <alignment horizontal="right" vertical="center" wrapText="1" indent="1"/>
    </xf>
    <xf numFmtId="0" fontId="61" fillId="7" borderId="0" xfId="52" applyFont="1" applyFill="1" applyBorder="1" applyAlignment="1" applyProtection="1">
      <alignment horizontal="center" vertical="center" wrapText="1"/>
    </xf>
    <xf numFmtId="0" fontId="62" fillId="7" borderId="0" xfId="52" applyFont="1" applyFill="1" applyBorder="1" applyAlignment="1" applyProtection="1">
      <alignment vertical="center" wrapText="1"/>
    </xf>
    <xf numFmtId="14" fontId="57" fillId="7" borderId="0" xfId="52" applyNumberFormat="1" applyFont="1" applyFill="1" applyBorder="1" applyAlignment="1" applyProtection="1">
      <alignment horizontal="left" vertical="center" wrapText="1"/>
    </xf>
    <xf numFmtId="0" fontId="58" fillId="7" borderId="0" xfId="52" applyNumberFormat="1" applyFont="1" applyFill="1" applyBorder="1" applyAlignment="1" applyProtection="1">
      <alignment horizontal="center" vertical="center" wrapText="1"/>
    </xf>
    <xf numFmtId="0" fontId="57" fillId="7" borderId="0" xfId="52" applyNumberFormat="1" applyFont="1" applyFill="1" applyBorder="1" applyAlignment="1" applyProtection="1">
      <alignment horizontal="left" vertical="center" wrapText="1" indent="1"/>
    </xf>
    <xf numFmtId="0" fontId="57" fillId="7" borderId="0" xfId="52" applyFont="1" applyFill="1" applyBorder="1" applyAlignment="1" applyProtection="1">
      <alignment horizontal="center" vertical="center" wrapText="1"/>
    </xf>
    <xf numFmtId="0" fontId="63" fillId="7" borderId="0" xfId="52" applyFont="1" applyFill="1" applyBorder="1" applyAlignment="1" applyProtection="1">
      <alignment horizontal="center" vertical="center" wrapText="1"/>
    </xf>
    <xf numFmtId="14" fontId="63" fillId="7" borderId="0" xfId="52" applyNumberFormat="1" applyFont="1" applyFill="1" applyBorder="1" applyAlignment="1" applyProtection="1">
      <alignment horizontal="center" vertical="center" wrapText="1"/>
    </xf>
    <xf numFmtId="0" fontId="63" fillId="7" borderId="0" xfId="52" applyFont="1" applyFill="1" applyBorder="1" applyAlignment="1" applyProtection="1">
      <alignment vertical="center" wrapText="1"/>
    </xf>
    <xf numFmtId="0" fontId="64" fillId="7" borderId="0" xfId="52" applyFont="1" applyFill="1" applyBorder="1" applyAlignment="1" applyProtection="1">
      <alignment vertical="center" wrapText="1"/>
    </xf>
    <xf numFmtId="0" fontId="56" fillId="0" borderId="0" xfId="52" applyNumberFormat="1" applyFont="1" applyFill="1" applyAlignment="1" applyProtection="1">
      <alignment horizontal="left" vertical="center" wrapText="1"/>
    </xf>
    <xf numFmtId="0" fontId="55" fillId="0" borderId="0" xfId="52" applyFont="1" applyFill="1" applyAlignment="1" applyProtection="1">
      <alignment horizontal="left" vertical="center" wrapText="1"/>
    </xf>
    <xf numFmtId="0" fontId="55" fillId="0" borderId="0" xfId="52" applyFont="1" applyAlignment="1" applyProtection="1">
      <alignment vertical="center" wrapText="1"/>
    </xf>
    <xf numFmtId="0" fontId="55" fillId="0" borderId="0" xfId="52" applyFont="1" applyAlignment="1" applyProtection="1">
      <alignment horizontal="center" vertical="center" wrapText="1"/>
    </xf>
    <xf numFmtId="0" fontId="57" fillId="0" borderId="0" xfId="52" applyFont="1" applyBorder="1" applyAlignment="1" applyProtection="1">
      <alignment vertical="center" wrapText="1"/>
    </xf>
    <xf numFmtId="0" fontId="57" fillId="0" borderId="0" xfId="52" applyFont="1" applyAlignment="1" applyProtection="1">
      <alignment horizontal="right" vertical="center"/>
    </xf>
    <xf numFmtId="0" fontId="57" fillId="0" borderId="0" xfId="52" applyFont="1" applyAlignment="1" applyProtection="1">
      <alignment horizontal="center" vertical="center" wrapText="1"/>
    </xf>
    <xf numFmtId="49" fontId="6" fillId="0" borderId="0" xfId="30" applyNumberFormat="1" applyFont="1" applyFill="1" applyBorder="1" applyAlignment="1" applyProtection="1">
      <alignment vertical="center" wrapText="1"/>
    </xf>
    <xf numFmtId="0" fontId="0" fillId="0" borderId="0" xfId="0" applyNumberFormat="1" applyAlignment="1">
      <alignment horizontal="left" vertical="top" indent="1"/>
    </xf>
    <xf numFmtId="0" fontId="0" fillId="0" borderId="0" xfId="0" applyNumberFormat="1" applyAlignment="1">
      <alignment horizontal="left" vertical="center" indent="1"/>
    </xf>
    <xf numFmtId="49" fontId="86" fillId="13" borderId="15" xfId="41" applyFont="1" applyFill="1" applyBorder="1" applyAlignment="1" applyProtection="1">
      <alignment horizontal="center" vertical="center" wrapText="1"/>
    </xf>
    <xf numFmtId="0" fontId="74" fillId="0" borderId="0" xfId="54" applyFont="1" applyFill="1" applyAlignment="1" applyProtection="1">
      <alignment horizontal="left" vertical="center" indent="1"/>
    </xf>
    <xf numFmtId="0" fontId="74" fillId="0" borderId="0" xfId="54" applyNumberFormat="1" applyFont="1" applyFill="1" applyAlignment="1" applyProtection="1">
      <alignment horizontal="left" vertical="center" indent="1"/>
    </xf>
    <xf numFmtId="14" fontId="6" fillId="8" borderId="5" xfId="53" applyNumberFormat="1" applyFont="1" applyFill="1" applyBorder="1" applyAlignment="1" applyProtection="1">
      <alignment horizontal="left" vertical="center" wrapText="1" indent="1"/>
    </xf>
    <xf numFmtId="0" fontId="29" fillId="0" borderId="0" xfId="54" applyFont="1" applyFill="1" applyBorder="1" applyAlignment="1" applyProtection="1">
      <alignment horizontal="center" vertical="top" wrapText="1"/>
    </xf>
    <xf numFmtId="0" fontId="74" fillId="0" borderId="24" xfId="54" applyFont="1" applyFill="1" applyBorder="1" applyAlignment="1" applyProtection="1">
      <alignment vertical="center"/>
    </xf>
    <xf numFmtId="0" fontId="6" fillId="0" borderId="5" xfId="33" applyNumberFormat="1" applyFont="1" applyFill="1" applyBorder="1" applyAlignment="1" applyProtection="1">
      <alignment horizontal="center" vertical="center" wrapText="1"/>
    </xf>
    <xf numFmtId="0"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left" vertical="center"/>
    </xf>
    <xf numFmtId="0" fontId="72" fillId="0" borderId="0" xfId="0" applyNumberFormat="1" applyFont="1" applyAlignment="1">
      <alignment vertical="center"/>
    </xf>
    <xf numFmtId="0" fontId="0" fillId="0" borderId="0" xfId="0" applyNumberFormat="1" applyFont="1" applyAlignment="1">
      <alignment vertical="center"/>
    </xf>
    <xf numFmtId="0" fontId="8" fillId="10" borderId="5" xfId="54" applyFont="1" applyFill="1" applyBorder="1" applyAlignment="1" applyProtection="1">
      <alignment horizontal="center" vertical="center" wrapText="1"/>
    </xf>
    <xf numFmtId="49" fontId="6" fillId="0" borderId="0" xfId="0" applyFont="1" applyFill="1" applyProtection="1">
      <alignment vertical="top"/>
    </xf>
    <xf numFmtId="0" fontId="8" fillId="10" borderId="5" xfId="0" applyNumberFormat="1" applyFont="1" applyFill="1" applyBorder="1" applyAlignment="1" applyProtection="1">
      <alignment horizontal="center" vertical="center"/>
    </xf>
    <xf numFmtId="49" fontId="0" fillId="0" borderId="5" xfId="0" applyNumberFormat="1" applyFill="1" applyBorder="1" applyProtection="1">
      <alignment vertical="top"/>
    </xf>
    <xf numFmtId="49" fontId="0" fillId="0" borderId="5" xfId="0" applyNumberFormat="1" applyFont="1" applyFill="1" applyBorder="1" applyProtection="1">
      <alignment vertical="top"/>
    </xf>
    <xf numFmtId="0" fontId="0" fillId="9" borderId="5" xfId="30" applyNumberFormat="1" applyFont="1" applyFill="1" applyBorder="1" applyAlignment="1" applyProtection="1">
      <alignment horizontal="left" vertical="center" wrapText="1"/>
      <protection locked="0"/>
    </xf>
    <xf numFmtId="0" fontId="6" fillId="0" borderId="5" xfId="47" applyFont="1" applyFill="1" applyBorder="1" applyAlignment="1" applyProtection="1">
      <alignment horizontal="left" vertical="center" wrapText="1" indent="1"/>
    </xf>
    <xf numFmtId="0" fontId="6" fillId="0" borderId="0" xfId="47" applyFont="1" applyFill="1" applyBorder="1" applyAlignment="1" applyProtection="1">
      <alignment horizontal="left" vertical="center" wrapText="1" indent="2"/>
    </xf>
    <xf numFmtId="0" fontId="6" fillId="0" borderId="0" xfId="53" applyNumberFormat="1" applyFont="1" applyFill="1" applyBorder="1" applyAlignment="1" applyProtection="1">
      <alignment horizontal="left" vertical="center" wrapText="1"/>
    </xf>
    <xf numFmtId="0" fontId="6" fillId="0" borderId="5" xfId="47" applyFont="1" applyFill="1" applyBorder="1" applyAlignment="1" applyProtection="1">
      <alignment horizontal="left" vertical="center" wrapText="1" indent="4"/>
    </xf>
    <xf numFmtId="49" fontId="6" fillId="13" borderId="25" xfId="54" applyNumberFormat="1" applyFont="1" applyFill="1" applyBorder="1" applyAlignment="1" applyProtection="1">
      <alignment horizontal="center" vertical="center" wrapText="1"/>
    </xf>
    <xf numFmtId="0" fontId="6" fillId="13" borderId="17" xfId="53" applyNumberFormat="1" applyFont="1" applyFill="1" applyBorder="1" applyAlignment="1" applyProtection="1">
      <alignment horizontal="left" vertical="center" wrapText="1"/>
    </xf>
    <xf numFmtId="49" fontId="6" fillId="13" borderId="18" xfId="54" applyNumberFormat="1" applyFont="1" applyFill="1" applyBorder="1" applyAlignment="1" applyProtection="1">
      <alignment vertical="center" wrapText="1"/>
    </xf>
    <xf numFmtId="49" fontId="6" fillId="13" borderId="19" xfId="54" applyNumberFormat="1" applyFont="1" applyFill="1" applyBorder="1" applyAlignment="1" applyProtection="1">
      <alignment horizontal="center" vertical="center" wrapText="1"/>
    </xf>
    <xf numFmtId="49" fontId="40" fillId="13" borderId="23" xfId="0" applyFont="1" applyFill="1" applyBorder="1" applyAlignment="1" applyProtection="1">
      <alignment horizontal="left" vertical="center" indent="3"/>
    </xf>
    <xf numFmtId="0" fontId="6" fillId="13" borderId="21" xfId="53" applyNumberFormat="1" applyFont="1" applyFill="1" applyBorder="1" applyAlignment="1" applyProtection="1">
      <alignment horizontal="left" vertical="center" wrapText="1"/>
    </xf>
    <xf numFmtId="0" fontId="6" fillId="0" borderId="5" xfId="33" applyFont="1" applyFill="1" applyBorder="1" applyAlignment="1" applyProtection="1">
      <alignment horizontal="center" vertical="center" wrapText="1"/>
    </xf>
    <xf numFmtId="49" fontId="6" fillId="0" borderId="16" xfId="49" applyNumberFormat="1" applyFont="1" applyFill="1" applyBorder="1" applyAlignment="1" applyProtection="1">
      <alignment horizontal="left" vertical="center" wrapText="1"/>
    </xf>
    <xf numFmtId="49" fontId="8" fillId="13" borderId="13" xfId="41" applyFont="1" applyFill="1" applyBorder="1" applyAlignment="1" applyProtection="1">
      <alignment horizontal="center" vertical="center"/>
    </xf>
    <xf numFmtId="49" fontId="40" fillId="13" borderId="14" xfId="41" applyFont="1" applyFill="1" applyBorder="1" applyAlignment="1" applyProtection="1">
      <alignment horizontal="left" vertical="center"/>
    </xf>
    <xf numFmtId="0" fontId="6" fillId="0" borderId="0" xfId="49" applyFont="1" applyAlignment="1" applyProtection="1"/>
    <xf numFmtId="49" fontId="0" fillId="0" borderId="17" xfId="0" applyBorder="1" applyAlignment="1">
      <alignment horizontal="center" vertical="center"/>
    </xf>
    <xf numFmtId="49" fontId="0" fillId="0" borderId="17" xfId="0" applyFill="1" applyBorder="1" applyAlignment="1" applyProtection="1">
      <alignment horizontal="center" vertical="center"/>
    </xf>
    <xf numFmtId="0" fontId="65" fillId="7" borderId="0" xfId="52" applyFont="1" applyFill="1" applyBorder="1" applyAlignment="1" applyProtection="1">
      <alignment vertical="center" wrapText="1"/>
    </xf>
    <xf numFmtId="0" fontId="66" fillId="0" borderId="0" xfId="54" applyFont="1" applyFill="1" applyAlignment="1" applyProtection="1">
      <alignment vertical="center" wrapText="1"/>
    </xf>
    <xf numFmtId="0" fontId="66" fillId="0" borderId="0" xfId="32" applyFont="1" applyFill="1" applyBorder="1" applyAlignment="1" applyProtection="1">
      <alignment vertical="center" wrapText="1"/>
    </xf>
    <xf numFmtId="0" fontId="66" fillId="0" borderId="0" xfId="49" applyFont="1" applyProtection="1"/>
    <xf numFmtId="49" fontId="67" fillId="0" borderId="0" xfId="0" applyFont="1">
      <alignment vertical="top"/>
    </xf>
    <xf numFmtId="49" fontId="68" fillId="0" borderId="0" xfId="0" applyFont="1" applyBorder="1">
      <alignment vertical="top"/>
    </xf>
    <xf numFmtId="49" fontId="0" fillId="0" borderId="0" xfId="0" applyNumberFormat="1" applyFont="1" applyFill="1" applyBorder="1" applyAlignment="1" applyProtection="1">
      <alignment horizontal="right" vertical="center" wrapText="1" indent="1"/>
    </xf>
    <xf numFmtId="49" fontId="0" fillId="0" borderId="0" xfId="0" applyNumberFormat="1" applyFill="1" applyBorder="1" applyAlignment="1" applyProtection="1">
      <alignment horizontal="right" vertical="center" wrapText="1" indent="1"/>
    </xf>
    <xf numFmtId="0" fontId="6" fillId="0" borderId="0" xfId="52" applyNumberFormat="1" applyFont="1" applyFill="1" applyBorder="1" applyAlignment="1" applyProtection="1">
      <alignment horizontal="center" vertical="center" wrapText="1"/>
    </xf>
    <xf numFmtId="49" fontId="6" fillId="0" borderId="26" xfId="0" applyNumberFormat="1" applyFont="1" applyBorder="1" applyProtection="1">
      <alignment vertical="top"/>
    </xf>
    <xf numFmtId="49" fontId="6" fillId="0" borderId="26" xfId="0" applyNumberFormat="1" applyFont="1" applyBorder="1" applyAlignment="1" applyProtection="1">
      <alignment vertical="top" wrapText="1"/>
    </xf>
    <xf numFmtId="0" fontId="6" fillId="9" borderId="5" xfId="53" applyNumberFormat="1" applyFont="1" applyFill="1" applyBorder="1" applyAlignment="1" applyProtection="1">
      <alignment horizontal="left" vertical="center" wrapText="1"/>
      <protection locked="0"/>
    </xf>
    <xf numFmtId="0" fontId="35" fillId="7" borderId="0" xfId="43" applyNumberFormat="1" applyFont="1" applyFill="1" applyBorder="1" applyAlignment="1">
      <alignment horizontal="left" vertical="center" wrapText="1"/>
    </xf>
    <xf numFmtId="0" fontId="34" fillId="7" borderId="0" xfId="43" applyNumberFormat="1" applyFont="1" applyFill="1" applyBorder="1" applyAlignment="1">
      <alignment vertical="top" wrapText="1"/>
    </xf>
    <xf numFmtId="0" fontId="35" fillId="7" borderId="0" xfId="43" applyNumberFormat="1" applyFont="1" applyFill="1" applyBorder="1" applyAlignment="1">
      <alignment vertical="center" wrapText="1"/>
    </xf>
    <xf numFmtId="0" fontId="34" fillId="7" borderId="0" xfId="43" applyNumberFormat="1" applyFont="1" applyFill="1" applyBorder="1" applyAlignment="1">
      <alignment vertical="center" wrapText="1"/>
    </xf>
    <xf numFmtId="0" fontId="74" fillId="0" borderId="0" xfId="41" applyNumberFormat="1" applyFont="1">
      <alignment vertical="top"/>
    </xf>
    <xf numFmtId="49" fontId="74" fillId="0" borderId="0" xfId="41" applyNumberFormat="1" applyFont="1">
      <alignment vertical="top"/>
    </xf>
    <xf numFmtId="0" fontId="29" fillId="0" borderId="0" xfId="5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19" fillId="10" borderId="5" xfId="54" applyFont="1" applyFill="1" applyBorder="1" applyAlignment="1" applyProtection="1">
      <alignment horizontal="center" vertical="center" wrapText="1"/>
    </xf>
    <xf numFmtId="49" fontId="6" fillId="0" borderId="5" xfId="0" applyNumberFormat="1" applyFont="1" applyBorder="1" applyAlignment="1" applyProtection="1">
      <alignment horizontal="center" vertical="top" wrapText="1"/>
    </xf>
    <xf numFmtId="0" fontId="0" fillId="0" borderId="5" xfId="0" applyNumberFormat="1" applyBorder="1">
      <alignment vertical="top"/>
    </xf>
    <xf numFmtId="0" fontId="0" fillId="0" borderId="5" xfId="0" applyNumberFormat="1" applyBorder="1" applyAlignment="1">
      <alignment vertical="top" wrapText="1"/>
    </xf>
    <xf numFmtId="49" fontId="6" fillId="0" borderId="5" xfId="0" applyNumberFormat="1" applyFont="1" applyBorder="1" applyAlignment="1" applyProtection="1">
      <alignment horizontal="right" vertical="center"/>
    </xf>
    <xf numFmtId="0" fontId="102" fillId="0" borderId="0" xfId="0" applyNumberFormat="1" applyFont="1" applyAlignment="1">
      <alignment vertical="center"/>
    </xf>
    <xf numFmtId="49" fontId="56" fillId="0" borderId="0" xfId="53" applyNumberFormat="1" applyFont="1" applyFill="1" applyBorder="1" applyAlignment="1" applyProtection="1">
      <alignment horizontal="center" vertical="center" wrapText="1"/>
    </xf>
    <xf numFmtId="0" fontId="56" fillId="0" borderId="0" xfId="47" applyFont="1" applyFill="1" applyBorder="1" applyAlignment="1" applyProtection="1">
      <alignment vertical="center" wrapText="1"/>
    </xf>
    <xf numFmtId="49" fontId="56" fillId="0" borderId="0" xfId="53" applyNumberFormat="1" applyFont="1" applyFill="1" applyBorder="1" applyAlignment="1" applyProtection="1">
      <alignment vertical="center" wrapText="1"/>
    </xf>
    <xf numFmtId="0" fontId="56" fillId="0" borderId="0" xfId="47" applyNumberFormat="1" applyFont="1" applyFill="1" applyBorder="1" applyAlignment="1" applyProtection="1">
      <alignment vertical="center" wrapText="1"/>
    </xf>
    <xf numFmtId="49" fontId="103" fillId="0" borderId="0" xfId="53" applyNumberFormat="1" applyFont="1" applyFill="1" applyBorder="1" applyAlignment="1" applyProtection="1">
      <alignment vertical="center" wrapText="1"/>
    </xf>
    <xf numFmtId="0" fontId="56" fillId="0" borderId="0" xfId="47" applyFont="1" applyFill="1" applyBorder="1" applyAlignment="1" applyProtection="1">
      <alignment horizontal="right" vertical="center" wrapText="1"/>
    </xf>
    <xf numFmtId="0" fontId="102" fillId="0" borderId="0" xfId="0" applyNumberFormat="1" applyFont="1" applyBorder="1" applyAlignment="1">
      <alignment vertical="center"/>
    </xf>
    <xf numFmtId="49" fontId="0" fillId="0" borderId="0" xfId="0" applyBorder="1">
      <alignment vertical="top"/>
    </xf>
    <xf numFmtId="0" fontId="74" fillId="0" borderId="0" xfId="0" applyNumberFormat="1" applyFont="1" applyAlignment="1">
      <alignment vertical="center"/>
    </xf>
    <xf numFmtId="49" fontId="6" fillId="11" borderId="5" xfId="53" applyNumberFormat="1" applyFont="1" applyFill="1" applyBorder="1" applyAlignment="1" applyProtection="1">
      <alignment horizontal="center" vertical="center" wrapText="1"/>
    </xf>
    <xf numFmtId="0" fontId="6" fillId="7" borderId="26" xfId="54" applyFont="1" applyFill="1" applyBorder="1" applyAlignment="1" applyProtection="1">
      <alignment horizontal="center" vertical="center" wrapText="1"/>
    </xf>
    <xf numFmtId="0" fontId="6" fillId="7" borderId="28" xfId="54" applyFont="1" applyFill="1" applyBorder="1" applyAlignment="1" applyProtection="1">
      <alignment horizontal="center" vertical="center" wrapText="1"/>
    </xf>
    <xf numFmtId="0" fontId="6" fillId="7" borderId="16" xfId="54" applyFont="1" applyFill="1" applyBorder="1" applyAlignment="1" applyProtection="1">
      <alignment horizontal="center" vertical="center" wrapText="1"/>
    </xf>
    <xf numFmtId="49" fontId="0" fillId="0" borderId="0" xfId="0">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49" fontId="29" fillId="7" borderId="0" xfId="33" applyNumberFormat="1" applyFont="1" applyFill="1" applyBorder="1" applyAlignment="1" applyProtection="1">
      <alignment horizontal="center" vertical="center" wrapText="1"/>
    </xf>
    <xf numFmtId="49" fontId="6" fillId="0" borderId="0" xfId="0" applyNumberFormat="1" applyFont="1" applyProtection="1">
      <alignment vertical="top"/>
    </xf>
    <xf numFmtId="0" fontId="8" fillId="7" borderId="0" xfId="54" applyFont="1" applyFill="1" applyBorder="1" applyAlignment="1" applyProtection="1">
      <alignment horizontal="center" vertical="center" wrapText="1"/>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49" fontId="6" fillId="0" borderId="0" xfId="54" applyNumberFormat="1" applyFont="1" applyFill="1" applyAlignment="1" applyProtection="1">
      <alignment vertical="center" wrapText="1"/>
    </xf>
    <xf numFmtId="0" fontId="6" fillId="0" borderId="0" xfId="54" applyFont="1" applyFill="1" applyBorder="1" applyAlignment="1" applyProtection="1">
      <alignment vertical="center" wrapText="1"/>
    </xf>
    <xf numFmtId="0" fontId="18" fillId="0" borderId="0" xfId="54" applyFont="1" applyFill="1" applyBorder="1" applyAlignment="1" applyProtection="1">
      <alignment vertical="center" wrapText="1"/>
    </xf>
    <xf numFmtId="0" fontId="6" fillId="0" borderId="0" xfId="47" applyFont="1" applyFill="1" applyBorder="1" applyAlignment="1" applyProtection="1">
      <alignment horizontal="left" vertical="center" wrapText="1"/>
    </xf>
    <xf numFmtId="0" fontId="29" fillId="7" borderId="0" xfId="33" applyNumberFormat="1" applyFont="1" applyFill="1" applyBorder="1" applyAlignment="1" applyProtection="1">
      <alignment horizontal="center" vertical="center" wrapText="1"/>
    </xf>
    <xf numFmtId="0" fontId="6" fillId="0" borderId="0" xfId="47" applyFont="1" applyFill="1" applyBorder="1" applyAlignment="1" applyProtection="1">
      <alignment horizontal="right" vertical="center" wrapText="1"/>
    </xf>
    <xf numFmtId="0" fontId="73" fillId="7" borderId="0" xfId="54" applyFont="1" applyFill="1" applyBorder="1" applyAlignment="1" applyProtection="1">
      <alignment vertical="center" wrapText="1"/>
    </xf>
    <xf numFmtId="0" fontId="6" fillId="0" borderId="0" xfId="0" applyNumberFormat="1" applyFont="1" applyFill="1" applyBorder="1" applyAlignment="1">
      <alignment vertical="center"/>
    </xf>
    <xf numFmtId="0" fontId="0" fillId="0" borderId="0" xfId="0" applyNumberFormat="1" applyFill="1" applyBorder="1" applyAlignment="1">
      <alignment vertical="center"/>
    </xf>
    <xf numFmtId="49" fontId="0" fillId="13" borderId="13" xfId="0" applyFill="1" applyBorder="1" applyProtection="1">
      <alignment vertical="top"/>
    </xf>
    <xf numFmtId="4" fontId="6" fillId="0" borderId="5" xfId="30" applyNumberFormat="1" applyFont="1" applyFill="1" applyBorder="1" applyAlignment="1" applyProtection="1">
      <alignment vertical="center" wrapText="1"/>
    </xf>
    <xf numFmtId="49" fontId="6" fillId="0" borderId="5" xfId="54" applyNumberFormat="1" applyFont="1" applyFill="1" applyBorder="1" applyAlignment="1" applyProtection="1">
      <alignment horizontal="left" vertical="center" wrapText="1" indent="7"/>
    </xf>
    <xf numFmtId="0" fontId="74" fillId="7" borderId="0" xfId="33" applyNumberFormat="1" applyFont="1" applyFill="1" applyBorder="1" applyAlignment="1" applyProtection="1">
      <alignment horizontal="center" vertical="center" wrapText="1"/>
    </xf>
    <xf numFmtId="49" fontId="74" fillId="7" borderId="0" xfId="33" applyNumberFormat="1" applyFont="1" applyFill="1" applyBorder="1" applyAlignment="1" applyProtection="1">
      <alignment horizontal="center" vertical="center" wrapText="1"/>
    </xf>
    <xf numFmtId="0" fontId="18" fillId="0" borderId="0" xfId="55" applyFont="1" applyBorder="1" applyAlignment="1">
      <alignment horizontal="center" vertical="center" wrapText="1"/>
    </xf>
    <xf numFmtId="0" fontId="6" fillId="0" borderId="0" xfId="53" applyNumberFormat="1" applyFont="1" applyFill="1" applyBorder="1" applyAlignment="1" applyProtection="1">
      <alignment vertical="center" wrapText="1"/>
    </xf>
    <xf numFmtId="0" fontId="0" fillId="0" borderId="0" xfId="0" applyNumberFormat="1" applyFill="1" applyBorder="1" applyAlignment="1">
      <alignment horizontal="center" vertical="center"/>
    </xf>
    <xf numFmtId="0" fontId="74" fillId="0" borderId="0" xfId="54" applyFont="1" applyFill="1" applyAlignment="1" applyProtection="1">
      <alignment vertical="center" wrapText="1"/>
    </xf>
    <xf numFmtId="49" fontId="74" fillId="0" borderId="0" xfId="0" applyFont="1">
      <alignment vertical="top"/>
    </xf>
    <xf numFmtId="0" fontId="6" fillId="7" borderId="17" xfId="54" applyFont="1" applyFill="1" applyBorder="1" applyAlignment="1" applyProtection="1">
      <alignment vertical="center" wrapText="1"/>
    </xf>
    <xf numFmtId="0" fontId="74" fillId="0" borderId="0" xfId="53" applyNumberFormat="1" applyFont="1" applyFill="1" applyBorder="1" applyAlignment="1" applyProtection="1">
      <alignment vertical="center" wrapText="1"/>
    </xf>
    <xf numFmtId="0" fontId="74" fillId="0" borderId="0" xfId="54" applyFont="1" applyFill="1" applyAlignment="1" applyProtection="1">
      <alignment vertical="center"/>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0" fontId="6" fillId="0" borderId="5" xfId="54" applyFont="1" applyFill="1" applyBorder="1" applyAlignment="1" applyProtection="1">
      <alignment horizontal="left" vertical="center" wrapText="1"/>
    </xf>
    <xf numFmtId="0" fontId="6" fillId="7" borderId="5" xfId="54" applyFont="1" applyFill="1" applyBorder="1" applyAlignment="1" applyProtection="1">
      <alignment horizontal="left" vertical="center" wrapText="1"/>
    </xf>
    <xf numFmtId="49" fontId="74" fillId="7" borderId="15" xfId="33" applyNumberFormat="1" applyFont="1" applyFill="1" applyBorder="1" applyAlignment="1" applyProtection="1">
      <alignment horizontal="center" vertical="center" wrapText="1"/>
    </xf>
    <xf numFmtId="49" fontId="72" fillId="0" borderId="0" xfId="54" applyNumberFormat="1" applyFont="1" applyFill="1" applyAlignment="1" applyProtection="1">
      <alignment vertical="center" wrapText="1"/>
    </xf>
    <xf numFmtId="0" fontId="72" fillId="0" borderId="0" xfId="0" applyNumberFormat="1" applyFont="1" applyFill="1" applyBorder="1" applyAlignment="1">
      <alignment vertical="center"/>
    </xf>
    <xf numFmtId="49" fontId="37" fillId="0" borderId="5" xfId="53" applyNumberFormat="1" applyFont="1" applyFill="1" applyBorder="1" applyAlignment="1" applyProtection="1">
      <alignment vertical="center" wrapText="1"/>
    </xf>
    <xf numFmtId="0" fontId="6" fillId="0" borderId="0" xfId="54" applyFont="1" applyFill="1" applyAlignment="1" applyProtection="1">
      <alignment horizontal="right" vertical="top" wrapText="1"/>
    </xf>
    <xf numFmtId="49" fontId="0" fillId="0" borderId="0" xfId="54" applyNumberFormat="1" applyFont="1" applyFill="1" applyAlignment="1" applyProtection="1">
      <alignment horizontal="left" vertical="top"/>
    </xf>
    <xf numFmtId="49" fontId="0" fillId="0" borderId="0" xfId="54" applyNumberFormat="1" applyFont="1" applyFill="1" applyAlignment="1" applyProtection="1">
      <alignment vertical="center" wrapText="1"/>
    </xf>
    <xf numFmtId="0" fontId="6" fillId="0" borderId="0" xfId="54" applyFont="1" applyFill="1" applyAlignment="1" applyProtection="1">
      <alignment vertical="top" wrapText="1"/>
    </xf>
    <xf numFmtId="49" fontId="0" fillId="0" borderId="0" xfId="54" applyNumberFormat="1" applyFont="1" applyFill="1" applyAlignment="1" applyProtection="1">
      <alignment vertical="center"/>
    </xf>
    <xf numFmtId="49" fontId="74" fillId="0" borderId="0" xfId="54" applyNumberFormat="1" applyFont="1" applyFill="1" applyAlignment="1" applyProtection="1">
      <alignment vertical="center"/>
    </xf>
    <xf numFmtId="0" fontId="104" fillId="0" borderId="0" xfId="0" applyNumberFormat="1" applyFont="1" applyFill="1" applyBorder="1" applyAlignment="1">
      <alignment vertical="center"/>
    </xf>
    <xf numFmtId="0" fontId="6" fillId="7" borderId="26" xfId="54" applyFont="1" applyFill="1" applyBorder="1" applyAlignment="1" applyProtection="1">
      <alignment vertical="center" wrapText="1"/>
    </xf>
    <xf numFmtId="0" fontId="6" fillId="7" borderId="28" xfId="54" applyFont="1" applyFill="1" applyBorder="1" applyAlignment="1" applyProtection="1">
      <alignment vertical="center" wrapText="1"/>
    </xf>
    <xf numFmtId="49" fontId="0" fillId="0" borderId="0" xfId="0">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49" fontId="29" fillId="7" borderId="0" xfId="33" applyNumberFormat="1" applyFont="1" applyFill="1" applyBorder="1" applyAlignment="1" applyProtection="1">
      <alignment horizontal="center" vertical="center" wrapText="1"/>
    </xf>
    <xf numFmtId="0" fontId="0" fillId="0" borderId="5" xfId="51" applyFont="1" applyFill="1" applyBorder="1" applyAlignment="1" applyProtection="1">
      <alignment vertical="center" wrapText="1"/>
    </xf>
    <xf numFmtId="49" fontId="6" fillId="0" borderId="0" xfId="0" applyNumberFormat="1" applyFont="1" applyProtection="1">
      <alignment vertical="top"/>
    </xf>
    <xf numFmtId="0" fontId="8" fillId="7" borderId="0" xfId="54" applyFont="1" applyFill="1" applyBorder="1" applyAlignment="1" applyProtection="1">
      <alignment horizontal="center" vertical="center" wrapText="1"/>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49" fontId="6" fillId="0" borderId="0" xfId="54" applyNumberFormat="1" applyFont="1" applyFill="1" applyAlignment="1" applyProtection="1">
      <alignment vertical="center" wrapText="1"/>
    </xf>
    <xf numFmtId="0" fontId="6" fillId="0" borderId="0" xfId="54" applyFont="1" applyFill="1" applyBorder="1" applyAlignment="1" applyProtection="1">
      <alignment vertical="center" wrapText="1"/>
    </xf>
    <xf numFmtId="0" fontId="0" fillId="0" borderId="0" xfId="0" applyNumberFormat="1" applyAlignment="1">
      <alignment vertical="center"/>
    </xf>
    <xf numFmtId="0" fontId="6"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4" fontId="6" fillId="7" borderId="5" xfId="30" applyNumberFormat="1" applyFont="1" applyFill="1" applyBorder="1" applyAlignment="1" applyProtection="1">
      <alignment horizontal="right" vertical="center" wrapText="1"/>
    </xf>
    <xf numFmtId="49" fontId="28" fillId="13" borderId="13" xfId="0" applyFont="1" applyFill="1" applyBorder="1" applyAlignment="1" applyProtection="1">
      <alignment horizontal="center" vertical="center"/>
    </xf>
    <xf numFmtId="49" fontId="6" fillId="7" borderId="5" xfId="54" applyNumberFormat="1" applyFont="1" applyFill="1" applyBorder="1" applyAlignment="1" applyProtection="1">
      <alignment horizontal="center" vertical="center" wrapText="1"/>
    </xf>
    <xf numFmtId="0" fontId="6" fillId="0" borderId="5" xfId="47" applyFont="1" applyFill="1" applyBorder="1" applyAlignment="1" applyProtection="1">
      <alignment horizontal="center" vertical="center" wrapText="1"/>
    </xf>
    <xf numFmtId="0" fontId="40" fillId="13" borderId="15" xfId="0" applyNumberFormat="1" applyFont="1" applyFill="1" applyBorder="1" applyAlignment="1" applyProtection="1">
      <alignment horizontal="left" vertical="center"/>
    </xf>
    <xf numFmtId="49" fontId="6" fillId="0" borderId="5" xfId="53" applyNumberFormat="1" applyFont="1" applyFill="1" applyBorder="1" applyAlignment="1" applyProtection="1">
      <alignment horizontal="center" vertical="center" wrapText="1"/>
    </xf>
    <xf numFmtId="0" fontId="37" fillId="0" borderId="5" xfId="51" applyFont="1" applyFill="1" applyBorder="1" applyAlignment="1" applyProtection="1">
      <alignment vertical="center" wrapText="1"/>
    </xf>
    <xf numFmtId="49" fontId="6" fillId="0" borderId="5" xfId="0" applyNumberFormat="1" applyFont="1" applyBorder="1" applyProtection="1">
      <alignment vertical="top"/>
    </xf>
    <xf numFmtId="49" fontId="28" fillId="13" borderId="15" xfId="0" applyFont="1" applyFill="1" applyBorder="1" applyAlignment="1" applyProtection="1">
      <alignment horizontal="left" vertical="center"/>
    </xf>
    <xf numFmtId="0" fontId="6" fillId="7" borderId="5" xfId="54" applyNumberFormat="1" applyFont="1" applyFill="1" applyBorder="1" applyAlignment="1" applyProtection="1">
      <alignment horizontal="left" vertical="center" wrapText="1" indent="1"/>
    </xf>
    <xf numFmtId="0" fontId="6" fillId="7" borderId="5" xfId="54" applyNumberFormat="1" applyFont="1" applyFill="1" applyBorder="1" applyAlignment="1" applyProtection="1">
      <alignment horizontal="left" vertical="center" wrapText="1" indent="2"/>
    </xf>
    <xf numFmtId="0" fontId="6" fillId="7" borderId="5" xfId="54" applyNumberFormat="1" applyFont="1" applyFill="1" applyBorder="1" applyAlignment="1" applyProtection="1">
      <alignment horizontal="left" vertical="center" wrapText="1" indent="3"/>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0" fontId="6" fillId="0" borderId="0" xfId="47" applyFont="1" applyFill="1" applyBorder="1" applyAlignment="1" applyProtection="1">
      <alignment vertical="center" wrapText="1"/>
    </xf>
    <xf numFmtId="49" fontId="6" fillId="0" borderId="0" xfId="53" applyNumberFormat="1"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indent="4"/>
    </xf>
    <xf numFmtId="0" fontId="6" fillId="7" borderId="5" xfId="54" applyNumberFormat="1" applyFont="1" applyFill="1" applyBorder="1" applyAlignment="1" applyProtection="1">
      <alignment horizontal="left" vertical="center" wrapText="1" indent="5"/>
    </xf>
    <xf numFmtId="49" fontId="40" fillId="13" borderId="15" xfId="0" applyFont="1" applyFill="1" applyBorder="1" applyAlignment="1" applyProtection="1">
      <alignment horizontal="left" vertical="center" indent="5"/>
    </xf>
    <xf numFmtId="49" fontId="40" fillId="13" borderId="15" xfId="0" applyFont="1" applyFill="1" applyBorder="1" applyAlignment="1" applyProtection="1">
      <alignment horizontal="left" vertical="center" indent="6"/>
    </xf>
    <xf numFmtId="49" fontId="40" fillId="13" borderId="15" xfId="0" applyFont="1" applyFill="1" applyBorder="1" applyAlignment="1" applyProtection="1">
      <alignment horizontal="left" vertical="center" indent="1"/>
    </xf>
    <xf numFmtId="0" fontId="6" fillId="0" borderId="5" xfId="54" applyFont="1" applyFill="1" applyBorder="1" applyAlignment="1" applyProtection="1">
      <alignment vertical="center" wrapText="1"/>
    </xf>
    <xf numFmtId="49" fontId="6" fillId="13" borderId="14" xfId="53" applyNumberFormat="1" applyFont="1" applyFill="1" applyBorder="1" applyAlignment="1" applyProtection="1">
      <alignment horizontal="center" vertical="center" wrapText="1"/>
    </xf>
    <xf numFmtId="0" fontId="6" fillId="0" borderId="5" xfId="54" applyNumberFormat="1" applyFont="1" applyFill="1" applyBorder="1" applyAlignment="1" applyProtection="1">
      <alignment horizontal="left" vertical="center" wrapText="1" indent="4"/>
    </xf>
    <xf numFmtId="4" fontId="6" fillId="0" borderId="5" xfId="30" applyNumberFormat="1" applyFont="1" applyFill="1" applyBorder="1" applyAlignment="1" applyProtection="1">
      <alignment horizontal="right"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49" fontId="40" fillId="13" borderId="15" xfId="0" applyFont="1" applyFill="1" applyBorder="1" applyAlignment="1" applyProtection="1">
      <alignment horizontal="left" vertical="center"/>
    </xf>
    <xf numFmtId="0" fontId="6" fillId="0" borderId="0" xfId="47" applyFont="1" applyFill="1" applyBorder="1" applyAlignment="1" applyProtection="1">
      <alignment horizontal="right" vertical="center" wrapText="1"/>
    </xf>
    <xf numFmtId="0" fontId="18" fillId="0" borderId="0" xfId="32" applyFont="1" applyFill="1" applyBorder="1" applyAlignment="1" applyProtection="1">
      <alignment vertical="center" wrapText="1"/>
    </xf>
    <xf numFmtId="0" fontId="73" fillId="7" borderId="0" xfId="54" applyFont="1" applyFill="1" applyBorder="1" applyAlignment="1" applyProtection="1">
      <alignment vertical="center" wrapText="1"/>
    </xf>
    <xf numFmtId="0" fontId="0" fillId="0" borderId="0" xfId="0" applyNumberFormat="1" applyFill="1" applyBorder="1" applyAlignment="1">
      <alignment vertical="center"/>
    </xf>
    <xf numFmtId="49" fontId="6"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0" fillId="13" borderId="13" xfId="0" applyFont="1" applyFill="1" applyBorder="1" applyAlignment="1" applyProtection="1">
      <alignment vertical="center" wrapText="1"/>
    </xf>
    <xf numFmtId="49" fontId="40" fillId="13" borderId="15" xfId="0" applyFont="1" applyFill="1" applyBorder="1" applyAlignment="1" applyProtection="1">
      <alignment vertical="center"/>
    </xf>
    <xf numFmtId="49" fontId="40" fillId="13" borderId="15" xfId="0" applyFont="1" applyFill="1" applyBorder="1" applyAlignment="1" applyProtection="1">
      <alignment vertical="center" wrapText="1"/>
    </xf>
    <xf numFmtId="49" fontId="40" fillId="13" borderId="17" xfId="0" applyFont="1" applyFill="1" applyBorder="1" applyAlignment="1" applyProtection="1">
      <alignment horizontal="left" vertical="center" indent="2"/>
    </xf>
    <xf numFmtId="0" fontId="6" fillId="7" borderId="5" xfId="54" applyFont="1" applyFill="1" applyBorder="1" applyAlignment="1" applyProtection="1">
      <alignment vertical="center" wrapText="1"/>
    </xf>
    <xf numFmtId="0" fontId="18" fillId="0" borderId="0" xfId="55" applyFont="1" applyBorder="1" applyAlignment="1">
      <alignment horizontal="center" vertical="center" wrapText="1"/>
    </xf>
    <xf numFmtId="0" fontId="6" fillId="0" borderId="5" xfId="53" applyNumberFormat="1" applyFont="1" applyFill="1" applyBorder="1" applyAlignment="1" applyProtection="1">
      <alignment vertical="center" wrapText="1"/>
    </xf>
    <xf numFmtId="0" fontId="6" fillId="0" borderId="5" xfId="54" applyNumberFormat="1" applyFont="1" applyFill="1" applyBorder="1" applyAlignment="1" applyProtection="1">
      <alignment vertical="center" wrapText="1"/>
    </xf>
    <xf numFmtId="0" fontId="6" fillId="0" borderId="0" xfId="53" applyNumberFormat="1" applyFont="1" applyFill="1" applyBorder="1" applyAlignment="1" applyProtection="1">
      <alignment vertical="center" wrapText="1"/>
    </xf>
    <xf numFmtId="0" fontId="6" fillId="0" borderId="0" xfId="54" applyNumberFormat="1" applyFont="1" applyFill="1" applyAlignment="1" applyProtection="1">
      <alignment vertical="center" wrapText="1"/>
    </xf>
    <xf numFmtId="4" fontId="74" fillId="0" borderId="5" xfId="30" applyNumberFormat="1" applyFont="1" applyFill="1" applyBorder="1" applyAlignment="1" applyProtection="1">
      <alignment horizontal="center" vertical="center" wrapText="1"/>
    </xf>
    <xf numFmtId="0" fontId="74" fillId="0" borderId="0" xfId="54" applyFont="1" applyFill="1" applyAlignment="1" applyProtection="1">
      <alignment vertical="center" wrapText="1"/>
    </xf>
    <xf numFmtId="49" fontId="6" fillId="0" borderId="5" xfId="53" applyNumberFormat="1" applyFont="1" applyFill="1" applyBorder="1" applyAlignment="1" applyProtection="1">
      <alignment vertical="center" wrapText="1"/>
    </xf>
    <xf numFmtId="49" fontId="74" fillId="0" borderId="0" xfId="0" applyFont="1">
      <alignment vertical="top"/>
    </xf>
    <xf numFmtId="0" fontId="74" fillId="0" borderId="0" xfId="53" applyNumberFormat="1" applyFont="1" applyFill="1" applyBorder="1" applyAlignment="1" applyProtection="1">
      <alignment vertical="center" wrapText="1"/>
    </xf>
    <xf numFmtId="0" fontId="74" fillId="0" borderId="0" xfId="54" applyFont="1" applyFill="1" applyAlignment="1" applyProtection="1">
      <alignment vertical="center"/>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49" fontId="6" fillId="0" borderId="5" xfId="33" applyNumberFormat="1"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xf>
    <xf numFmtId="49" fontId="6" fillId="0" borderId="0" xfId="54" applyNumberFormat="1" applyFont="1" applyFill="1" applyBorder="1" applyAlignment="1" applyProtection="1">
      <alignment vertical="center" wrapText="1"/>
    </xf>
    <xf numFmtId="49" fontId="74" fillId="0" borderId="0" xfId="0" applyNumberFormat="1" applyFont="1" applyFill="1" applyAlignment="1" applyProtection="1">
      <alignment vertical="center"/>
    </xf>
    <xf numFmtId="49" fontId="74" fillId="0" borderId="0" xfId="0" applyFont="1" applyFill="1" applyProtection="1">
      <alignment vertical="top"/>
    </xf>
    <xf numFmtId="49" fontId="0" fillId="0" borderId="0" xfId="0" applyFill="1" applyProtection="1">
      <alignment vertical="top"/>
    </xf>
    <xf numFmtId="49" fontId="0" fillId="0" borderId="0" xfId="0" applyFill="1" applyBorder="1" applyProtection="1">
      <alignment vertical="top"/>
    </xf>
    <xf numFmtId="0" fontId="47" fillId="0" borderId="0" xfId="47" applyFont="1" applyFill="1" applyBorder="1" applyAlignment="1" applyProtection="1">
      <alignment vertical="center" wrapText="1"/>
    </xf>
    <xf numFmtId="49" fontId="6" fillId="0" borderId="5" xfId="54" applyNumberFormat="1" applyFont="1" applyFill="1" applyBorder="1" applyAlignment="1" applyProtection="1">
      <alignment horizontal="left" vertical="center" wrapText="1"/>
    </xf>
    <xf numFmtId="49" fontId="40" fillId="13" borderId="13" xfId="0" applyFont="1" applyFill="1" applyBorder="1" applyAlignment="1" applyProtection="1">
      <alignment horizontal="left" vertical="center"/>
    </xf>
    <xf numFmtId="49" fontId="40" fillId="13" borderId="13" xfId="0" applyFont="1" applyFill="1" applyBorder="1" applyAlignment="1" applyProtection="1">
      <alignment horizontal="left" vertical="center" indent="1"/>
    </xf>
    <xf numFmtId="4" fontId="75" fillId="13" borderId="14" xfId="0" applyNumberFormat="1" applyFont="1" applyFill="1" applyBorder="1" applyAlignment="1" applyProtection="1">
      <alignment horizontal="right"/>
    </xf>
    <xf numFmtId="0" fontId="6" fillId="8" borderId="5" xfId="53"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0" fillId="7" borderId="0" xfId="33"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2"/>
    </xf>
    <xf numFmtId="49" fontId="6"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0" fontId="81" fillId="0" borderId="0" xfId="0" applyNumberFormat="1" applyFont="1" applyFill="1" applyBorder="1" applyAlignment="1">
      <alignment vertical="center"/>
    </xf>
    <xf numFmtId="0" fontId="6" fillId="0" borderId="5" xfId="54" applyNumberFormat="1" applyFont="1" applyFill="1" applyBorder="1" applyAlignment="1" applyProtection="1">
      <alignment horizontal="center" vertical="center" wrapText="1"/>
    </xf>
    <xf numFmtId="0" fontId="0" fillId="7" borderId="5" xfId="52" applyFont="1" applyFill="1" applyBorder="1" applyAlignment="1" applyProtection="1">
      <alignment horizontal="right" vertical="center" wrapText="1" indent="1"/>
    </xf>
    <xf numFmtId="0" fontId="6" fillId="0" borderId="5" xfId="47" applyNumberFormat="1" applyFont="1" applyFill="1" applyBorder="1" applyAlignment="1" applyProtection="1">
      <alignment horizontal="center" vertical="center" wrapText="1"/>
    </xf>
    <xf numFmtId="49" fontId="6" fillId="13" borderId="13" xfId="54" applyNumberFormat="1" applyFont="1" applyFill="1" applyBorder="1" applyAlignment="1" applyProtection="1">
      <alignment horizontal="center" vertical="center" wrapText="1"/>
    </xf>
    <xf numFmtId="0" fontId="6" fillId="13" borderId="15" xfId="53" applyNumberFormat="1" applyFont="1" applyFill="1" applyBorder="1" applyAlignment="1" applyProtection="1">
      <alignment horizontal="left" vertical="center" wrapText="1"/>
    </xf>
    <xf numFmtId="49" fontId="6" fillId="13" borderId="14" xfId="54" applyNumberFormat="1" applyFont="1" applyFill="1" applyBorder="1" applyAlignment="1" applyProtection="1">
      <alignment vertical="center" wrapText="1"/>
    </xf>
    <xf numFmtId="0" fontId="6" fillId="0" borderId="5" xfId="47" applyFont="1" applyFill="1" applyBorder="1" applyAlignment="1" applyProtection="1">
      <alignment horizontal="left" vertical="center" wrapText="1" indent="3"/>
    </xf>
    <xf numFmtId="0" fontId="74" fillId="0" borderId="0" xfId="0" applyNumberFormat="1" applyFont="1" applyFill="1" applyBorder="1" applyAlignment="1">
      <alignment horizontal="center" vertical="center"/>
    </xf>
    <xf numFmtId="0" fontId="6" fillId="13" borderId="14" xfId="53" applyNumberFormat="1" applyFont="1" applyFill="1" applyBorder="1" applyAlignment="1" applyProtection="1">
      <alignment horizontal="left" vertical="center" wrapText="1"/>
    </xf>
    <xf numFmtId="49" fontId="6" fillId="0" borderId="23" xfId="54" applyNumberFormat="1" applyFont="1" applyFill="1" applyBorder="1" applyAlignment="1" applyProtection="1">
      <alignment horizontal="center" vertical="center" wrapText="1"/>
    </xf>
    <xf numFmtId="0" fontId="6" fillId="0" borderId="23" xfId="47" applyFont="1" applyFill="1" applyBorder="1" applyAlignment="1" applyProtection="1">
      <alignment horizontal="left" vertical="center" wrapText="1" indent="2"/>
    </xf>
    <xf numFmtId="0" fontId="6" fillId="0" borderId="23" xfId="53" applyNumberFormat="1" applyFont="1" applyFill="1" applyBorder="1" applyAlignment="1" applyProtection="1">
      <alignment horizontal="left" vertical="center" wrapText="1"/>
    </xf>
    <xf numFmtId="49" fontId="6" fillId="0" borderId="23" xfId="54" applyNumberFormat="1" applyFont="1" applyFill="1" applyBorder="1" applyAlignment="1" applyProtection="1">
      <alignment vertical="center" wrapText="1"/>
    </xf>
    <xf numFmtId="49" fontId="0" fillId="0" borderId="5" xfId="0" applyNumberFormat="1" applyFill="1" applyBorder="1" applyAlignment="1" applyProtection="1">
      <alignment horizontal="left" vertical="center"/>
    </xf>
    <xf numFmtId="0" fontId="6" fillId="0" borderId="5" xfId="54" applyNumberFormat="1" applyFont="1" applyFill="1" applyBorder="1" applyAlignment="1" applyProtection="1">
      <alignment vertical="top" wrapText="1"/>
    </xf>
    <xf numFmtId="0" fontId="6" fillId="0" borderId="5" xfId="54" applyNumberFormat="1" applyFont="1" applyFill="1" applyBorder="1" applyAlignment="1" applyProtection="1">
      <alignment horizontal="left" vertical="center" wrapText="1"/>
    </xf>
    <xf numFmtId="0" fontId="6" fillId="0" borderId="5" xfId="47" applyFont="1" applyFill="1" applyBorder="1" applyAlignment="1" applyProtection="1">
      <alignment horizontal="left" vertical="center" wrapText="1" indent="1"/>
    </xf>
    <xf numFmtId="0" fontId="6" fillId="0" borderId="5" xfId="47" applyFont="1" applyFill="1" applyBorder="1" applyAlignment="1" applyProtection="1">
      <alignment horizontal="left" vertical="center" wrapText="1" indent="4"/>
    </xf>
    <xf numFmtId="49" fontId="6" fillId="13" borderId="25" xfId="54" applyNumberFormat="1" applyFont="1" applyFill="1" applyBorder="1" applyAlignment="1" applyProtection="1">
      <alignment horizontal="center" vertical="center" wrapText="1"/>
    </xf>
    <xf numFmtId="0" fontId="6" fillId="13" borderId="17" xfId="53" applyNumberFormat="1" applyFont="1" applyFill="1" applyBorder="1" applyAlignment="1" applyProtection="1">
      <alignment horizontal="left" vertical="center" wrapText="1"/>
    </xf>
    <xf numFmtId="49" fontId="6" fillId="13" borderId="18" xfId="54" applyNumberFormat="1" applyFont="1" applyFill="1" applyBorder="1" applyAlignment="1" applyProtection="1">
      <alignment vertical="center" wrapText="1"/>
    </xf>
    <xf numFmtId="49" fontId="29" fillId="7" borderId="15" xfId="33" applyNumberFormat="1" applyFont="1" applyFill="1" applyBorder="1" applyAlignment="1" applyProtection="1">
      <alignment horizontal="center" vertical="center" wrapText="1"/>
    </xf>
    <xf numFmtId="0" fontId="29" fillId="7" borderId="15" xfId="33" applyNumberFormat="1" applyFont="1" applyFill="1" applyBorder="1" applyAlignment="1" applyProtection="1">
      <alignment horizontal="center" vertical="center" wrapText="1"/>
    </xf>
    <xf numFmtId="0" fontId="74" fillId="7" borderId="15" xfId="33" applyNumberFormat="1" applyFont="1" applyFill="1" applyBorder="1" applyAlignment="1" applyProtection="1">
      <alignment horizontal="center" vertical="center" wrapText="1"/>
    </xf>
    <xf numFmtId="0" fontId="66" fillId="0" borderId="0" xfId="54" applyFont="1" applyFill="1" applyAlignment="1" applyProtection="1">
      <alignment vertical="center" wrapText="1"/>
    </xf>
    <xf numFmtId="0" fontId="6" fillId="0" borderId="5" xfId="47" applyFont="1" applyFill="1" applyBorder="1" applyAlignment="1" applyProtection="1">
      <alignment vertical="center" wrapText="1"/>
    </xf>
    <xf numFmtId="0" fontId="102" fillId="0" borderId="0" xfId="0" applyNumberFormat="1" applyFont="1" applyAlignment="1">
      <alignment vertical="center"/>
    </xf>
    <xf numFmtId="49" fontId="56" fillId="0" borderId="0" xfId="53" applyNumberFormat="1" applyFont="1" applyFill="1" applyBorder="1" applyAlignment="1" applyProtection="1">
      <alignment horizontal="center" vertical="center" wrapText="1"/>
    </xf>
    <xf numFmtId="0" fontId="56" fillId="0" borderId="0" xfId="47" applyFont="1" applyFill="1" applyBorder="1" applyAlignment="1" applyProtection="1">
      <alignment vertical="center" wrapText="1"/>
    </xf>
    <xf numFmtId="0" fontId="102" fillId="0" borderId="0" xfId="0" applyNumberFormat="1" applyFont="1" applyBorder="1" applyAlignment="1">
      <alignment vertical="center"/>
    </xf>
    <xf numFmtId="0" fontId="6" fillId="0" borderId="5" xfId="54" applyNumberFormat="1" applyFont="1" applyFill="1" applyBorder="1" applyAlignment="1" applyProtection="1">
      <alignment horizontal="left" vertical="center" wrapText="1" indent="6"/>
    </xf>
    <xf numFmtId="49" fontId="29" fillId="7" borderId="23" xfId="33" applyNumberFormat="1" applyFont="1" applyFill="1" applyBorder="1" applyAlignment="1" applyProtection="1">
      <alignment horizontal="center" vertical="center" wrapText="1"/>
    </xf>
    <xf numFmtId="0" fontId="29" fillId="7" borderId="23" xfId="33" applyNumberFormat="1" applyFont="1" applyFill="1" applyBorder="1" applyAlignment="1" applyProtection="1">
      <alignment horizontal="center" vertical="center" wrapText="1"/>
    </xf>
    <xf numFmtId="0" fontId="74" fillId="7" borderId="23" xfId="33" applyNumberFormat="1" applyFont="1" applyFill="1" applyBorder="1" applyAlignment="1" applyProtection="1">
      <alignment horizontal="center" vertical="center" wrapText="1"/>
    </xf>
    <xf numFmtId="49" fontId="6" fillId="11" borderId="5" xfId="53" applyNumberFormat="1" applyFont="1" applyFill="1" applyBorder="1" applyAlignment="1" applyProtection="1">
      <alignment horizontal="center" vertical="center" wrapText="1"/>
    </xf>
    <xf numFmtId="0" fontId="74" fillId="7" borderId="0" xfId="33" applyNumberFormat="1" applyFont="1" applyFill="1" applyBorder="1" applyAlignment="1" applyProtection="1">
      <alignment horizontal="center" vertical="center" wrapText="1"/>
    </xf>
    <xf numFmtId="0" fontId="6" fillId="12" borderId="5" xfId="45" applyFont="1" applyFill="1" applyBorder="1" applyAlignment="1" applyProtection="1">
      <alignment horizontal="center" vertical="center" wrapText="1"/>
    </xf>
    <xf numFmtId="0" fontId="0" fillId="12" borderId="13" xfId="45" applyFont="1" applyFill="1" applyBorder="1" applyAlignment="1" applyProtection="1">
      <alignment horizontal="center" vertical="center" wrapText="1"/>
    </xf>
    <xf numFmtId="0" fontId="0" fillId="12" borderId="14" xfId="45" applyFont="1" applyFill="1" applyBorder="1" applyAlignment="1" applyProtection="1">
      <alignment horizontal="center" vertical="center" wrapText="1"/>
    </xf>
    <xf numFmtId="0" fontId="6" fillId="12" borderId="23" xfId="45" applyFont="1" applyFill="1" applyBorder="1" applyAlignment="1" applyProtection="1">
      <alignment horizontal="center" vertical="center" wrapText="1"/>
    </xf>
    <xf numFmtId="0" fontId="6" fillId="0" borderId="13" xfId="53" applyFont="1" applyBorder="1" applyAlignment="1" applyProtection="1">
      <alignment horizontal="left" vertical="center"/>
    </xf>
    <xf numFmtId="49" fontId="6" fillId="0" borderId="13" xfId="0" applyNumberFormat="1" applyFont="1" applyBorder="1" applyProtection="1">
      <alignment vertical="top"/>
    </xf>
    <xf numFmtId="49" fontId="37" fillId="0" borderId="13" xfId="0" applyNumberFormat="1" applyFont="1" applyBorder="1" applyProtection="1">
      <alignment vertical="top"/>
    </xf>
    <xf numFmtId="0" fontId="37" fillId="0" borderId="13" xfId="53" applyFont="1" applyBorder="1" applyAlignment="1" applyProtection="1">
      <alignment horizontal="left" vertical="center"/>
    </xf>
    <xf numFmtId="49" fontId="6" fillId="0" borderId="45" xfId="0" applyNumberFormat="1" applyFont="1" applyBorder="1" applyAlignment="1" applyProtection="1">
      <alignment vertical="center" wrapText="1"/>
    </xf>
    <xf numFmtId="0" fontId="6" fillId="0" borderId="16" xfId="54" applyFont="1" applyFill="1" applyBorder="1" applyAlignment="1" applyProtection="1">
      <alignment vertical="center" wrapText="1"/>
    </xf>
    <xf numFmtId="0" fontId="6" fillId="0" borderId="28" xfId="54" applyFont="1" applyFill="1" applyBorder="1" applyAlignment="1" applyProtection="1">
      <alignment vertical="center" wrapText="1"/>
    </xf>
    <xf numFmtId="0" fontId="6" fillId="0" borderId="26" xfId="54" applyFont="1" applyFill="1" applyBorder="1" applyAlignment="1" applyProtection="1">
      <alignment vertical="center" wrapText="1"/>
    </xf>
    <xf numFmtId="0" fontId="18" fillId="0" borderId="0" xfId="55" applyFont="1" applyFill="1" applyBorder="1" applyAlignment="1">
      <alignment vertical="center" wrapText="1"/>
    </xf>
    <xf numFmtId="49" fontId="37" fillId="13" borderId="14" xfId="53" applyNumberFormat="1" applyFont="1" applyFill="1" applyBorder="1" applyAlignment="1" applyProtection="1">
      <alignment horizontal="center" vertical="center" wrapText="1"/>
    </xf>
    <xf numFmtId="0" fontId="103" fillId="0" borderId="0" xfId="47" applyFont="1" applyFill="1" applyBorder="1" applyAlignment="1" applyProtection="1">
      <alignment horizontal="left" vertical="center" wrapText="1"/>
    </xf>
    <xf numFmtId="49" fontId="74" fillId="7" borderId="23" xfId="33" applyNumberFormat="1" applyFont="1" applyFill="1" applyBorder="1" applyAlignment="1" applyProtection="1">
      <alignment horizontal="center" vertical="center" wrapText="1"/>
    </xf>
    <xf numFmtId="49" fontId="6" fillId="7" borderId="5" xfId="53" applyNumberFormat="1" applyFont="1" applyFill="1" applyBorder="1" applyAlignment="1" applyProtection="1">
      <alignment horizontal="center" vertical="center" wrapText="1"/>
    </xf>
    <xf numFmtId="167" fontId="0" fillId="9" borderId="5" xfId="0" applyNumberFormat="1" applyFill="1" applyBorder="1" applyAlignment="1" applyProtection="1">
      <alignment horizontal="right" vertical="center"/>
      <protection locked="0"/>
    </xf>
    <xf numFmtId="4" fontId="0" fillId="13" borderId="13" xfId="0" applyNumberFormat="1" applyFill="1" applyBorder="1" applyAlignment="1" applyProtection="1">
      <alignment horizontal="right" vertical="center"/>
    </xf>
    <xf numFmtId="0" fontId="29" fillId="7" borderId="0" xfId="33" applyNumberFormat="1" applyFont="1" applyFill="1" applyBorder="1" applyAlignment="1" applyProtection="1">
      <alignment vertical="center" wrapText="1"/>
    </xf>
    <xf numFmtId="0" fontId="29" fillId="7" borderId="0" xfId="33" applyNumberFormat="1" applyFont="1" applyFill="1" applyBorder="1" applyAlignment="1" applyProtection="1">
      <alignment horizontal="left" vertical="center" wrapText="1" indent="2"/>
    </xf>
    <xf numFmtId="49" fontId="40" fillId="0" borderId="0" xfId="0" applyFont="1" applyFill="1" applyBorder="1" applyAlignment="1" applyProtection="1">
      <alignment horizontal="left" vertical="center"/>
    </xf>
    <xf numFmtId="49" fontId="40" fillId="0" borderId="0" xfId="0" applyFont="1" applyFill="1" applyBorder="1" applyAlignment="1" applyProtection="1">
      <alignment horizontal="left" vertical="center" indent="2"/>
    </xf>
    <xf numFmtId="49" fontId="28" fillId="0" borderId="0" xfId="0" applyFont="1" applyFill="1" applyBorder="1" applyAlignment="1" applyProtection="1">
      <alignment horizontal="left" vertical="center"/>
    </xf>
    <xf numFmtId="49" fontId="0" fillId="0" borderId="0" xfId="53" applyNumberFormat="1" applyFont="1" applyFill="1" applyBorder="1" applyAlignment="1" applyProtection="1">
      <alignment horizontal="center" vertical="center" wrapText="1"/>
    </xf>
    <xf numFmtId="49" fontId="37" fillId="0" borderId="0" xfId="53" applyNumberFormat="1" applyFont="1" applyFill="1" applyBorder="1" applyAlignment="1" applyProtection="1">
      <alignment horizontal="center" vertical="center" wrapText="1"/>
    </xf>
    <xf numFmtId="49" fontId="11" fillId="0" borderId="0" xfId="0" applyFont="1" applyFill="1" applyProtection="1">
      <alignment vertical="top"/>
    </xf>
    <xf numFmtId="49" fontId="32" fillId="0" borderId="0" xfId="0" applyFont="1" applyFill="1" applyBorder="1" applyProtection="1">
      <alignment vertical="top"/>
    </xf>
    <xf numFmtId="4" fontId="6" fillId="9" borderId="5" xfId="30" applyNumberFormat="1" applyFont="1" applyFill="1" applyBorder="1" applyAlignment="1" applyProtection="1">
      <alignment horizontal="right" vertical="center" wrapText="1"/>
      <protection locked="0"/>
    </xf>
    <xf numFmtId="49" fontId="0" fillId="0" borderId="0" xfId="0">
      <alignment vertical="top"/>
    </xf>
    <xf numFmtId="0" fontId="6" fillId="0" borderId="0" xfId="54" applyFont="1" applyFill="1" applyAlignment="1" applyProtection="1">
      <alignment vertical="center" wrapText="1"/>
    </xf>
    <xf numFmtId="0" fontId="32" fillId="7" borderId="0" xfId="54" applyFont="1" applyFill="1" applyBorder="1" applyAlignment="1" applyProtection="1">
      <alignment vertical="center" wrapText="1"/>
    </xf>
    <xf numFmtId="49" fontId="6" fillId="0" borderId="0" xfId="54" applyNumberFormat="1" applyFont="1" applyFill="1" applyAlignment="1" applyProtection="1">
      <alignment vertical="center" wrapText="1"/>
    </xf>
    <xf numFmtId="49" fontId="28" fillId="13" borderId="13" xfId="0" applyFont="1" applyFill="1" applyBorder="1" applyAlignment="1" applyProtection="1">
      <alignment horizontal="center" vertical="center"/>
    </xf>
    <xf numFmtId="49" fontId="6" fillId="7" borderId="5" xfId="54" applyNumberFormat="1"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49" fontId="28" fillId="13" borderId="15" xfId="0" applyFont="1" applyFill="1" applyBorder="1" applyAlignment="1" applyProtection="1">
      <alignment horizontal="left" vertical="center"/>
    </xf>
    <xf numFmtId="0" fontId="6" fillId="7" borderId="5" xfId="54" applyNumberFormat="1" applyFont="1" applyFill="1" applyBorder="1" applyAlignment="1" applyProtection="1">
      <alignment horizontal="left" vertical="center" wrapText="1" indent="1"/>
    </xf>
    <xf numFmtId="0" fontId="6" fillId="7" borderId="5" xfId="54" applyNumberFormat="1" applyFont="1" applyFill="1" applyBorder="1" applyAlignment="1" applyProtection="1">
      <alignment horizontal="left" vertical="center" wrapText="1" indent="2"/>
    </xf>
    <xf numFmtId="0" fontId="6" fillId="7" borderId="5" xfId="54" applyNumberFormat="1" applyFont="1" applyFill="1" applyBorder="1" applyAlignment="1" applyProtection="1">
      <alignment horizontal="left" vertical="center" wrapText="1" indent="3"/>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49" fontId="40" fillId="13" borderId="15" xfId="0" applyFont="1" applyFill="1" applyBorder="1" applyAlignment="1" applyProtection="1">
      <alignment horizontal="left" vertical="center" indent="1"/>
    </xf>
    <xf numFmtId="49" fontId="6" fillId="13" borderId="14" xfId="53" applyNumberFormat="1" applyFont="1" applyFill="1" applyBorder="1" applyAlignment="1" applyProtection="1">
      <alignment horizontal="center" vertical="center" wrapText="1"/>
    </xf>
    <xf numFmtId="0" fontId="6" fillId="0" borderId="5" xfId="54" applyNumberFormat="1" applyFont="1" applyFill="1" applyBorder="1" applyAlignment="1" applyProtection="1">
      <alignment horizontal="left" vertical="center" wrapText="1" indent="4"/>
    </xf>
    <xf numFmtId="4" fontId="6" fillId="0" borderId="5" xfId="30" applyNumberFormat="1" applyFont="1" applyFill="1" applyBorder="1" applyAlignment="1" applyProtection="1">
      <alignment horizontal="right"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49" fontId="40" fillId="13" borderId="15" xfId="0" applyFont="1" applyFill="1" applyBorder="1" applyAlignment="1" applyProtection="1">
      <alignment horizontal="left" vertical="center"/>
    </xf>
    <xf numFmtId="49" fontId="6"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0" fillId="13" borderId="13" xfId="0" applyFont="1" applyFill="1" applyBorder="1" applyAlignment="1" applyProtection="1">
      <alignment vertical="center" wrapText="1"/>
    </xf>
    <xf numFmtId="49" fontId="40" fillId="13" borderId="15" xfId="0" applyFont="1" applyFill="1" applyBorder="1" applyAlignment="1" applyProtection="1">
      <alignment vertical="center"/>
    </xf>
    <xf numFmtId="49" fontId="40" fillId="13" borderId="15" xfId="0" applyFont="1" applyFill="1" applyBorder="1" applyAlignment="1" applyProtection="1">
      <alignment vertical="center" wrapText="1"/>
    </xf>
    <xf numFmtId="4" fontId="6" fillId="0" borderId="5" xfId="30" applyNumberFormat="1" applyFont="1" applyFill="1" applyBorder="1" applyAlignment="1" applyProtection="1">
      <alignment vertical="center" wrapText="1"/>
    </xf>
    <xf numFmtId="49" fontId="6" fillId="0" borderId="5" xfId="54" applyNumberFormat="1" applyFont="1" applyFill="1" applyBorder="1" applyAlignment="1" applyProtection="1">
      <alignment horizontal="left" vertical="center" wrapText="1" indent="7"/>
    </xf>
    <xf numFmtId="0" fontId="6" fillId="0" borderId="5" xfId="54" applyNumberFormat="1" applyFont="1" applyFill="1" applyBorder="1" applyAlignment="1" applyProtection="1">
      <alignment horizontal="left" vertical="center" wrapText="1"/>
    </xf>
    <xf numFmtId="0" fontId="6" fillId="7" borderId="5" xfId="54" applyFont="1" applyFill="1" applyBorder="1" applyAlignment="1" applyProtection="1">
      <alignment vertical="center" wrapText="1"/>
    </xf>
    <xf numFmtId="0" fontId="6" fillId="0" borderId="5" xfId="53" applyNumberFormat="1" applyFont="1" applyFill="1" applyBorder="1" applyAlignment="1" applyProtection="1">
      <alignment vertical="center" wrapText="1"/>
    </xf>
    <xf numFmtId="4" fontId="74" fillId="0" borderId="5" xfId="30" applyNumberFormat="1" applyFont="1" applyFill="1" applyBorder="1" applyAlignment="1" applyProtection="1">
      <alignment horizontal="center" vertical="center" wrapText="1"/>
    </xf>
    <xf numFmtId="0" fontId="74" fillId="0" borderId="0" xfId="54" applyFont="1" applyFill="1" applyAlignment="1" applyProtection="1">
      <alignment vertical="center" wrapText="1"/>
    </xf>
    <xf numFmtId="49" fontId="6" fillId="0" borderId="5" xfId="53" applyNumberFormat="1" applyFont="1" applyFill="1" applyBorder="1" applyAlignment="1" applyProtection="1">
      <alignment vertical="center" wrapText="1"/>
    </xf>
    <xf numFmtId="49" fontId="74" fillId="0" borderId="0" xfId="0" applyFont="1">
      <alignment vertical="top"/>
    </xf>
    <xf numFmtId="0" fontId="74" fillId="0" borderId="0" xfId="54" applyFont="1" applyFill="1" applyAlignment="1" applyProtection="1">
      <alignment vertical="center"/>
    </xf>
    <xf numFmtId="49" fontId="74" fillId="0" borderId="0" xfId="0" applyFont="1" applyAlignment="1">
      <alignment vertical="top"/>
    </xf>
    <xf numFmtId="0" fontId="6" fillId="7" borderId="5" xfId="54" applyNumberFormat="1" applyFont="1" applyFill="1" applyBorder="1" applyAlignment="1" applyProtection="1">
      <alignment horizontal="left" vertical="center" wrapText="1"/>
    </xf>
    <xf numFmtId="49" fontId="40" fillId="13" borderId="13" xfId="0" applyFont="1" applyFill="1" applyBorder="1" applyAlignment="1" applyProtection="1">
      <alignment horizontal="left" vertical="center"/>
    </xf>
    <xf numFmtId="4" fontId="0" fillId="7" borderId="5" xfId="0" applyNumberFormat="1" applyFill="1" applyBorder="1" applyAlignment="1" applyProtection="1">
      <alignment horizontal="right" vertical="center"/>
    </xf>
    <xf numFmtId="49" fontId="37" fillId="0" borderId="5" xfId="53" applyNumberFormat="1" applyFont="1" applyFill="1" applyBorder="1" applyAlignment="1" applyProtection="1">
      <alignment vertical="center" wrapText="1"/>
    </xf>
    <xf numFmtId="49" fontId="0" fillId="0" borderId="0" xfId="0">
      <alignment vertical="top"/>
    </xf>
    <xf numFmtId="49" fontId="6" fillId="0" borderId="0" xfId="0" applyFont="1">
      <alignment vertical="top"/>
    </xf>
    <xf numFmtId="49" fontId="0" fillId="0" borderId="0" xfId="0">
      <alignment vertical="top"/>
    </xf>
    <xf numFmtId="49" fontId="32" fillId="0" borderId="0" xfId="0" applyFont="1" applyBorder="1">
      <alignment vertical="top"/>
    </xf>
    <xf numFmtId="49" fontId="40" fillId="13" borderId="15" xfId="0" applyFont="1" applyFill="1" applyBorder="1" applyAlignment="1" applyProtection="1">
      <alignment horizontal="left" vertical="center" indent="1"/>
    </xf>
    <xf numFmtId="49" fontId="6" fillId="0" borderId="0" xfId="0" applyNumberFormat="1" applyFont="1" applyAlignment="1">
      <alignment vertical="center"/>
    </xf>
    <xf numFmtId="49" fontId="6" fillId="0" borderId="0" xfId="0" applyFont="1">
      <alignment vertical="top"/>
    </xf>
    <xf numFmtId="49" fontId="40" fillId="13" borderId="15" xfId="0" applyFont="1" applyFill="1" applyBorder="1" applyAlignment="1" applyProtection="1">
      <alignment horizontal="left" vertical="center"/>
    </xf>
    <xf numFmtId="49" fontId="6" fillId="13" borderId="15" xfId="54" applyNumberFormat="1" applyFont="1" applyFill="1" applyBorder="1" applyAlignment="1" applyProtection="1">
      <alignment horizontal="left" vertical="center" wrapText="1" indent="4"/>
    </xf>
    <xf numFmtId="49" fontId="6" fillId="7" borderId="16" xfId="54" applyNumberFormat="1" applyFont="1" applyFill="1" applyBorder="1" applyAlignment="1" applyProtection="1">
      <alignment horizontal="center" vertical="center" wrapText="1"/>
    </xf>
    <xf numFmtId="0" fontId="0" fillId="0" borderId="0" xfId="0" applyNumberFormat="1" applyAlignment="1">
      <alignment vertical="center"/>
    </xf>
    <xf numFmtId="49" fontId="6" fillId="0" borderId="5" xfId="0" applyNumberFormat="1" applyFont="1" applyBorder="1" applyAlignment="1" applyProtection="1">
      <alignment vertical="top" wrapText="1"/>
    </xf>
    <xf numFmtId="0" fontId="0" fillId="13" borderId="15" xfId="0" applyNumberFormat="1" applyFill="1" applyBorder="1" applyAlignment="1" applyProtection="1">
      <alignment vertical="center"/>
    </xf>
    <xf numFmtId="49" fontId="0" fillId="0" borderId="0" xfId="0">
      <alignment vertical="top"/>
    </xf>
    <xf numFmtId="0" fontId="0" fillId="0" borderId="0" xfId="0" applyNumberFormat="1" applyAlignment="1">
      <alignment vertical="center"/>
    </xf>
    <xf numFmtId="0" fontId="40" fillId="13" borderId="13" xfId="0" applyNumberFormat="1" applyFont="1" applyFill="1" applyBorder="1" applyAlignment="1" applyProtection="1">
      <alignment horizontal="left" vertical="center"/>
    </xf>
    <xf numFmtId="0" fontId="40" fillId="13" borderId="15" xfId="0" applyNumberFormat="1" applyFont="1" applyFill="1" applyBorder="1" applyAlignment="1" applyProtection="1">
      <alignment horizontal="left" vertical="center"/>
    </xf>
    <xf numFmtId="0" fontId="40" fillId="13" borderId="14" xfId="0" applyNumberFormat="1" applyFont="1" applyFill="1" applyBorder="1" applyAlignment="1" applyProtection="1">
      <alignment horizontal="left" vertical="center"/>
    </xf>
    <xf numFmtId="0" fontId="0" fillId="0" borderId="0" xfId="0" applyNumberFormat="1" applyBorder="1" applyAlignment="1">
      <alignment vertical="center"/>
    </xf>
    <xf numFmtId="49" fontId="0" fillId="0" borderId="0" xfId="0" applyNumberFormat="1" applyAlignment="1">
      <alignment vertical="center"/>
    </xf>
    <xf numFmtId="0" fontId="6" fillId="0" borderId="0" xfId="53" applyNumberFormat="1" applyFont="1" applyFill="1" applyBorder="1" applyAlignment="1" applyProtection="1">
      <alignment horizontal="left" vertical="center" wrapText="1" indent="1"/>
    </xf>
    <xf numFmtId="0" fontId="0" fillId="0" borderId="0" xfId="52" applyFont="1" applyFill="1" applyBorder="1" applyAlignment="1" applyProtection="1">
      <alignment horizontal="right" vertical="center" wrapText="1" indent="1"/>
    </xf>
    <xf numFmtId="0" fontId="6" fillId="0" borderId="5" xfId="51" applyFont="1" applyFill="1" applyBorder="1" applyAlignment="1" applyProtection="1">
      <alignment vertical="center" wrapText="1"/>
    </xf>
    <xf numFmtId="0" fontId="6" fillId="0" borderId="0" xfId="47" applyFont="1" applyFill="1" applyBorder="1" applyAlignment="1" applyProtection="1">
      <alignment vertical="center" wrapText="1"/>
    </xf>
    <xf numFmtId="49" fontId="6" fillId="0" borderId="5" xfId="0" applyNumberFormat="1" applyFont="1" applyFill="1" applyBorder="1" applyAlignment="1" applyProtection="1">
      <alignment vertical="center" wrapText="1"/>
    </xf>
    <xf numFmtId="0" fontId="6" fillId="7" borderId="0" xfId="54" applyFont="1" applyFill="1" applyBorder="1" applyAlignment="1" applyProtection="1">
      <alignment vertical="center" wrapText="1"/>
    </xf>
    <xf numFmtId="0" fontId="8" fillId="7" borderId="0"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49" fontId="28" fillId="13" borderId="15" xfId="0" applyFont="1" applyFill="1" applyBorder="1" applyAlignment="1" applyProtection="1">
      <alignment horizontal="left" vertical="center"/>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0" fontId="6" fillId="0" borderId="0" xfId="47" applyFont="1" applyFill="1" applyBorder="1" applyAlignment="1" applyProtection="1">
      <alignment vertical="center" wrapText="1"/>
    </xf>
    <xf numFmtId="49" fontId="6" fillId="13" borderId="14" xfId="53" applyNumberFormat="1" applyFont="1" applyFill="1" applyBorder="1" applyAlignment="1" applyProtection="1">
      <alignment horizontal="center" vertical="center" wrapText="1"/>
    </xf>
    <xf numFmtId="4" fontId="6" fillId="0" borderId="5" xfId="30" applyNumberFormat="1" applyFont="1" applyFill="1" applyBorder="1" applyAlignment="1" applyProtection="1">
      <alignment horizontal="right"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49" fontId="0" fillId="13" borderId="15" xfId="53" applyNumberFormat="1" applyFont="1" applyFill="1" applyBorder="1" applyAlignment="1" applyProtection="1">
      <alignment horizontal="center" vertical="center" wrapText="1"/>
    </xf>
    <xf numFmtId="0" fontId="6" fillId="0" borderId="0" xfId="53" applyNumberFormat="1" applyFont="1" applyFill="1" applyBorder="1" applyAlignment="1" applyProtection="1">
      <alignment vertical="center" wrapText="1"/>
    </xf>
    <xf numFmtId="0" fontId="6" fillId="0" borderId="0" xfId="54" applyNumberFormat="1" applyFont="1" applyFill="1" applyAlignment="1" applyProtection="1">
      <alignment vertical="center" wrapText="1"/>
    </xf>
    <xf numFmtId="4" fontId="74" fillId="0" borderId="5" xfId="30" applyNumberFormat="1" applyFont="1" applyFill="1" applyBorder="1" applyAlignment="1" applyProtection="1">
      <alignment horizontal="center" vertical="center" wrapText="1"/>
    </xf>
    <xf numFmtId="0" fontId="74" fillId="0" borderId="0" xfId="53" applyNumberFormat="1" applyFont="1" applyFill="1" applyBorder="1" applyAlignment="1" applyProtection="1">
      <alignment vertical="center" wrapText="1"/>
    </xf>
    <xf numFmtId="0" fontId="74" fillId="0" borderId="0" xfId="0" applyNumberFormat="1" applyFont="1" applyFill="1" applyBorder="1" applyAlignment="1">
      <alignment vertical="center"/>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49" fontId="6" fillId="11" borderId="5" xfId="53" applyNumberFormat="1" applyFont="1" applyFill="1" applyBorder="1" applyAlignment="1" applyProtection="1">
      <alignment horizontal="center" vertical="center" wrapText="1"/>
    </xf>
    <xf numFmtId="49" fontId="6" fillId="0" borderId="0"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29" fillId="7" borderId="23" xfId="33" applyNumberFormat="1" applyFont="1" applyFill="1" applyBorder="1" applyAlignment="1" applyProtection="1">
      <alignment horizontal="center" vertical="center" wrapText="1"/>
    </xf>
    <xf numFmtId="0" fontId="6" fillId="0" borderId="0" xfId="47" applyFont="1" applyFill="1" applyBorder="1" applyAlignment="1" applyProtection="1">
      <alignment horizontal="right" vertical="center" wrapText="1"/>
    </xf>
    <xf numFmtId="0" fontId="0" fillId="12" borderId="5" xfId="47"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xf>
    <xf numFmtId="0" fontId="0" fillId="0" borderId="0" xfId="0" applyNumberFormat="1" applyAlignment="1">
      <alignment horizontal="left" vertical="top" wrapText="1"/>
    </xf>
    <xf numFmtId="0" fontId="102" fillId="0" borderId="0" xfId="0" applyNumberFormat="1" applyFont="1" applyFill="1" applyBorder="1" applyAlignment="1" applyProtection="1">
      <alignment vertical="center"/>
    </xf>
    <xf numFmtId="49" fontId="56" fillId="0" borderId="0" xfId="54" applyNumberFormat="1" applyFont="1" applyFill="1" applyAlignment="1" applyProtection="1">
      <alignment vertical="center" wrapText="1"/>
    </xf>
    <xf numFmtId="0" fontId="105" fillId="7" borderId="0" xfId="54" applyFont="1" applyFill="1" applyBorder="1" applyAlignment="1" applyProtection="1">
      <alignment vertical="center" wrapText="1"/>
    </xf>
    <xf numFmtId="0" fontId="56" fillId="7" borderId="0" xfId="54" applyFont="1" applyFill="1" applyBorder="1" applyAlignment="1" applyProtection="1">
      <alignment vertical="center" wrapText="1"/>
    </xf>
    <xf numFmtId="0" fontId="6" fillId="7" borderId="0" xfId="52" applyFont="1" applyFill="1" applyBorder="1" applyAlignment="1" applyProtection="1">
      <alignment horizontal="right" vertical="center" wrapText="1" indent="1"/>
    </xf>
    <xf numFmtId="0" fontId="6" fillId="0" borderId="0" xfId="54" applyFont="1" applyFill="1" applyAlignment="1" applyProtection="1">
      <alignment vertical="center" wrapText="1"/>
    </xf>
    <xf numFmtId="49" fontId="6" fillId="0" borderId="5" xfId="54"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6" fillId="0" borderId="5" xfId="53" applyFont="1" applyBorder="1" applyAlignment="1" applyProtection="1">
      <alignment horizontal="left" vertical="center"/>
    </xf>
    <xf numFmtId="0" fontId="6" fillId="0" borderId="0" xfId="54" applyFont="1" applyFill="1" applyBorder="1" applyAlignment="1" applyProtection="1">
      <alignment vertical="center" wrapText="1"/>
    </xf>
    <xf numFmtId="0" fontId="6" fillId="8" borderId="5" xfId="53" applyNumberFormat="1" applyFont="1" applyFill="1" applyBorder="1" applyAlignment="1" applyProtection="1">
      <alignment horizontal="left" vertical="center" wrapText="1"/>
    </xf>
    <xf numFmtId="0" fontId="66" fillId="0" borderId="0" xfId="54" applyFont="1" applyFill="1" applyAlignment="1" applyProtection="1">
      <alignment vertical="center" wrapText="1"/>
    </xf>
    <xf numFmtId="49" fontId="74" fillId="0" borderId="0" xfId="54" applyNumberFormat="1" applyFont="1" applyFill="1" applyAlignment="1" applyProtection="1">
      <alignment vertical="center" wrapText="1"/>
    </xf>
    <xf numFmtId="0" fontId="74" fillId="0" borderId="0" xfId="54" applyFont="1" applyFill="1" applyAlignment="1" applyProtection="1">
      <alignment vertical="center" wrapText="1"/>
    </xf>
    <xf numFmtId="0" fontId="32" fillId="0" borderId="0" xfId="54" applyFont="1" applyFill="1" applyAlignment="1" applyProtection="1">
      <alignment vertical="center" wrapText="1"/>
    </xf>
    <xf numFmtId="0" fontId="6" fillId="0" borderId="5" xfId="47" applyNumberFormat="1" applyFont="1" applyFill="1" applyBorder="1" applyAlignment="1" applyProtection="1">
      <alignment horizontal="center" vertical="center" wrapText="1"/>
    </xf>
    <xf numFmtId="49" fontId="80" fillId="7" borderId="0" xfId="33" applyNumberFormat="1" applyFont="1" applyFill="1" applyBorder="1" applyAlignment="1" applyProtection="1">
      <alignment horizontal="center" vertical="center" wrapText="1"/>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54"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1"/>
    </xf>
    <xf numFmtId="0" fontId="6" fillId="0" borderId="5" xfId="54" applyNumberFormat="1" applyFont="1" applyFill="1" applyBorder="1" applyAlignment="1" applyProtection="1">
      <alignment vertical="center" wrapText="1"/>
    </xf>
    <xf numFmtId="0" fontId="6" fillId="0" borderId="5" xfId="47" applyFont="1" applyFill="1" applyBorder="1" applyAlignment="1" applyProtection="1">
      <alignment horizontal="left" vertical="center" wrapText="1" indent="3"/>
    </xf>
    <xf numFmtId="0" fontId="6" fillId="0" borderId="5" xfId="47" applyFont="1" applyFill="1" applyBorder="1" applyAlignment="1" applyProtection="1">
      <alignment horizontal="left" vertical="center" wrapText="1" indent="4"/>
    </xf>
    <xf numFmtId="49" fontId="6" fillId="13" borderId="13" xfId="54" applyNumberFormat="1" applyFont="1" applyFill="1" applyBorder="1" applyAlignment="1" applyProtection="1">
      <alignment horizontal="center" vertical="center" wrapText="1"/>
    </xf>
    <xf numFmtId="0" fontId="6" fillId="13" borderId="15" xfId="53" applyNumberFormat="1" applyFont="1" applyFill="1" applyBorder="1" applyAlignment="1" applyProtection="1">
      <alignment horizontal="left" vertical="center" wrapText="1"/>
    </xf>
    <xf numFmtId="49" fontId="6" fillId="13" borderId="14" xfId="54" applyNumberFormat="1" applyFont="1" applyFill="1" applyBorder="1" applyAlignment="1" applyProtection="1">
      <alignment vertical="center" wrapText="1"/>
    </xf>
    <xf numFmtId="49" fontId="6" fillId="0" borderId="0" xfId="54" applyNumberFormat="1"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49" fontId="6" fillId="10" borderId="5" xfId="35" applyNumberFormat="1" applyFont="1" applyFill="1" applyBorder="1" applyAlignment="1" applyProtection="1">
      <alignment horizontal="center" vertical="top" wrapText="1"/>
    </xf>
    <xf numFmtId="0" fontId="56" fillId="0" borderId="0" xfId="54" applyFont="1" applyFill="1" applyAlignment="1" applyProtection="1">
      <alignment vertical="center" wrapText="1"/>
    </xf>
    <xf numFmtId="0" fontId="74" fillId="0" borderId="0" xfId="54" applyFont="1" applyFill="1" applyAlignment="1" applyProtection="1">
      <alignment vertical="center"/>
    </xf>
    <xf numFmtId="0" fontId="6" fillId="0" borderId="5" xfId="47" applyFont="1" applyFill="1" applyBorder="1" applyAlignment="1" applyProtection="1">
      <alignment horizontal="left" vertical="center" wrapText="1" indent="2"/>
    </xf>
    <xf numFmtId="0" fontId="106" fillId="7" borderId="0" xfId="54" applyFont="1" applyFill="1" applyBorder="1" applyAlignment="1" applyProtection="1">
      <alignment horizontal="center" vertical="center" wrapText="1"/>
    </xf>
    <xf numFmtId="0" fontId="56" fillId="0" borderId="0" xfId="53" applyNumberFormat="1" applyFont="1" applyFill="1" applyBorder="1" applyAlignment="1" applyProtection="1">
      <alignment vertical="center" wrapText="1"/>
    </xf>
    <xf numFmtId="0" fontId="56" fillId="0" borderId="0" xfId="54" applyFont="1" applyFill="1" applyBorder="1" applyAlignment="1" applyProtection="1">
      <alignment vertical="center" wrapText="1"/>
    </xf>
    <xf numFmtId="49" fontId="40" fillId="13" borderId="17" xfId="0" applyFont="1" applyFill="1" applyBorder="1" applyAlignment="1" applyProtection="1">
      <alignment vertical="center" wrapText="1"/>
    </xf>
    <xf numFmtId="49" fontId="40" fillId="13" borderId="17" xfId="0" applyFont="1" applyFill="1" applyBorder="1" applyAlignment="1" applyProtection="1">
      <alignment vertical="center"/>
    </xf>
    <xf numFmtId="49" fontId="6" fillId="13" borderId="17" xfId="54" applyNumberFormat="1" applyFont="1" applyFill="1" applyBorder="1" applyAlignment="1" applyProtection="1">
      <alignment horizontal="left" vertical="center" wrapText="1" indent="4"/>
    </xf>
    <xf numFmtId="0" fontId="6" fillId="0" borderId="14" xfId="54" applyNumberFormat="1" applyFont="1" applyFill="1" applyBorder="1" applyAlignment="1" applyProtection="1">
      <alignment horizontal="left" vertical="center" wrapText="1" indent="4"/>
    </xf>
    <xf numFmtId="0" fontId="6" fillId="0" borderId="13" xfId="54" applyNumberFormat="1" applyFont="1" applyFill="1" applyBorder="1" applyAlignment="1" applyProtection="1">
      <alignment horizontal="left" vertical="center" wrapText="1" indent="6"/>
    </xf>
    <xf numFmtId="4" fontId="0" fillId="7" borderId="13" xfId="0" applyNumberFormat="1" applyFill="1" applyBorder="1" applyAlignment="1" applyProtection="1">
      <alignment horizontal="right" vertical="center"/>
    </xf>
    <xf numFmtId="49" fontId="56" fillId="0" borderId="46" xfId="53" applyNumberFormat="1" applyFont="1" applyFill="1" applyBorder="1" applyAlignment="1" applyProtection="1">
      <alignment horizontal="center" vertical="center" wrapText="1"/>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33" fillId="0" borderId="20" xfId="54" applyFont="1" applyFill="1" applyBorder="1" applyAlignment="1" applyProtection="1">
      <alignment horizontal="center"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0" fontId="6" fillId="0" borderId="0" xfId="54" applyFont="1" applyFill="1" applyAlignment="1" applyProtection="1">
      <alignment vertical="center" wrapText="1"/>
    </xf>
    <xf numFmtId="49" fontId="32" fillId="0" borderId="0" xfId="0" applyFont="1" applyBorder="1">
      <alignment vertical="top"/>
    </xf>
    <xf numFmtId="0" fontId="33" fillId="0" borderId="0" xfId="54" applyFont="1" applyFill="1" applyAlignment="1" applyProtection="1">
      <alignment horizontal="center" vertical="center" wrapText="1"/>
    </xf>
    <xf numFmtId="49" fontId="6" fillId="0" borderId="0" xfId="0" applyFont="1" applyBorder="1">
      <alignment vertical="top"/>
    </xf>
    <xf numFmtId="49" fontId="6" fillId="0" borderId="0" xfId="0" applyFont="1" applyBorder="1" applyAlignment="1">
      <alignment vertical="top"/>
    </xf>
    <xf numFmtId="0" fontId="74" fillId="0" borderId="0" xfId="54" applyFont="1" applyFill="1" applyBorder="1" applyAlignment="1" applyProtection="1">
      <alignment vertical="center" wrapText="1"/>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0" fontId="6" fillId="0" borderId="0" xfId="54" applyFont="1" applyFill="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33" fillId="0" borderId="0" xfId="54" applyFont="1" applyFill="1" applyAlignment="1" applyProtection="1">
      <alignment horizontal="center" vertical="center" wrapText="1"/>
    </xf>
    <xf numFmtId="49" fontId="6" fillId="0" borderId="0" xfId="0" applyNumberFormat="1" applyFont="1" applyAlignment="1">
      <alignment vertical="center"/>
    </xf>
    <xf numFmtId="49" fontId="6" fillId="0" borderId="0" xfId="0" applyFont="1">
      <alignment vertical="top"/>
    </xf>
    <xf numFmtId="49" fontId="6" fillId="0" borderId="0" xfId="0" applyFont="1" applyBorder="1">
      <alignment vertical="top"/>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49" fontId="74" fillId="0" borderId="0" xfId="0" applyFont="1" applyBorder="1">
      <alignment vertical="top"/>
    </xf>
    <xf numFmtId="49" fontId="74" fillId="0" borderId="0" xfId="0" applyNumberFormat="1" applyFont="1" applyBorder="1" applyAlignment="1">
      <alignment vertical="center"/>
    </xf>
    <xf numFmtId="0" fontId="33" fillId="7" borderId="0" xfId="54" applyFont="1" applyFill="1" applyBorder="1" applyAlignment="1" applyProtection="1">
      <alignment vertical="center" wrapText="1"/>
    </xf>
    <xf numFmtId="0" fontId="11" fillId="0" borderId="0" xfId="54" applyFont="1" applyFill="1" applyBorder="1" applyAlignment="1" applyProtection="1">
      <alignment horizontal="center" vertical="center" wrapText="1"/>
    </xf>
    <xf numFmtId="0" fontId="11" fillId="0" borderId="0" xfId="54" applyFont="1" applyFill="1" applyBorder="1" applyAlignment="1" applyProtection="1">
      <alignment vertical="center" wrapText="1"/>
    </xf>
    <xf numFmtId="49" fontId="0" fillId="0" borderId="0" xfId="0">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49" fontId="6" fillId="0" borderId="0" xfId="54" applyNumberFormat="1" applyFont="1" applyFill="1" applyAlignment="1" applyProtection="1">
      <alignment vertical="center" wrapText="1"/>
    </xf>
    <xf numFmtId="0" fontId="11" fillId="0" borderId="0" xfId="54" applyFont="1" applyFill="1" applyAlignment="1" applyProtection="1">
      <alignment horizontal="center" vertical="center" wrapText="1"/>
    </xf>
    <xf numFmtId="0" fontId="6" fillId="0" borderId="0" xfId="54" applyFont="1" applyFill="1" applyBorder="1" applyAlignment="1" applyProtection="1">
      <alignment vertical="center" wrapText="1"/>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49" fontId="6" fillId="0" borderId="0" xfId="0" applyNumberFormat="1" applyFont="1" applyAlignment="1">
      <alignment vertical="center"/>
    </xf>
    <xf numFmtId="49" fontId="6" fillId="0" borderId="0" xfId="0" applyFont="1">
      <alignment vertical="top"/>
    </xf>
    <xf numFmtId="49" fontId="6" fillId="13" borderId="18" xfId="53" applyNumberFormat="1" applyFont="1" applyFill="1" applyBorder="1" applyAlignment="1" applyProtection="1">
      <alignment horizontal="center"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0" fontId="0" fillId="0" borderId="0" xfId="0" applyNumberFormat="1" applyFill="1" applyBorder="1" applyAlignment="1">
      <alignment vertical="center"/>
    </xf>
    <xf numFmtId="0" fontId="74" fillId="0" borderId="0" xfId="54" applyFont="1" applyFill="1" applyAlignment="1" applyProtection="1">
      <alignment vertical="center" wrapText="1"/>
    </xf>
    <xf numFmtId="0" fontId="41" fillId="7" borderId="0" xfId="54" applyFont="1" applyFill="1" applyBorder="1" applyAlignment="1" applyProtection="1">
      <alignment vertical="top" wrapText="1"/>
    </xf>
    <xf numFmtId="49" fontId="74" fillId="0" borderId="0" xfId="0" applyFont="1">
      <alignment vertical="top"/>
    </xf>
    <xf numFmtId="0" fontId="74" fillId="0" borderId="0" xfId="53" applyNumberFormat="1" applyFont="1" applyFill="1" applyBorder="1" applyAlignment="1" applyProtection="1">
      <alignment vertical="center" wrapText="1"/>
    </xf>
    <xf numFmtId="49" fontId="74" fillId="0" borderId="0" xfId="0" applyFont="1" applyAlignment="1">
      <alignment vertical="top"/>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0" fontId="74" fillId="0" borderId="0" xfId="54" applyFont="1" applyFill="1" applyBorder="1" applyAlignment="1" applyProtection="1">
      <alignment vertical="center" wrapText="1"/>
    </xf>
    <xf numFmtId="49" fontId="74" fillId="0" borderId="0" xfId="0" applyFont="1" applyBorder="1">
      <alignment vertical="top"/>
    </xf>
    <xf numFmtId="49" fontId="74" fillId="0" borderId="0" xfId="0" applyNumberFormat="1" applyFont="1" applyAlignment="1">
      <alignment vertical="center"/>
    </xf>
    <xf numFmtId="0" fontId="74" fillId="0" borderId="0" xfId="54" applyFont="1" applyFill="1" applyAlignment="1" applyProtection="1">
      <alignment horizontal="center" vertical="center" wrapText="1"/>
    </xf>
    <xf numFmtId="0" fontId="6" fillId="0" borderId="0" xfId="54" applyFont="1" applyFill="1" applyAlignment="1" applyProtection="1">
      <alignment vertical="top" wrapText="1"/>
    </xf>
    <xf numFmtId="0" fontId="6" fillId="0" borderId="16" xfId="54" applyNumberFormat="1" applyFont="1" applyFill="1" applyBorder="1" applyAlignment="1" applyProtection="1">
      <alignment vertical="center" wrapText="1"/>
    </xf>
    <xf numFmtId="0" fontId="6" fillId="0" borderId="0"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6" fillId="0" borderId="0" xfId="47" applyFont="1" applyFill="1" applyBorder="1" applyAlignment="1" applyProtection="1">
      <alignment horizontal="right" vertical="center" wrapText="1"/>
    </xf>
    <xf numFmtId="0" fontId="29" fillId="7" borderId="23" xfId="33" applyNumberFormat="1" applyFont="1" applyFill="1" applyBorder="1" applyAlignment="1" applyProtection="1">
      <alignment horizontal="center" vertical="center" wrapText="1"/>
    </xf>
    <xf numFmtId="0" fontId="74" fillId="0" borderId="0" xfId="54" applyFont="1" applyFill="1" applyBorder="1" applyAlignment="1" applyProtection="1">
      <alignment horizontal="center" vertical="center" wrapText="1"/>
    </xf>
    <xf numFmtId="0" fontId="6" fillId="8" borderId="5" xfId="53" applyNumberFormat="1" applyFont="1" applyFill="1" applyBorder="1" applyAlignment="1" applyProtection="1">
      <alignment horizontal="left" vertical="center" wrapText="1"/>
    </xf>
    <xf numFmtId="0" fontId="0" fillId="12" borderId="5" xfId="47" applyFont="1" applyFill="1" applyBorder="1" applyAlignment="1" applyProtection="1">
      <alignment horizontal="center" vertical="center" wrapText="1"/>
    </xf>
    <xf numFmtId="0" fontId="6" fillId="0" borderId="5" xfId="54" applyNumberFormat="1"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6" fillId="0" borderId="5" xfId="51" applyFont="1" applyFill="1" applyBorder="1" applyAlignment="1" applyProtection="1">
      <alignment vertical="top" wrapText="1"/>
    </xf>
    <xf numFmtId="0" fontId="0" fillId="0" borderId="16" xfId="0" applyNumberFormat="1" applyBorder="1" applyAlignment="1">
      <alignment vertical="top" wrapText="1"/>
    </xf>
    <xf numFmtId="0" fontId="6" fillId="0" borderId="16" xfId="51" applyFont="1" applyFill="1" applyBorder="1" applyAlignment="1" applyProtection="1">
      <alignment vertical="center" wrapText="1"/>
    </xf>
    <xf numFmtId="0" fontId="0" fillId="0" borderId="16" xfId="0" applyNumberFormat="1" applyBorder="1">
      <alignment vertical="top"/>
    </xf>
    <xf numFmtId="0" fontId="0" fillId="0" borderId="5" xfId="51" applyFont="1" applyFill="1" applyBorder="1" applyAlignment="1" applyProtection="1">
      <alignment horizontal="right" vertical="top" wrapText="1"/>
    </xf>
    <xf numFmtId="49" fontId="6" fillId="0" borderId="5" xfId="0" applyNumberFormat="1" applyFont="1" applyBorder="1" applyAlignment="1" applyProtection="1">
      <alignment horizontal="right" vertical="top"/>
    </xf>
    <xf numFmtId="49" fontId="6" fillId="0" borderId="16" xfId="0" applyNumberFormat="1" applyFont="1" applyBorder="1" applyAlignment="1" applyProtection="1">
      <alignment horizontal="right" vertical="top"/>
    </xf>
    <xf numFmtId="49" fontId="40" fillId="13" borderId="15" xfId="0" applyFont="1" applyFill="1" applyBorder="1" applyAlignment="1" applyProtection="1">
      <alignment horizontal="left" vertical="center" indent="3"/>
    </xf>
    <xf numFmtId="49" fontId="0" fillId="0" borderId="0" xfId="0">
      <alignment vertical="top"/>
    </xf>
    <xf numFmtId="0" fontId="6" fillId="0" borderId="0" xfId="54" applyFont="1" applyFill="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11" fillId="0" borderId="0" xfId="54" applyFont="1" applyFill="1" applyAlignment="1" applyProtection="1">
      <alignment vertical="center" wrapText="1"/>
    </xf>
    <xf numFmtId="0" fontId="11" fillId="0" borderId="0" xfId="54" applyFont="1" applyFill="1" applyAlignment="1" applyProtection="1">
      <alignment horizontal="center" vertical="center" wrapText="1"/>
    </xf>
    <xf numFmtId="0" fontId="33" fillId="0" borderId="0" xfId="54" applyFont="1" applyFill="1" applyAlignment="1" applyProtection="1">
      <alignment horizontal="center" vertical="center" wrapText="1"/>
    </xf>
    <xf numFmtId="49" fontId="6" fillId="0" borderId="0" xfId="0" applyFont="1">
      <alignment vertical="top"/>
    </xf>
    <xf numFmtId="0" fontId="41" fillId="7" borderId="0" xfId="54" applyFont="1" applyFill="1" applyBorder="1" applyAlignment="1" applyProtection="1">
      <alignment vertical="top" wrapText="1"/>
    </xf>
    <xf numFmtId="49" fontId="74" fillId="0" borderId="0" xfId="0" applyFont="1">
      <alignment vertical="top"/>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74" fillId="0" borderId="0" xfId="0" applyFont="1" applyFill="1" applyBorder="1" applyProtection="1">
      <alignment vertical="top"/>
    </xf>
    <xf numFmtId="49" fontId="74" fillId="0" borderId="0" xfId="0" applyFont="1" applyBorder="1">
      <alignment vertical="top"/>
    </xf>
    <xf numFmtId="49" fontId="74" fillId="0" borderId="0" xfId="0" applyNumberFormat="1" applyFont="1" applyBorder="1" applyAlignment="1">
      <alignment vertical="center"/>
    </xf>
    <xf numFmtId="49" fontId="74" fillId="0" borderId="0" xfId="0" applyNumberFormat="1" applyFont="1" applyAlignment="1">
      <alignment vertical="center"/>
    </xf>
    <xf numFmtId="49" fontId="0" fillId="0" borderId="0" xfId="0">
      <alignment vertical="top"/>
    </xf>
    <xf numFmtId="0" fontId="6" fillId="0" borderId="0" xfId="54" applyFont="1" applyFill="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11" fillId="0" borderId="0" xfId="54" applyFont="1" applyFill="1" applyAlignment="1" applyProtection="1">
      <alignment vertical="center" wrapText="1"/>
    </xf>
    <xf numFmtId="0" fontId="11" fillId="0" borderId="0" xfId="54" applyFont="1" applyFill="1" applyAlignment="1" applyProtection="1">
      <alignment horizontal="center" vertical="center" wrapText="1"/>
    </xf>
    <xf numFmtId="0" fontId="33" fillId="0" borderId="0" xfId="54" applyFont="1" applyFill="1" applyAlignment="1" applyProtection="1">
      <alignment horizontal="center" vertical="center" wrapText="1"/>
    </xf>
    <xf numFmtId="0" fontId="6" fillId="9" borderId="5" xfId="54" applyNumberFormat="1" applyFont="1" applyFill="1" applyBorder="1" applyAlignment="1" applyProtection="1">
      <alignment horizontal="left" vertical="center" wrapText="1" indent="6"/>
      <protection locked="0"/>
    </xf>
    <xf numFmtId="49" fontId="6" fillId="0" borderId="0" xfId="0" applyFont="1">
      <alignment vertical="top"/>
    </xf>
    <xf numFmtId="49" fontId="6" fillId="9" borderId="5" xfId="54" applyNumberFormat="1" applyFont="1" applyFill="1" applyBorder="1" applyAlignment="1" applyProtection="1">
      <alignment horizontal="left" vertical="center" wrapText="1" indent="7"/>
      <protection locked="0"/>
    </xf>
    <xf numFmtId="49" fontId="6" fillId="9" borderId="5" xfId="54" applyNumberFormat="1" applyFont="1" applyFill="1" applyBorder="1" applyAlignment="1" applyProtection="1">
      <alignment horizontal="left" vertical="center" wrapText="1" indent="4"/>
      <protection locked="0"/>
    </xf>
    <xf numFmtId="49" fontId="6" fillId="9" borderId="5" xfId="49" applyNumberFormat="1" applyFont="1" applyFill="1" applyBorder="1" applyAlignment="1" applyProtection="1">
      <alignment horizontal="left" vertical="center" wrapText="1"/>
      <protection locked="0"/>
    </xf>
    <xf numFmtId="49" fontId="6" fillId="2" borderId="5" xfId="30" applyNumberFormat="1" applyFont="1" applyFill="1" applyBorder="1" applyAlignment="1" applyProtection="1">
      <alignment horizontal="left" vertical="center" wrapText="1"/>
      <protection locked="0"/>
    </xf>
    <xf numFmtId="4" fontId="0" fillId="9" borderId="5" xfId="0" applyNumberFormat="1" applyFill="1" applyBorder="1" applyAlignment="1" applyProtection="1">
      <alignment horizontal="right" vertical="center" wrapText="1"/>
      <protection locked="0"/>
    </xf>
    <xf numFmtId="0" fontId="41" fillId="7" borderId="0" xfId="54" applyFont="1" applyFill="1" applyBorder="1" applyAlignment="1" applyProtection="1">
      <alignment vertical="top" wrapText="1"/>
    </xf>
    <xf numFmtId="49" fontId="74" fillId="0" borderId="0" xfId="0" applyFont="1">
      <alignment vertical="top"/>
    </xf>
    <xf numFmtId="167" fontId="6" fillId="9" borderId="5" xfId="30" applyNumberFormat="1" applyFont="1" applyFill="1" applyBorder="1" applyAlignment="1" applyProtection="1">
      <alignment horizontal="right" vertical="center" wrapText="1"/>
      <protection locked="0"/>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74" fillId="0" borderId="0" xfId="0" applyFont="1" applyFill="1" applyBorder="1" applyProtection="1">
      <alignment vertical="top"/>
    </xf>
    <xf numFmtId="49" fontId="74" fillId="0" borderId="0" xfId="0" applyFont="1" applyBorder="1">
      <alignment vertical="top"/>
    </xf>
    <xf numFmtId="49" fontId="74" fillId="0" borderId="0" xfId="0" applyNumberFormat="1" applyFont="1" applyBorder="1" applyAlignment="1">
      <alignment vertical="center"/>
    </xf>
    <xf numFmtId="49" fontId="74" fillId="0" borderId="0" xfId="0" applyNumberFormat="1" applyFont="1" applyAlignment="1">
      <alignment vertical="center"/>
    </xf>
    <xf numFmtId="49" fontId="6" fillId="9" borderId="5" xfId="53" applyNumberFormat="1" applyFont="1" applyFill="1" applyBorder="1" applyAlignment="1" applyProtection="1">
      <alignment horizontal="left" vertical="center" wrapText="1"/>
      <protection locked="0"/>
    </xf>
    <xf numFmtId="49" fontId="6" fillId="0" borderId="5" xfId="53" applyNumberFormat="1" applyFont="1" applyFill="1" applyBorder="1" applyAlignment="1" applyProtection="1">
      <alignment horizontal="center" vertical="center" wrapText="1"/>
    </xf>
    <xf numFmtId="49" fontId="6" fillId="0" borderId="5" xfId="33" applyNumberFormat="1" applyFont="1" applyFill="1" applyBorder="1" applyAlignment="1" applyProtection="1">
      <alignment horizontal="center" vertical="center" wrapText="1"/>
    </xf>
    <xf numFmtId="0" fontId="40" fillId="0" borderId="5" xfId="0" applyNumberFormat="1" applyFont="1" applyFill="1" applyBorder="1" applyAlignment="1" applyProtection="1">
      <alignment horizontal="left" vertical="center"/>
    </xf>
    <xf numFmtId="49" fontId="69" fillId="9" borderId="5" xfId="30" applyNumberFormat="1" applyFont="1" applyFill="1" applyBorder="1" applyAlignment="1" applyProtection="1">
      <alignment horizontal="left" vertical="center" wrapText="1"/>
      <protection locked="0"/>
    </xf>
    <xf numFmtId="49" fontId="0" fillId="9" borderId="5" xfId="53" applyNumberFormat="1" applyFont="1" applyFill="1" applyBorder="1" applyAlignment="1" applyProtection="1">
      <alignment horizontal="center" vertical="center" wrapText="1"/>
      <protection locked="0"/>
    </xf>
    <xf numFmtId="0" fontId="6" fillId="9" borderId="5" xfId="54" applyNumberFormat="1" applyFont="1" applyFill="1" applyBorder="1" applyAlignment="1" applyProtection="1">
      <alignment horizontal="left" vertical="center" wrapText="1"/>
      <protection locked="0"/>
    </xf>
    <xf numFmtId="167" fontId="6" fillId="0" borderId="5" xfId="30" applyNumberFormat="1" applyFont="1" applyFill="1" applyBorder="1" applyAlignment="1" applyProtection="1">
      <alignment horizontal="right" vertical="center" wrapText="1"/>
    </xf>
    <xf numFmtId="167" fontId="6" fillId="0" borderId="5" xfId="30" applyNumberFormat="1" applyFont="1" applyFill="1" applyBorder="1" applyAlignment="1" applyProtection="1">
      <alignment vertical="center" wrapText="1"/>
    </xf>
    <xf numFmtId="4" fontId="6" fillId="0" borderId="5" xfId="54" applyNumberFormat="1" applyFont="1" applyFill="1" applyBorder="1" applyAlignment="1" applyProtection="1">
      <alignment horizontal="left" vertical="center" wrapText="1"/>
    </xf>
    <xf numFmtId="0" fontId="0" fillId="0" borderId="0" xfId="0" applyNumberFormat="1">
      <alignment vertical="top"/>
    </xf>
    <xf numFmtId="0" fontId="74" fillId="0" borderId="0" xfId="54" applyFont="1" applyFill="1" applyAlignment="1" applyProtection="1">
      <alignment vertical="top" wrapText="1"/>
    </xf>
    <xf numFmtId="49" fontId="56" fillId="0" borderId="0" xfId="52" applyNumberFormat="1" applyFont="1" applyFill="1" applyBorder="1" applyAlignment="1" applyProtection="1">
      <alignment horizontal="left" vertical="center" wrapText="1" indent="1"/>
    </xf>
    <xf numFmtId="0" fontId="102" fillId="0" borderId="0" xfId="52" applyFont="1" applyFill="1" applyBorder="1" applyAlignment="1" applyProtection="1">
      <alignment horizontal="right" vertical="center" wrapText="1" indent="1"/>
    </xf>
    <xf numFmtId="0" fontId="0" fillId="7" borderId="0" xfId="52" applyFont="1" applyFill="1" applyBorder="1" applyAlignment="1" applyProtection="1">
      <alignment horizontal="right" vertical="center" wrapText="1" indent="1"/>
    </xf>
    <xf numFmtId="0" fontId="55" fillId="0" borderId="0" xfId="52" applyFont="1" applyFill="1" applyAlignment="1" applyProtection="1">
      <alignment horizontal="left" vertical="center" wrapText="1"/>
    </xf>
    <xf numFmtId="0" fontId="55" fillId="0" borderId="0" xfId="52" applyFont="1" applyAlignment="1" applyProtection="1">
      <alignment horizontal="center" vertical="center" wrapText="1"/>
    </xf>
    <xf numFmtId="0" fontId="56" fillId="0" borderId="0" xfId="52" applyFont="1" applyFill="1" applyAlignment="1" applyProtection="1">
      <alignment horizontal="left" vertical="center" wrapText="1"/>
    </xf>
    <xf numFmtId="0" fontId="107" fillId="0" borderId="0" xfId="52" applyFont="1" applyAlignment="1" applyProtection="1">
      <alignment vertical="center" wrapText="1"/>
    </xf>
    <xf numFmtId="0" fontId="56" fillId="7" borderId="0" xfId="52" applyFont="1" applyFill="1" applyBorder="1" applyAlignment="1" applyProtection="1">
      <alignment vertical="center" wrapText="1"/>
    </xf>
    <xf numFmtId="0" fontId="56" fillId="0" borderId="0" xfId="52" applyFont="1" applyAlignment="1" applyProtection="1">
      <alignment vertical="center" wrapText="1"/>
    </xf>
    <xf numFmtId="0" fontId="6" fillId="7" borderId="0" xfId="52" applyNumberFormat="1" applyFont="1" applyFill="1" applyBorder="1" applyAlignment="1" applyProtection="1">
      <alignment horizontal="center" vertical="center" wrapText="1"/>
    </xf>
    <xf numFmtId="0" fontId="0" fillId="7" borderId="0" xfId="52" applyFont="1" applyFill="1" applyBorder="1" applyAlignment="1" applyProtection="1">
      <alignment horizontal="right" vertical="center" wrapText="1" indent="1"/>
    </xf>
    <xf numFmtId="0" fontId="58" fillId="0" borderId="0" xfId="52" applyFont="1" applyFill="1" applyAlignment="1" applyProtection="1">
      <alignment horizontal="left" vertical="center" wrapText="1"/>
    </xf>
    <xf numFmtId="0" fontId="59" fillId="0" borderId="0" xfId="52" applyFont="1" applyAlignment="1" applyProtection="1">
      <alignment vertical="center" wrapText="1"/>
    </xf>
    <xf numFmtId="0" fontId="57" fillId="0" borderId="0" xfId="52" applyFont="1" applyAlignment="1" applyProtection="1">
      <alignment vertical="center" wrapText="1"/>
    </xf>
    <xf numFmtId="0" fontId="58" fillId="0" borderId="0" xfId="52" applyFont="1" applyAlignment="1" applyProtection="1">
      <alignment horizontal="center" vertical="center" wrapText="1"/>
    </xf>
    <xf numFmtId="0" fontId="57" fillId="7" borderId="0" xfId="52" applyFont="1" applyFill="1" applyBorder="1" applyAlignment="1" applyProtection="1">
      <alignment horizontal="right" vertical="center" wrapText="1" indent="1"/>
    </xf>
    <xf numFmtId="14" fontId="57" fillId="7" borderId="0" xfId="52" applyNumberFormat="1" applyFont="1" applyFill="1" applyBorder="1" applyAlignment="1" applyProtection="1">
      <alignment horizontal="left" vertical="center" wrapText="1"/>
    </xf>
    <xf numFmtId="0" fontId="58" fillId="7" borderId="0" xfId="52" applyNumberFormat="1" applyFont="1" applyFill="1" applyBorder="1" applyAlignment="1" applyProtection="1">
      <alignment horizontal="center" vertical="center" wrapText="1"/>
    </xf>
    <xf numFmtId="0" fontId="57" fillId="7" borderId="0" xfId="52" applyNumberFormat="1" applyFont="1" applyFill="1" applyBorder="1" applyAlignment="1" applyProtection="1">
      <alignment horizontal="left" vertical="center" wrapText="1" indent="1"/>
    </xf>
    <xf numFmtId="0" fontId="57" fillId="7" borderId="0" xfId="52" applyFont="1" applyFill="1" applyBorder="1" applyAlignment="1" applyProtection="1">
      <alignment horizontal="center" vertical="center" wrapText="1"/>
    </xf>
    <xf numFmtId="0" fontId="55" fillId="0" borderId="0" xfId="52" applyFont="1" applyFill="1" applyAlignment="1" applyProtection="1">
      <alignment horizontal="left" vertical="center" wrapText="1"/>
    </xf>
    <xf numFmtId="0" fontId="55" fillId="0" borderId="0" xfId="52" applyFont="1" applyAlignment="1" applyProtection="1">
      <alignment horizontal="center" vertical="center" wrapText="1"/>
    </xf>
    <xf numFmtId="0" fontId="56" fillId="0" borderId="0" xfId="52" applyFont="1" applyFill="1" applyAlignment="1" applyProtection="1">
      <alignment horizontal="left" vertical="center" wrapText="1"/>
    </xf>
    <xf numFmtId="0" fontId="107" fillId="0" borderId="0" xfId="52" applyFont="1" applyAlignment="1" applyProtection="1">
      <alignment vertical="center" wrapText="1"/>
    </xf>
    <xf numFmtId="0" fontId="56" fillId="7" borderId="0" xfId="52" applyFont="1" applyFill="1" applyBorder="1" applyAlignment="1" applyProtection="1">
      <alignment vertical="center" wrapText="1"/>
    </xf>
    <xf numFmtId="0" fontId="56" fillId="0" borderId="0" xfId="52" applyFont="1" applyAlignment="1" applyProtection="1">
      <alignment vertical="center" wrapText="1"/>
    </xf>
    <xf numFmtId="49" fontId="0" fillId="0" borderId="0" xfId="0">
      <alignment vertical="top"/>
    </xf>
    <xf numFmtId="49" fontId="0" fillId="0" borderId="0" xfId="0" applyProtection="1">
      <alignment vertical="top"/>
    </xf>
    <xf numFmtId="49" fontId="0" fillId="10" borderId="0" xfId="0" applyFill="1" applyProtection="1">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49" fontId="29" fillId="7" borderId="0" xfId="33" applyNumberFormat="1" applyFont="1" applyFill="1" applyBorder="1" applyAlignment="1" applyProtection="1">
      <alignment horizontal="center" vertical="center" wrapText="1"/>
    </xf>
    <xf numFmtId="0" fontId="6" fillId="0" borderId="5" xfId="51" applyFont="1" applyFill="1" applyBorder="1" applyAlignment="1" applyProtection="1">
      <alignment vertical="center" wrapText="1"/>
    </xf>
    <xf numFmtId="0" fontId="33" fillId="7" borderId="0" xfId="54" applyFont="1" applyFill="1" applyBorder="1" applyAlignment="1" applyProtection="1">
      <alignment horizontal="center" vertical="center" wrapText="1"/>
    </xf>
    <xf numFmtId="0" fontId="8" fillId="7" borderId="0" xfId="54" applyFont="1" applyFill="1" applyBorder="1" applyAlignment="1" applyProtection="1">
      <alignment horizontal="center" vertical="center" wrapText="1"/>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49" fontId="6" fillId="0" borderId="0" xfId="54" applyNumberFormat="1" applyFont="1" applyFill="1" applyAlignment="1" applyProtection="1">
      <alignment vertical="center" wrapText="1"/>
    </xf>
    <xf numFmtId="49" fontId="6" fillId="0" borderId="0" xfId="0" applyNumberFormat="1" applyFont="1">
      <alignment vertical="top"/>
    </xf>
    <xf numFmtId="0" fontId="6" fillId="7" borderId="5" xfId="54" applyFont="1" applyFill="1" applyBorder="1" applyAlignment="1" applyProtection="1">
      <alignment horizontal="center" vertical="center" wrapText="1"/>
    </xf>
    <xf numFmtId="0" fontId="0" fillId="0" borderId="5" xfId="33" applyFont="1" applyFill="1" applyBorder="1" applyAlignment="1" applyProtection="1">
      <alignment horizontal="center" vertical="center" wrapText="1"/>
    </xf>
    <xf numFmtId="0" fontId="6" fillId="13" borderId="13" xfId="54" applyFont="1" applyFill="1" applyBorder="1" applyAlignment="1" applyProtection="1">
      <alignment vertical="center" wrapText="1"/>
    </xf>
    <xf numFmtId="49" fontId="6" fillId="0" borderId="5" xfId="0" applyNumberFormat="1" applyFont="1" applyBorder="1" applyProtection="1">
      <alignment vertical="top"/>
    </xf>
    <xf numFmtId="0" fontId="6" fillId="9" borderId="5" xfId="54" applyNumberFormat="1" applyFont="1" applyFill="1" applyBorder="1" applyAlignment="1" applyProtection="1">
      <alignment horizontal="left" vertical="center" wrapText="1" indent="6"/>
      <protection locked="0"/>
    </xf>
    <xf numFmtId="49" fontId="40" fillId="13" borderId="15" xfId="0" applyFont="1" applyFill="1" applyBorder="1" applyAlignment="1" applyProtection="1">
      <alignment horizontal="left" vertical="center" indent="1"/>
    </xf>
    <xf numFmtId="0" fontId="6" fillId="0" borderId="5" xfId="54" applyFont="1" applyFill="1" applyBorder="1" applyAlignment="1" applyProtection="1">
      <alignment vertical="center" wrapText="1"/>
    </xf>
    <xf numFmtId="49" fontId="6" fillId="9" borderId="5" xfId="49" applyNumberFormat="1" applyFont="1" applyFill="1" applyBorder="1" applyAlignment="1" applyProtection="1">
      <alignment horizontal="left" vertical="center" wrapText="1"/>
      <protection locked="0"/>
    </xf>
    <xf numFmtId="49" fontId="6" fillId="0" borderId="0" xfId="35">
      <alignment vertical="top"/>
    </xf>
    <xf numFmtId="49" fontId="6" fillId="0" borderId="29" xfId="0" applyNumberFormat="1" applyFont="1" applyBorder="1" applyAlignment="1" applyProtection="1">
      <alignment vertical="top" wrapText="1"/>
    </xf>
    <xf numFmtId="0" fontId="72" fillId="0" borderId="0" xfId="54" applyFont="1" applyFill="1" applyAlignment="1" applyProtection="1">
      <alignment vertical="center" wrapText="1"/>
    </xf>
    <xf numFmtId="49" fontId="0" fillId="7" borderId="5" xfId="54" applyNumberFormat="1" applyFont="1" applyFill="1" applyBorder="1" applyAlignment="1" applyProtection="1">
      <alignment horizontal="center" vertical="center" wrapText="1"/>
    </xf>
    <xf numFmtId="0" fontId="0" fillId="0" borderId="0" xfId="0" applyNumberFormat="1" applyFill="1" applyBorder="1" applyAlignment="1">
      <alignment vertical="center"/>
    </xf>
    <xf numFmtId="0" fontId="6" fillId="0" borderId="5" xfId="54" applyNumberFormat="1" applyFont="1" applyFill="1" applyBorder="1" applyAlignment="1" applyProtection="1">
      <alignment vertical="center" wrapText="1"/>
    </xf>
    <xf numFmtId="0" fontId="6" fillId="0" borderId="0" xfId="53" applyNumberFormat="1" applyFont="1" applyFill="1" applyBorder="1" applyAlignment="1" applyProtection="1">
      <alignment vertical="center" wrapText="1"/>
    </xf>
    <xf numFmtId="0" fontId="74" fillId="0" borderId="0" xfId="54" applyFont="1" applyFill="1" applyAlignment="1" applyProtection="1">
      <alignment vertical="center" wrapText="1"/>
    </xf>
    <xf numFmtId="0" fontId="74" fillId="0" borderId="0" xfId="54" applyFont="1" applyFill="1" applyAlignment="1" applyProtection="1">
      <alignment vertical="center"/>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167" fontId="6" fillId="9" borderId="5" xfId="30" applyNumberFormat="1" applyFont="1" applyFill="1" applyBorder="1" applyAlignment="1" applyProtection="1">
      <alignment horizontal="right" vertical="center" wrapText="1"/>
      <protection locked="0"/>
    </xf>
    <xf numFmtId="49" fontId="6" fillId="0" borderId="0" xfId="54" applyNumberFormat="1" applyFont="1" applyFill="1" applyBorder="1" applyAlignment="1" applyProtection="1">
      <alignment vertical="center" wrapText="1"/>
    </xf>
    <xf numFmtId="49" fontId="6" fillId="0" borderId="0" xfId="35" applyNumberFormat="1" applyFont="1">
      <alignment vertical="top"/>
    </xf>
    <xf numFmtId="49" fontId="0" fillId="9" borderId="5" xfId="30" applyNumberFormat="1" applyFont="1" applyFill="1" applyBorder="1" applyAlignment="1" applyProtection="1">
      <alignment horizontal="left" vertical="center" wrapText="1" indent="2"/>
      <protection locked="0"/>
    </xf>
    <xf numFmtId="49" fontId="6" fillId="0"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horizontal="center" vertical="center" wrapText="1"/>
    </xf>
    <xf numFmtId="49" fontId="6" fillId="9" borderId="5" xfId="53" applyNumberFormat="1" applyFont="1" applyFill="1" applyBorder="1" applyAlignment="1" applyProtection="1">
      <alignment horizontal="left" vertical="center" wrapText="1"/>
      <protection locked="0"/>
    </xf>
    <xf numFmtId="49" fontId="69" fillId="9" borderId="5" xfId="30" applyNumberFormat="1" applyFill="1" applyBorder="1" applyAlignment="1" applyProtection="1">
      <alignment horizontal="left" vertical="center" wrapText="1"/>
      <protection locked="0"/>
    </xf>
    <xf numFmtId="0" fontId="6" fillId="8" borderId="5" xfId="53"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0" fillId="7" borderId="0" xfId="33"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2"/>
    </xf>
    <xf numFmtId="49" fontId="6"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0" fontId="81" fillId="0" borderId="0" xfId="0" applyNumberFormat="1" applyFont="1" applyFill="1" applyBorder="1" applyAlignment="1">
      <alignment vertical="center"/>
    </xf>
    <xf numFmtId="0" fontId="6" fillId="0" borderId="5" xfId="54" applyNumberFormat="1" applyFont="1" applyFill="1" applyBorder="1" applyAlignment="1" applyProtection="1">
      <alignment horizontal="center" vertical="center" wrapText="1"/>
    </xf>
    <xf numFmtId="0" fontId="18" fillId="0" borderId="0" xfId="55" applyFont="1" applyBorder="1" applyAlignment="1">
      <alignment vertical="center" wrapText="1"/>
    </xf>
    <xf numFmtId="0" fontId="0" fillId="0" borderId="5" xfId="0" applyNumberFormat="1" applyFill="1" applyBorder="1" applyAlignment="1" applyProtection="1">
      <alignment vertical="center"/>
    </xf>
    <xf numFmtId="0" fontId="6" fillId="0" borderId="5" xfId="47"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3"/>
    </xf>
    <xf numFmtId="0" fontId="74" fillId="0" borderId="0" xfId="0" applyNumberFormat="1" applyFont="1" applyFill="1" applyBorder="1" applyAlignment="1">
      <alignment horizontal="center" vertical="center"/>
    </xf>
    <xf numFmtId="0" fontId="6" fillId="0" borderId="5" xfId="54" applyNumberFormat="1" applyFont="1" applyFill="1" applyBorder="1" applyAlignment="1" applyProtection="1">
      <alignment vertical="top" wrapText="1"/>
    </xf>
    <xf numFmtId="0" fontId="0" fillId="9" borderId="5" xfId="30" applyNumberFormat="1" applyFont="1" applyFill="1" applyBorder="1" applyAlignment="1" applyProtection="1">
      <alignment horizontal="left" vertical="center" wrapText="1"/>
      <protection locked="0"/>
    </xf>
    <xf numFmtId="0" fontId="6" fillId="0" borderId="5" xfId="54" applyNumberFormat="1" applyFont="1" applyFill="1" applyBorder="1" applyAlignment="1" applyProtection="1">
      <alignment horizontal="left" vertical="top" wrapText="1"/>
    </xf>
    <xf numFmtId="0" fontId="6" fillId="0" borderId="5" xfId="47" applyFont="1" applyFill="1" applyBorder="1" applyAlignment="1" applyProtection="1">
      <alignment horizontal="left" vertical="center" wrapText="1" indent="1"/>
    </xf>
    <xf numFmtId="0" fontId="6" fillId="0" borderId="0" xfId="47" applyFont="1" applyFill="1" applyBorder="1" applyAlignment="1" applyProtection="1">
      <alignment horizontal="left" vertical="center" wrapText="1" indent="2"/>
    </xf>
    <xf numFmtId="0" fontId="6" fillId="0" borderId="0" xfId="53" applyNumberFormat="1" applyFont="1" applyFill="1" applyBorder="1" applyAlignment="1" applyProtection="1">
      <alignment horizontal="left" vertical="center" wrapText="1"/>
    </xf>
    <xf numFmtId="0" fontId="6" fillId="0" borderId="5" xfId="47" applyFont="1" applyFill="1" applyBorder="1" applyAlignment="1" applyProtection="1">
      <alignment horizontal="left" vertical="center" wrapText="1" indent="4"/>
    </xf>
    <xf numFmtId="0" fontId="66" fillId="0" borderId="0" xfId="54" applyFont="1" applyFill="1" applyAlignment="1" applyProtection="1">
      <alignment vertical="center" wrapText="1"/>
    </xf>
    <xf numFmtId="0" fontId="66" fillId="0" borderId="0" xfId="55" applyFont="1" applyBorder="1" applyAlignment="1">
      <alignment vertical="center" wrapText="1"/>
    </xf>
    <xf numFmtId="0" fontId="6" fillId="9" borderId="5" xfId="53" applyNumberFormat="1" applyFont="1" applyFill="1" applyBorder="1" applyAlignment="1" applyProtection="1">
      <alignment horizontal="left" vertical="center" wrapText="1"/>
      <protection locked="0"/>
    </xf>
    <xf numFmtId="0" fontId="56" fillId="0" borderId="0" xfId="47" applyFont="1" applyFill="1" applyBorder="1" applyAlignment="1" applyProtection="1">
      <alignment vertical="center" wrapText="1"/>
    </xf>
    <xf numFmtId="0" fontId="6" fillId="7" borderId="0" xfId="54" applyFont="1" applyFill="1" applyBorder="1" applyAlignment="1" applyProtection="1">
      <alignment horizontal="right" vertical="center" wrapText="1"/>
    </xf>
    <xf numFmtId="0" fontId="6" fillId="7" borderId="0" xfId="54" applyFont="1" applyFill="1" applyBorder="1" applyAlignment="1" applyProtection="1">
      <alignment horizontal="center" vertical="center" wrapText="1"/>
    </xf>
    <xf numFmtId="0" fontId="6" fillId="7" borderId="0" xfId="54" applyFont="1" applyFill="1" applyBorder="1" applyAlignment="1" applyProtection="1">
      <alignment horizontal="right" vertical="center"/>
    </xf>
    <xf numFmtId="49" fontId="74" fillId="0" borderId="0" xfId="35" applyFont="1" applyAlignment="1">
      <alignment vertical="top"/>
    </xf>
    <xf numFmtId="49" fontId="40" fillId="13" borderId="15" xfId="35" applyFont="1" applyFill="1" applyBorder="1" applyAlignment="1" applyProtection="1">
      <alignment horizontal="left" vertical="center" indent="3"/>
    </xf>
    <xf numFmtId="49" fontId="43" fillId="13" borderId="14" xfId="35" applyFont="1" applyFill="1" applyBorder="1" applyAlignment="1" applyProtection="1">
      <alignment horizontal="center" vertical="top"/>
    </xf>
    <xf numFmtId="0" fontId="53" fillId="0" borderId="0" xfId="54" applyFont="1" applyFill="1" applyAlignment="1" applyProtection="1">
      <alignment horizontal="right" vertical="top" wrapText="1"/>
    </xf>
    <xf numFmtId="49" fontId="40" fillId="13" borderId="15" xfId="35" applyFont="1" applyFill="1" applyBorder="1" applyAlignment="1" applyProtection="1">
      <alignment horizontal="left" vertical="center" indent="2"/>
    </xf>
    <xf numFmtId="0" fontId="6" fillId="0" borderId="0" xfId="54" applyFont="1" applyFill="1" applyAlignment="1" applyProtection="1">
      <alignment horizontal="left" vertical="center" wrapText="1" indent="1"/>
    </xf>
    <xf numFmtId="0" fontId="6" fillId="0" borderId="0" xfId="54" applyFont="1" applyFill="1" applyAlignment="1" applyProtection="1">
      <alignment horizontal="left" vertical="center" wrapText="1" indent="2"/>
    </xf>
    <xf numFmtId="0" fontId="0" fillId="0" borderId="5" xfId="54" applyFont="1" applyFill="1" applyBorder="1" applyAlignment="1" applyProtection="1">
      <alignment horizontal="left" vertical="center" wrapText="1"/>
    </xf>
    <xf numFmtId="0" fontId="6" fillId="0" borderId="26" xfId="54" applyNumberFormat="1" applyFont="1" applyFill="1" applyBorder="1" applyAlignment="1" applyProtection="1">
      <alignment horizontal="left" vertical="center" wrapText="1"/>
    </xf>
    <xf numFmtId="49" fontId="40" fillId="13" borderId="15" xfId="35" applyFont="1" applyFill="1" applyBorder="1" applyAlignment="1" applyProtection="1">
      <alignment horizontal="left" vertical="center"/>
    </xf>
    <xf numFmtId="49" fontId="0" fillId="7" borderId="13" xfId="54" applyNumberFormat="1" applyFont="1" applyFill="1" applyBorder="1" applyAlignment="1" applyProtection="1">
      <alignment horizontal="center" vertical="center" wrapText="1"/>
    </xf>
    <xf numFmtId="0" fontId="6" fillId="0" borderId="23" xfId="54" applyFont="1" applyFill="1" applyBorder="1" applyAlignment="1" applyProtection="1">
      <alignment vertical="center" wrapText="1"/>
    </xf>
    <xf numFmtId="0" fontId="103" fillId="0" borderId="0" xfId="54" applyFont="1" applyFill="1" applyAlignment="1" applyProtection="1">
      <alignment vertical="center" wrapText="1"/>
    </xf>
    <xf numFmtId="49" fontId="0" fillId="7" borderId="16" xfId="54" applyNumberFormat="1" applyFont="1" applyFill="1" applyBorder="1" applyAlignment="1" applyProtection="1">
      <alignment horizontal="center" vertical="center" wrapText="1"/>
    </xf>
    <xf numFmtId="0" fontId="6" fillId="13" borderId="25" xfId="54" applyFont="1" applyFill="1" applyBorder="1" applyAlignment="1" applyProtection="1">
      <alignment vertical="center" wrapText="1"/>
    </xf>
    <xf numFmtId="0" fontId="0" fillId="7" borderId="13" xfId="52" applyFont="1" applyFill="1" applyBorder="1" applyAlignment="1" applyProtection="1">
      <alignment horizontal="right" vertical="center" wrapText="1" indent="1"/>
    </xf>
    <xf numFmtId="49" fontId="6" fillId="0" borderId="23" xfId="35" applyBorder="1">
      <alignment vertical="top"/>
    </xf>
    <xf numFmtId="0" fontId="0" fillId="8" borderId="5" xfId="30" applyNumberFormat="1" applyFont="1" applyFill="1" applyBorder="1" applyAlignment="1" applyProtection="1">
      <alignment horizontal="left" vertical="center" wrapText="1" indent="1"/>
    </xf>
    <xf numFmtId="0" fontId="0" fillId="8" borderId="5" xfId="54" applyFont="1" applyFill="1" applyBorder="1" applyAlignment="1" applyProtection="1">
      <alignment horizontal="left" vertical="center" wrapText="1" indent="1"/>
    </xf>
    <xf numFmtId="49" fontId="6" fillId="9" borderId="5" xfId="52" applyNumberFormat="1" applyFont="1" applyFill="1" applyBorder="1" applyAlignment="1" applyProtection="1">
      <alignment horizontal="left" vertical="center" wrapText="1" indent="1"/>
      <protection locked="0"/>
    </xf>
    <xf numFmtId="49" fontId="0" fillId="9" borderId="5" xfId="53" applyNumberFormat="1" applyFont="1" applyFill="1" applyBorder="1" applyAlignment="1" applyProtection="1">
      <alignment horizontal="left" vertical="center" wrapText="1" indent="1"/>
      <protection locked="0"/>
    </xf>
    <xf numFmtId="0" fontId="6" fillId="9" borderId="5" xfId="52" applyNumberFormat="1" applyFont="1" applyFill="1" applyBorder="1" applyAlignment="1" applyProtection="1">
      <alignment horizontal="left" vertical="center" wrapText="1" indent="1"/>
      <protection locked="0"/>
    </xf>
    <xf numFmtId="49" fontId="0" fillId="9" borderId="5" xfId="53" applyNumberFormat="1" applyFont="1" applyFill="1" applyBorder="1" applyAlignment="1" applyProtection="1">
      <alignment horizontal="left" vertical="center" wrapText="1"/>
      <protection locked="0"/>
    </xf>
    <xf numFmtId="49" fontId="0" fillId="9" borderId="14" xfId="53" applyNumberFormat="1" applyFont="1" applyFill="1" applyBorder="1" applyAlignment="1" applyProtection="1">
      <alignment horizontal="left" vertical="center" wrapText="1"/>
      <protection locked="0"/>
    </xf>
    <xf numFmtId="49" fontId="69" fillId="2" borderId="5" xfId="30" applyNumberFormat="1" applyFill="1" applyBorder="1" applyAlignment="1" applyProtection="1">
      <alignment horizontal="left" vertical="center" wrapText="1"/>
      <protection locked="0"/>
    </xf>
    <xf numFmtId="0" fontId="102" fillId="7" borderId="0" xfId="52" applyFont="1" applyFill="1" applyBorder="1" applyAlignment="1" applyProtection="1">
      <alignment horizontal="right" vertical="center" wrapText="1" indent="1"/>
    </xf>
    <xf numFmtId="0" fontId="103" fillId="0" borderId="0" xfId="53" applyNumberFormat="1" applyFont="1" applyFill="1" applyBorder="1" applyAlignment="1" applyProtection="1">
      <alignment vertical="center" wrapText="1"/>
    </xf>
    <xf numFmtId="4" fontId="0" fillId="9" borderId="5" xfId="30" applyNumberFormat="1" applyFont="1" applyFill="1" applyBorder="1" applyAlignment="1" applyProtection="1">
      <alignment horizontal="right" vertical="center" wrapText="1"/>
      <protection locked="0"/>
    </xf>
    <xf numFmtId="0" fontId="102" fillId="0" borderId="0" xfId="0" applyNumberFormat="1" applyFont="1" applyFill="1" applyBorder="1" applyAlignment="1" applyProtection="1">
      <alignment horizontal="center" vertical="center"/>
    </xf>
    <xf numFmtId="0" fontId="0" fillId="0" borderId="0" xfId="0" applyNumberFormat="1">
      <alignment vertical="top"/>
    </xf>
    <xf numFmtId="0" fontId="0" fillId="0" borderId="0" xfId="0" applyNumberFormat="1">
      <alignment vertical="top"/>
    </xf>
    <xf numFmtId="0" fontId="0" fillId="0" borderId="0" xfId="0" applyNumberFormat="1">
      <alignment vertical="top"/>
    </xf>
    <xf numFmtId="49" fontId="6" fillId="7" borderId="0" xfId="52" applyNumberFormat="1" applyFont="1" applyFill="1" applyBorder="1" applyAlignment="1" applyProtection="1">
      <alignment horizontal="right" vertical="top" wrapText="1"/>
    </xf>
    <xf numFmtId="167" fontId="0" fillId="2" borderId="5" xfId="0" applyNumberFormat="1" applyFill="1" applyBorder="1" applyAlignment="1" applyProtection="1">
      <alignment horizontal="right" vertical="center"/>
      <protection locked="0"/>
    </xf>
    <xf numFmtId="49" fontId="0" fillId="9" borderId="5" xfId="53" applyNumberFormat="1" applyFont="1" applyFill="1" applyBorder="1" applyAlignment="1" applyProtection="1">
      <alignment horizontal="center" vertical="center" wrapText="1"/>
      <protection locked="0"/>
    </xf>
    <xf numFmtId="0" fontId="0" fillId="0" borderId="0" xfId="0" applyNumberFormat="1">
      <alignment vertical="top"/>
    </xf>
    <xf numFmtId="0" fontId="0" fillId="0" borderId="0" xfId="0" applyNumberFormat="1" applyAlignment="1">
      <alignment vertical="center"/>
    </xf>
    <xf numFmtId="0" fontId="6"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6" fillId="0" borderId="5" xfId="54" applyNumberFormat="1" applyFont="1" applyFill="1" applyBorder="1" applyAlignment="1" applyProtection="1">
      <alignment horizontal="left" vertical="top" wrapText="1"/>
    </xf>
    <xf numFmtId="0" fontId="6" fillId="8" borderId="5" xfId="53" applyNumberFormat="1" applyFont="1" applyFill="1" applyBorder="1" applyAlignment="1" applyProtection="1">
      <alignment horizontal="left" vertical="center" wrapText="1"/>
    </xf>
    <xf numFmtId="14" fontId="6" fillId="8" borderId="5" xfId="53" applyNumberFormat="1" applyFont="1" applyFill="1" applyBorder="1" applyAlignment="1" applyProtection="1">
      <alignment horizontal="left" vertical="center" wrapText="1" indent="1"/>
    </xf>
    <xf numFmtId="14" fontId="49" fillId="0" borderId="5" xfId="53" applyNumberFormat="1" applyFont="1" applyFill="1" applyBorder="1" applyAlignment="1" applyProtection="1">
      <alignment horizontal="center" vertical="center" wrapText="1"/>
    </xf>
    <xf numFmtId="49" fontId="6" fillId="0" borderId="5" xfId="33" applyNumberFormat="1" applyFont="1" applyFill="1" applyBorder="1" applyAlignment="1" applyProtection="1">
      <alignment horizontal="center" vertical="center" wrapText="1"/>
    </xf>
    <xf numFmtId="0" fontId="6" fillId="0" borderId="5" xfId="53" applyNumberFormat="1" applyFont="1" applyFill="1" applyBorder="1" applyAlignment="1" applyProtection="1">
      <alignment horizontal="center" vertical="center" wrapText="1"/>
    </xf>
    <xf numFmtId="49" fontId="0" fillId="9" borderId="5" xfId="0" applyNumberFormat="1" applyFill="1" applyBorder="1" applyAlignment="1" applyProtection="1">
      <alignment horizontal="left" vertical="center" wrapText="1"/>
      <protection locked="0"/>
    </xf>
    <xf numFmtId="0" fontId="0" fillId="0" borderId="0" xfId="0" applyNumberFormat="1">
      <alignment vertical="top"/>
    </xf>
    <xf numFmtId="0" fontId="29" fillId="7" borderId="23" xfId="33" applyNumberFormat="1"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33" fillId="0" borderId="5" xfId="54" applyFont="1" applyFill="1" applyBorder="1" applyAlignment="1" applyProtection="1">
      <alignment horizontal="center" vertical="center" wrapText="1"/>
    </xf>
    <xf numFmtId="22" fontId="6" fillId="0" borderId="0" xfId="49" applyNumberFormat="1" applyFont="1" applyAlignment="1" applyProtection="1">
      <alignment horizontal="left" vertical="center" wrapText="1"/>
    </xf>
    <xf numFmtId="49" fontId="0" fillId="8" borderId="5" xfId="53" applyNumberFormat="1" applyFont="1" applyFill="1" applyBorder="1" applyAlignment="1" applyProtection="1">
      <alignment horizontal="left" vertical="center" wrapText="1" indent="1"/>
    </xf>
    <xf numFmtId="49" fontId="0" fillId="9" borderId="5" xfId="0" applyFill="1" applyBorder="1" applyAlignment="1" applyProtection="1">
      <alignment horizontal="left" vertical="center" wrapText="1" indent="1"/>
      <protection locked="0"/>
    </xf>
    <xf numFmtId="49" fontId="33" fillId="0" borderId="5" xfId="33" applyNumberFormat="1" applyFont="1" applyFill="1" applyBorder="1" applyAlignment="1" applyProtection="1">
      <alignment horizontal="center" vertical="center" wrapText="1"/>
    </xf>
    <xf numFmtId="49" fontId="6" fillId="8" borderId="29" xfId="53" applyNumberFormat="1" applyFont="1" applyFill="1" applyBorder="1" applyAlignment="1" applyProtection="1">
      <alignment horizontal="center" vertical="center" wrapText="1"/>
    </xf>
    <xf numFmtId="49" fontId="0" fillId="8" borderId="5" xfId="0" applyNumberFormat="1" applyFill="1" applyBorder="1" applyAlignment="1" applyProtection="1">
      <alignment horizontal="left" vertical="center" wrapText="1"/>
    </xf>
    <xf numFmtId="49" fontId="69" fillId="9" borderId="26" xfId="30" applyNumberFormat="1" applyFont="1" applyFill="1" applyBorder="1" applyAlignment="1" applyProtection="1">
      <alignment horizontal="center" vertical="center" wrapText="1"/>
      <protection locked="0"/>
    </xf>
    <xf numFmtId="49" fontId="0" fillId="12" borderId="47" xfId="0" applyFont="1" applyFill="1" applyBorder="1" applyAlignment="1">
      <alignment horizontal="center" vertical="center"/>
    </xf>
    <xf numFmtId="0" fontId="0" fillId="0" borderId="0" xfId="0" applyNumberFormat="1">
      <alignment vertical="top"/>
    </xf>
    <xf numFmtId="0" fontId="0" fillId="0" borderId="0" xfId="0" applyNumberFormat="1" applyAlignment="1">
      <alignment vertical="center"/>
    </xf>
    <xf numFmtId="0" fontId="14" fillId="7" borderId="0" xfId="43" applyNumberFormat="1" applyFont="1" applyFill="1" applyBorder="1" applyAlignment="1" applyProtection="1">
      <alignment horizontal="justify" vertical="top" wrapText="1"/>
    </xf>
    <xf numFmtId="49" fontId="14" fillId="7" borderId="0" xfId="43" applyFont="1" applyFill="1" applyBorder="1" applyAlignment="1">
      <alignment horizontal="left" vertical="top" wrapText="1" indent="1"/>
    </xf>
    <xf numFmtId="49" fontId="69" fillId="0" borderId="0" xfId="30" applyNumberFormat="1" applyBorder="1" applyAlignment="1" applyProtection="1">
      <alignment vertical="center"/>
    </xf>
    <xf numFmtId="0" fontId="18" fillId="14" borderId="34" xfId="28" applyNumberFormat="1" applyFont="1" applyFill="1" applyBorder="1" applyAlignment="1" applyProtection="1">
      <alignment horizontal="left" vertical="center" wrapText="1" indent="1"/>
    </xf>
    <xf numFmtId="0" fontId="18" fillId="14" borderId="35" xfId="28" applyNumberFormat="1" applyFont="1" applyFill="1" applyBorder="1" applyAlignment="1" applyProtection="1">
      <alignment horizontal="left" vertical="center" wrapText="1" indent="1"/>
    </xf>
    <xf numFmtId="0" fontId="14" fillId="7" borderId="0" xfId="43" applyNumberFormat="1" applyFont="1" applyFill="1" applyBorder="1" applyAlignment="1">
      <alignment horizontal="justify" vertical="center" wrapText="1"/>
    </xf>
    <xf numFmtId="49" fontId="14" fillId="7" borderId="27" xfId="43" applyFont="1" applyFill="1" applyBorder="1" applyAlignment="1">
      <alignment vertical="center" wrapText="1"/>
    </xf>
    <xf numFmtId="49" fontId="14" fillId="7" borderId="0" xfId="43" applyFont="1" applyFill="1" applyBorder="1" applyAlignment="1">
      <alignment vertical="center" wrapText="1"/>
    </xf>
    <xf numFmtId="49" fontId="14" fillId="7" borderId="27" xfId="43" applyFont="1" applyFill="1" applyBorder="1" applyAlignment="1">
      <alignment horizontal="left" vertical="center" wrapText="1"/>
    </xf>
    <xf numFmtId="49" fontId="14" fillId="7" borderId="0" xfId="43" applyFont="1" applyFill="1" applyBorder="1" applyAlignment="1">
      <alignment horizontal="left" vertical="center" wrapText="1"/>
    </xf>
    <xf numFmtId="49" fontId="69" fillId="0" borderId="0" xfId="30" applyNumberFormat="1" applyFont="1" applyBorder="1" applyProtection="1">
      <alignment vertical="top"/>
    </xf>
    <xf numFmtId="49" fontId="0" fillId="0" borderId="0" xfId="0" applyBorder="1">
      <alignment vertical="top"/>
    </xf>
    <xf numFmtId="49" fontId="14" fillId="7" borderId="0" xfId="43" applyFont="1" applyFill="1" applyBorder="1" applyAlignment="1">
      <alignment horizontal="left" wrapText="1"/>
    </xf>
    <xf numFmtId="0" fontId="18" fillId="0" borderId="0" xfId="22" applyFont="1" applyFill="1" applyBorder="1" applyAlignment="1" applyProtection="1">
      <alignment horizontal="right" vertical="top" wrapText="1" indent="1"/>
    </xf>
    <xf numFmtId="49" fontId="14" fillId="7" borderId="0" xfId="43" applyFont="1" applyFill="1" applyBorder="1" applyAlignment="1">
      <alignment horizontal="justify" vertical="justify" wrapText="1"/>
    </xf>
    <xf numFmtId="0" fontId="18" fillId="0" borderId="0" xfId="22" applyFont="1" applyFill="1" applyBorder="1" applyAlignment="1" applyProtection="1">
      <alignment horizontal="left" vertical="top" wrapText="1"/>
    </xf>
    <xf numFmtId="0" fontId="14" fillId="7" borderId="0" xfId="43" applyNumberFormat="1" applyFont="1" applyFill="1" applyBorder="1" applyAlignment="1">
      <alignment horizontal="justify" vertical="top" wrapText="1"/>
    </xf>
    <xf numFmtId="0" fontId="18" fillId="0" borderId="0" xfId="22" applyFont="1" applyFill="1" applyBorder="1" applyAlignment="1" applyProtection="1">
      <alignment horizontal="right" vertical="top" wrapText="1"/>
    </xf>
    <xf numFmtId="0" fontId="18" fillId="0" borderId="14" xfId="55" applyFont="1" applyBorder="1" applyAlignment="1">
      <alignment horizontal="center" vertical="center" wrapText="1"/>
    </xf>
    <xf numFmtId="0" fontId="18" fillId="0" borderId="13" xfId="55" applyFont="1" applyBorder="1" applyAlignment="1">
      <alignment horizontal="center" vertical="center" wrapText="1"/>
    </xf>
    <xf numFmtId="0" fontId="8" fillId="0" borderId="0" xfId="52" applyFont="1" applyAlignment="1" applyProtection="1">
      <alignment horizontal="left" vertical="top" wrapText="1"/>
    </xf>
    <xf numFmtId="0" fontId="6" fillId="7" borderId="0" xfId="52" applyNumberFormat="1" applyFont="1" applyFill="1" applyBorder="1" applyAlignment="1" applyProtection="1">
      <alignment horizontal="left" vertical="top" wrapText="1"/>
    </xf>
    <xf numFmtId="169" fontId="6" fillId="0" borderId="13" xfId="54" applyNumberFormat="1" applyFont="1" applyFill="1" applyBorder="1" applyAlignment="1" applyProtection="1">
      <alignment horizontal="center" vertical="center" wrapText="1"/>
    </xf>
    <xf numFmtId="169" fontId="6" fillId="0" borderId="14" xfId="54" applyNumberFormat="1" applyFont="1" applyFill="1" applyBorder="1" applyAlignment="1" applyProtection="1">
      <alignment horizontal="center" vertical="center" wrapText="1"/>
    </xf>
    <xf numFmtId="169" fontId="6" fillId="0" borderId="5" xfId="54" applyNumberFormat="1" applyFont="1" applyFill="1" applyBorder="1" applyAlignment="1" applyProtection="1">
      <alignment horizontal="center" vertical="center" wrapText="1"/>
    </xf>
    <xf numFmtId="49" fontId="29" fillId="0" borderId="15" xfId="33" applyNumberFormat="1" applyFont="1" applyFill="1" applyBorder="1" applyAlignment="1" applyProtection="1">
      <alignment horizontal="center" vertical="center" wrapText="1"/>
    </xf>
    <xf numFmtId="0" fontId="18" fillId="0" borderId="14" xfId="32" applyFont="1" applyFill="1" applyBorder="1" applyAlignment="1" applyProtection="1">
      <alignment horizontal="left" vertical="center" wrapText="1" indent="1"/>
    </xf>
    <xf numFmtId="0" fontId="18" fillId="0" borderId="5" xfId="32" applyFont="1" applyFill="1" applyBorder="1" applyAlignment="1" applyProtection="1">
      <alignment horizontal="left" vertical="center" wrapText="1" indent="1"/>
    </xf>
    <xf numFmtId="0" fontId="18" fillId="0" borderId="13" xfId="32" applyFont="1" applyFill="1" applyBorder="1" applyAlignment="1" applyProtection="1">
      <alignment horizontal="left" vertical="center" wrapText="1" indent="1"/>
    </xf>
    <xf numFmtId="0" fontId="6" fillId="0" borderId="0" xfId="54" applyFont="1" applyFill="1" applyBorder="1" applyAlignment="1" applyProtection="1">
      <alignment horizontal="center" vertical="center" wrapText="1"/>
    </xf>
    <xf numFmtId="49" fontId="6" fillId="0" borderId="0" xfId="53" applyNumberFormat="1" applyFont="1" applyFill="1" applyBorder="1" applyAlignment="1" applyProtection="1">
      <alignment horizontal="center" vertical="center" wrapText="1"/>
    </xf>
    <xf numFmtId="0" fontId="6" fillId="0" borderId="5" xfId="54" applyFont="1" applyFill="1" applyBorder="1" applyAlignment="1" applyProtection="1">
      <alignment horizontal="center" vertical="center" wrapText="1"/>
    </xf>
    <xf numFmtId="4" fontId="6" fillId="0" borderId="5" xfId="34" applyFont="1" applyFill="1" applyBorder="1" applyAlignment="1" applyProtection="1">
      <alignment horizontal="center" vertical="center" wrapText="1"/>
    </xf>
    <xf numFmtId="14" fontId="6" fillId="8" borderId="5" xfId="53" applyNumberFormat="1" applyFont="1" applyFill="1" applyBorder="1" applyAlignment="1" applyProtection="1">
      <alignment horizontal="left" vertical="center" wrapText="1" indent="1"/>
    </xf>
    <xf numFmtId="0" fontId="33" fillId="0" borderId="20" xfId="54" applyFont="1" applyFill="1" applyBorder="1" applyAlignment="1" applyProtection="1">
      <alignment horizontal="center" vertical="center" wrapText="1"/>
    </xf>
    <xf numFmtId="0" fontId="6" fillId="8" borderId="16" xfId="54" applyNumberFormat="1" applyFont="1" applyFill="1" applyBorder="1" applyAlignment="1" applyProtection="1">
      <alignment horizontal="left" vertical="center" wrapText="1" indent="1"/>
    </xf>
    <xf numFmtId="0" fontId="6" fillId="8" borderId="28" xfId="54" applyNumberFormat="1" applyFont="1" applyFill="1" applyBorder="1" applyAlignment="1" applyProtection="1">
      <alignment horizontal="left" vertical="center" wrapText="1" indent="1"/>
    </xf>
    <xf numFmtId="14" fontId="33" fillId="0" borderId="16" xfId="53" applyNumberFormat="1" applyFont="1" applyFill="1" applyBorder="1" applyAlignment="1" applyProtection="1">
      <alignment horizontal="center" vertical="center" wrapText="1"/>
    </xf>
    <xf numFmtId="14" fontId="33" fillId="0" borderId="28" xfId="53" applyNumberFormat="1" applyFont="1" applyFill="1" applyBorder="1" applyAlignment="1" applyProtection="1">
      <alignment horizontal="center" vertical="center" wrapText="1"/>
    </xf>
    <xf numFmtId="0" fontId="0" fillId="0" borderId="0" xfId="0" applyNumberFormat="1" applyAlignment="1">
      <alignment horizontal="left"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102" fillId="0" borderId="0" xfId="0" applyNumberFormat="1" applyFont="1" applyFill="1" applyBorder="1" applyAlignment="1" applyProtection="1">
      <alignment horizontal="center" vertical="center"/>
    </xf>
    <xf numFmtId="0" fontId="6" fillId="0" borderId="5" xfId="47" applyFont="1" applyFill="1" applyBorder="1" applyAlignment="1" applyProtection="1">
      <alignment horizontal="center" vertical="center" wrapText="1"/>
    </xf>
    <xf numFmtId="49" fontId="29" fillId="7" borderId="17" xfId="33" applyNumberFormat="1" applyFont="1" applyFill="1" applyBorder="1" applyAlignment="1" applyProtection="1">
      <alignment horizontal="center" vertical="center" wrapText="1"/>
    </xf>
    <xf numFmtId="0" fontId="0" fillId="0" borderId="5" xfId="0" applyNumberFormat="1" applyBorder="1" applyAlignment="1">
      <alignment horizontal="center" vertical="center" wrapText="1"/>
    </xf>
    <xf numFmtId="0" fontId="0" fillId="0" borderId="5" xfId="0" applyNumberFormat="1" applyBorder="1" applyAlignment="1">
      <alignment horizontal="center" vertical="center"/>
    </xf>
    <xf numFmtId="49" fontId="0" fillId="0" borderId="5" xfId="0" applyBorder="1">
      <alignment vertical="top"/>
    </xf>
    <xf numFmtId="49" fontId="6" fillId="8" borderId="16" xfId="33" applyNumberFormat="1" applyFont="1" applyFill="1" applyBorder="1" applyAlignment="1" applyProtection="1">
      <alignment horizontal="left" vertical="center" wrapText="1"/>
    </xf>
    <xf numFmtId="49" fontId="6" fillId="8" borderId="28" xfId="33" applyNumberFormat="1" applyFont="1" applyFill="1" applyBorder="1" applyAlignment="1" applyProtection="1">
      <alignment horizontal="left" vertical="center" wrapText="1"/>
    </xf>
    <xf numFmtId="49" fontId="6" fillId="8" borderId="26" xfId="33" applyNumberFormat="1" applyFont="1" applyFill="1" applyBorder="1" applyAlignment="1" applyProtection="1">
      <alignment horizontal="left" vertical="center" wrapText="1"/>
    </xf>
    <xf numFmtId="0" fontId="102" fillId="0" borderId="0" xfId="0" applyNumberFormat="1" applyFont="1" applyFill="1" applyBorder="1" applyAlignment="1">
      <alignment horizontal="right" vertical="center"/>
    </xf>
    <xf numFmtId="0" fontId="56" fillId="0" borderId="20" xfId="32" applyFont="1" applyFill="1" applyBorder="1" applyAlignment="1" applyProtection="1">
      <alignment horizontal="left" vertical="center" wrapText="1" indent="1"/>
    </xf>
    <xf numFmtId="0" fontId="56" fillId="0" borderId="28" xfId="32" applyFont="1" applyFill="1" applyBorder="1" applyAlignment="1" applyProtection="1">
      <alignment horizontal="left" vertical="center" wrapText="1" indent="1"/>
    </xf>
    <xf numFmtId="0" fontId="56" fillId="0" borderId="24" xfId="32" applyFont="1" applyFill="1" applyBorder="1" applyAlignment="1" applyProtection="1">
      <alignment horizontal="left" vertical="center" wrapText="1" indent="1"/>
    </xf>
    <xf numFmtId="0" fontId="56" fillId="0" borderId="0" xfId="47" applyFont="1" applyFill="1" applyBorder="1" applyAlignment="1" applyProtection="1">
      <alignment horizontal="right" vertical="center" wrapText="1"/>
    </xf>
    <xf numFmtId="0" fontId="56" fillId="0" borderId="17" xfId="47" applyFont="1" applyFill="1" applyBorder="1" applyAlignment="1" applyProtection="1">
      <alignment horizontal="right" vertical="center" wrapText="1"/>
    </xf>
    <xf numFmtId="0" fontId="6" fillId="0" borderId="5" xfId="47" applyFont="1" applyFill="1" applyBorder="1" applyAlignment="1" applyProtection="1">
      <alignment horizontal="right" vertical="center" wrapText="1"/>
    </xf>
    <xf numFmtId="0" fontId="6" fillId="8" borderId="5" xfId="33" applyNumberFormat="1" applyFont="1" applyFill="1" applyBorder="1" applyAlignment="1" applyProtection="1">
      <alignment horizontal="left" vertical="center" wrapText="1"/>
    </xf>
    <xf numFmtId="49" fontId="0" fillId="8" borderId="5" xfId="0" applyFill="1" applyBorder="1" applyAlignment="1" applyProtection="1">
      <alignment horizontal="left" vertical="top"/>
    </xf>
    <xf numFmtId="0" fontId="6" fillId="8" borderId="16" xfId="53" applyNumberFormat="1" applyFont="1" applyFill="1" applyBorder="1" applyAlignment="1" applyProtection="1">
      <alignment horizontal="left" vertical="center" wrapText="1"/>
    </xf>
    <xf numFmtId="0" fontId="6" fillId="8" borderId="28" xfId="53" applyNumberFormat="1" applyFont="1" applyFill="1" applyBorder="1" applyAlignment="1" applyProtection="1">
      <alignment horizontal="left" vertical="center" wrapText="1"/>
    </xf>
    <xf numFmtId="0" fontId="6" fillId="8" borderId="26" xfId="53" applyNumberFormat="1" applyFont="1" applyFill="1" applyBorder="1" applyAlignment="1" applyProtection="1">
      <alignment horizontal="left" vertical="center" wrapText="1"/>
    </xf>
    <xf numFmtId="0" fontId="6" fillId="8" borderId="5" xfId="53" applyNumberFormat="1" applyFont="1" applyFill="1" applyBorder="1" applyAlignment="1" applyProtection="1">
      <alignment horizontal="center" vertical="center" wrapText="1"/>
    </xf>
    <xf numFmtId="49" fontId="0" fillId="8" borderId="5" xfId="0" applyFill="1" applyBorder="1" applyProtection="1">
      <alignment vertical="top"/>
    </xf>
    <xf numFmtId="49" fontId="6" fillId="0" borderId="5" xfId="33" applyNumberFormat="1" applyFont="1" applyFill="1" applyBorder="1" applyAlignment="1" applyProtection="1">
      <alignment horizontal="center" vertical="center" wrapText="1"/>
    </xf>
    <xf numFmtId="49" fontId="0" fillId="8" borderId="5" xfId="0" applyNumberFormat="1" applyFill="1" applyBorder="1" applyAlignment="1" applyProtection="1">
      <alignment horizontal="left" vertical="center" wrapText="1"/>
    </xf>
    <xf numFmtId="49" fontId="6" fillId="8" borderId="5" xfId="53" applyNumberFormat="1" applyFont="1" applyFill="1" applyBorder="1" applyAlignment="1" applyProtection="1">
      <alignment horizontal="center" vertical="center" wrapText="1"/>
    </xf>
    <xf numFmtId="0" fontId="0" fillId="8" borderId="5" xfId="0" applyNumberFormat="1" applyFill="1" applyBorder="1" applyAlignment="1" applyProtection="1">
      <alignment horizontal="left" vertical="center" wrapText="1"/>
    </xf>
    <xf numFmtId="0" fontId="6" fillId="0" borderId="0" xfId="54" applyFont="1" applyFill="1" applyAlignment="1" applyProtection="1">
      <alignment horizontal="left" vertical="top" wrapText="1"/>
    </xf>
    <xf numFmtId="0" fontId="18" fillId="0" borderId="14" xfId="55" applyFont="1" applyFill="1" applyBorder="1" applyAlignment="1">
      <alignment horizontal="left" vertical="center" wrapText="1" indent="1"/>
    </xf>
    <xf numFmtId="0" fontId="18" fillId="0" borderId="5" xfId="55" applyFont="1" applyFill="1" applyBorder="1" applyAlignment="1">
      <alignment horizontal="left" vertical="center" wrapText="1" indent="1"/>
    </xf>
    <xf numFmtId="0" fontId="18" fillId="0" borderId="13" xfId="55" applyFont="1" applyFill="1" applyBorder="1" applyAlignment="1">
      <alignment horizontal="left" vertical="center" wrapText="1" inden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6" fillId="0" borderId="5" xfId="54" applyNumberFormat="1" applyFont="1" applyFill="1" applyBorder="1" applyAlignment="1" applyProtection="1">
      <alignment horizontal="left" vertical="top" wrapText="1"/>
    </xf>
    <xf numFmtId="0" fontId="6" fillId="0" borderId="16" xfId="54" applyNumberFormat="1" applyFont="1" applyFill="1" applyBorder="1" applyAlignment="1" applyProtection="1">
      <alignment horizontal="left" vertical="top" wrapText="1"/>
    </xf>
    <xf numFmtId="0" fontId="6" fillId="0" borderId="28" xfId="54" applyNumberFormat="1" applyFont="1" applyFill="1" applyBorder="1" applyAlignment="1" applyProtection="1">
      <alignment horizontal="left" vertical="top" wrapText="1"/>
    </xf>
    <xf numFmtId="0" fontId="6" fillId="0" borderId="26" xfId="54" applyNumberFormat="1" applyFont="1" applyFill="1" applyBorder="1" applyAlignment="1" applyProtection="1">
      <alignment horizontal="left" vertical="top" wrapText="1"/>
    </xf>
    <xf numFmtId="0" fontId="56" fillId="0" borderId="0" xfId="53" applyNumberFormat="1" applyFont="1" applyFill="1" applyBorder="1" applyAlignment="1" applyProtection="1">
      <alignment horizontal="left" vertical="center" wrapText="1" indent="1"/>
    </xf>
    <xf numFmtId="0" fontId="6" fillId="8" borderId="5" xfId="53" applyNumberFormat="1" applyFont="1" applyFill="1" applyBorder="1" applyAlignment="1" applyProtection="1">
      <alignment horizontal="left" vertical="center" wrapText="1" indent="1"/>
    </xf>
    <xf numFmtId="0" fontId="33" fillId="0" borderId="17" xfId="54" applyFont="1" applyFill="1" applyBorder="1" applyAlignment="1" applyProtection="1">
      <alignment horizontal="center" vertical="center" wrapText="1"/>
    </xf>
    <xf numFmtId="0" fontId="0" fillId="12" borderId="13" xfId="47" applyFont="1" applyFill="1" applyBorder="1" applyAlignment="1" applyProtection="1">
      <alignment horizontal="center" vertical="center" wrapText="1"/>
    </xf>
    <xf numFmtId="0" fontId="0" fillId="12" borderId="14" xfId="47" applyFont="1" applyFill="1" applyBorder="1" applyAlignment="1" applyProtection="1">
      <alignment horizontal="center" vertical="center" wrapText="1"/>
    </xf>
    <xf numFmtId="49" fontId="40" fillId="13" borderId="16" xfId="0" applyFont="1" applyFill="1" applyBorder="1" applyAlignment="1" applyProtection="1">
      <alignment horizontal="center" vertical="center" textRotation="90" wrapText="1"/>
    </xf>
    <xf numFmtId="49" fontId="40" fillId="13" borderId="28" xfId="0" applyFont="1" applyFill="1" applyBorder="1" applyAlignment="1" applyProtection="1">
      <alignment horizontal="center" vertical="center" textRotation="90" wrapText="1"/>
    </xf>
    <xf numFmtId="49" fontId="40" fillId="13" borderId="26" xfId="0" applyFont="1" applyFill="1" applyBorder="1" applyAlignment="1" applyProtection="1">
      <alignment horizontal="center" vertical="center" textRotation="90" wrapText="1"/>
    </xf>
    <xf numFmtId="0" fontId="6" fillId="7" borderId="5" xfId="54" applyFont="1" applyFill="1" applyBorder="1" applyAlignment="1" applyProtection="1">
      <alignment horizontal="center" vertical="center" wrapText="1"/>
    </xf>
    <xf numFmtId="0" fontId="0" fillId="7" borderId="13" xfId="101" applyNumberFormat="1" applyFont="1" applyFill="1" applyBorder="1" applyAlignment="1" applyProtection="1">
      <alignment horizontal="center" vertical="center" wrapText="1"/>
    </xf>
    <xf numFmtId="0" fontId="0" fillId="7" borderId="15" xfId="101" applyNumberFormat="1" applyFont="1" applyFill="1" applyBorder="1" applyAlignment="1" applyProtection="1">
      <alignment horizontal="center" vertical="center" wrapText="1"/>
    </xf>
    <xf numFmtId="0" fontId="0" fillId="7" borderId="14" xfId="101" applyNumberFormat="1" applyFont="1" applyFill="1" applyBorder="1" applyAlignment="1" applyProtection="1">
      <alignment horizontal="center" vertical="center" wrapText="1"/>
    </xf>
    <xf numFmtId="0" fontId="6" fillId="12" borderId="13" xfId="45" applyFont="1" applyFill="1" applyBorder="1" applyAlignment="1" applyProtection="1">
      <alignment horizontal="center" vertical="center" wrapText="1"/>
    </xf>
    <xf numFmtId="0" fontId="6" fillId="12" borderId="14" xfId="45" applyFont="1" applyFill="1" applyBorder="1" applyAlignment="1" applyProtection="1">
      <alignment horizontal="center" vertical="center" wrapText="1"/>
    </xf>
    <xf numFmtId="0" fontId="6" fillId="12" borderId="16" xfId="45" applyFont="1" applyFill="1" applyBorder="1" applyAlignment="1" applyProtection="1">
      <alignment horizontal="center" vertical="center" wrapText="1"/>
    </xf>
    <xf numFmtId="0" fontId="6" fillId="12" borderId="26" xfId="45" applyFont="1" applyFill="1" applyBorder="1" applyAlignment="1" applyProtection="1">
      <alignment horizontal="center" vertical="center" wrapText="1"/>
    </xf>
    <xf numFmtId="0" fontId="6" fillId="12" borderId="13" xfId="47" applyFont="1" applyFill="1" applyBorder="1" applyAlignment="1" applyProtection="1">
      <alignment horizontal="center" vertical="center" wrapText="1"/>
    </xf>
    <xf numFmtId="0" fontId="6" fillId="12" borderId="15" xfId="47" applyFont="1" applyFill="1" applyBorder="1" applyAlignment="1" applyProtection="1">
      <alignment horizontal="center" vertical="center" wrapText="1"/>
    </xf>
    <xf numFmtId="0" fontId="6" fillId="12" borderId="14" xfId="47" applyFont="1" applyFill="1" applyBorder="1" applyAlignment="1" applyProtection="1">
      <alignment horizontal="center" vertical="center" wrapText="1"/>
    </xf>
    <xf numFmtId="0" fontId="6" fillId="7" borderId="16" xfId="54" applyFont="1" applyFill="1" applyBorder="1" applyAlignment="1" applyProtection="1">
      <alignment horizontal="center" vertical="center" wrapText="1"/>
    </xf>
    <xf numFmtId="0" fontId="6" fillId="7" borderId="28" xfId="54" applyFont="1" applyFill="1" applyBorder="1" applyAlignment="1" applyProtection="1">
      <alignment horizontal="center" vertical="center" wrapText="1"/>
    </xf>
    <xf numFmtId="0" fontId="6" fillId="7" borderId="26" xfId="54" applyFont="1" applyFill="1" applyBorder="1" applyAlignment="1" applyProtection="1">
      <alignment horizontal="center" vertical="center" wrapText="1"/>
    </xf>
    <xf numFmtId="49" fontId="37" fillId="9" borderId="5" xfId="53" applyNumberFormat="1" applyFont="1" applyFill="1" applyBorder="1" applyAlignment="1" applyProtection="1">
      <alignment horizontal="center" vertical="center" wrapText="1"/>
      <protection locked="0"/>
    </xf>
    <xf numFmtId="49" fontId="6" fillId="11" borderId="5" xfId="53" applyNumberFormat="1" applyFont="1" applyFill="1" applyBorder="1" applyAlignment="1" applyProtection="1">
      <alignment horizontal="center" vertical="center" wrapText="1"/>
    </xf>
    <xf numFmtId="0" fontId="18" fillId="0" borderId="15" xfId="55" applyFont="1" applyBorder="1" applyAlignment="1">
      <alignment horizontal="left" vertical="center" wrapText="1" indent="1"/>
    </xf>
    <xf numFmtId="0" fontId="6" fillId="0" borderId="0" xfId="47" applyFont="1" applyFill="1" applyBorder="1" applyAlignment="1" applyProtection="1">
      <alignment horizontal="right" vertical="center" wrapText="1"/>
    </xf>
    <xf numFmtId="0" fontId="29" fillId="7" borderId="23" xfId="33" applyNumberFormat="1" applyFont="1" applyFill="1" applyBorder="1" applyAlignment="1" applyProtection="1">
      <alignment horizontal="center" vertical="center" wrapText="1"/>
    </xf>
    <xf numFmtId="0" fontId="74" fillId="0" borderId="0" xfId="54" applyFont="1" applyFill="1" applyBorder="1" applyAlignment="1" applyProtection="1">
      <alignment horizontal="center" vertical="center" wrapText="1"/>
    </xf>
    <xf numFmtId="4" fontId="6" fillId="8" borderId="5" xfId="30" applyNumberFormat="1" applyFont="1" applyFill="1" applyBorder="1" applyAlignment="1" applyProtection="1">
      <alignment horizontal="left" vertical="center" wrapText="1"/>
    </xf>
    <xf numFmtId="0" fontId="6" fillId="9" borderId="5" xfId="54" applyNumberFormat="1" applyFont="1" applyFill="1" applyBorder="1" applyAlignment="1" applyProtection="1">
      <alignment horizontal="left" vertical="center" wrapText="1"/>
      <protection locked="0"/>
    </xf>
    <xf numFmtId="0" fontId="6" fillId="9" borderId="13" xfId="54" applyNumberFormat="1" applyFont="1" applyFill="1" applyBorder="1" applyAlignment="1" applyProtection="1">
      <alignment horizontal="left" vertical="center" wrapText="1"/>
      <protection locked="0"/>
    </xf>
    <xf numFmtId="0" fontId="6" fillId="9" borderId="15" xfId="54" applyNumberFormat="1" applyFont="1" applyFill="1" applyBorder="1" applyAlignment="1" applyProtection="1">
      <alignment horizontal="left" vertical="center" wrapText="1"/>
      <protection locked="0"/>
    </xf>
    <xf numFmtId="0" fontId="6" fillId="9" borderId="14" xfId="54" applyNumberFormat="1" applyFont="1" applyFill="1" applyBorder="1" applyAlignment="1" applyProtection="1">
      <alignment horizontal="left" vertical="center" wrapText="1"/>
      <protection locked="0"/>
    </xf>
    <xf numFmtId="49" fontId="0" fillId="9" borderId="5" xfId="53" applyNumberFormat="1" applyFont="1" applyFill="1" applyBorder="1" applyAlignment="1" applyProtection="1">
      <alignment horizontal="center" vertical="center" wrapText="1"/>
      <protection locked="0"/>
    </xf>
    <xf numFmtId="49" fontId="56" fillId="0" borderId="0" xfId="53" applyNumberFormat="1" applyFont="1" applyFill="1" applyBorder="1" applyAlignment="1" applyProtection="1">
      <alignment horizontal="left" vertical="center" wrapText="1" indent="1"/>
    </xf>
    <xf numFmtId="49" fontId="69" fillId="9" borderId="13" xfId="30" applyNumberFormat="1" applyFont="1" applyFill="1" applyBorder="1" applyAlignment="1" applyProtection="1">
      <alignment horizontal="left" vertical="center" wrapText="1" indent="1"/>
      <protection locked="0"/>
    </xf>
    <xf numFmtId="49" fontId="69" fillId="9" borderId="15" xfId="30" applyNumberFormat="1" applyFont="1" applyFill="1" applyBorder="1" applyAlignment="1" applyProtection="1">
      <alignment horizontal="left" vertical="center" wrapText="1" indent="1"/>
      <protection locked="0"/>
    </xf>
    <xf numFmtId="49" fontId="69" fillId="9" borderId="14" xfId="30" applyNumberFormat="1" applyFont="1" applyFill="1" applyBorder="1" applyAlignment="1" applyProtection="1">
      <alignment horizontal="left" vertical="center" wrapText="1" indent="1"/>
      <protection locked="0"/>
    </xf>
    <xf numFmtId="0" fontId="29" fillId="7" borderId="15" xfId="33" applyNumberFormat="1" applyFont="1" applyFill="1" applyBorder="1" applyAlignment="1" applyProtection="1">
      <alignment horizontal="center" vertical="center" wrapText="1"/>
    </xf>
    <xf numFmtId="0" fontId="6" fillId="8" borderId="5" xfId="53" applyNumberFormat="1" applyFont="1" applyFill="1" applyBorder="1" applyAlignment="1" applyProtection="1">
      <alignment horizontal="left" vertical="center" wrapText="1"/>
    </xf>
    <xf numFmtId="49" fontId="40" fillId="13" borderId="5" xfId="0" applyFont="1" applyFill="1" applyBorder="1" applyAlignment="1" applyProtection="1">
      <alignment horizontal="center" vertical="center" textRotation="90" wrapText="1"/>
    </xf>
    <xf numFmtId="0" fontId="47" fillId="0" borderId="0" xfId="47" applyFont="1" applyFill="1" applyBorder="1" applyAlignment="1" applyProtection="1">
      <alignment horizontal="center" vertical="center" wrapText="1"/>
    </xf>
    <xf numFmtId="0" fontId="6" fillId="0" borderId="23" xfId="53" applyNumberFormat="1" applyFont="1" applyFill="1" applyBorder="1" applyAlignment="1" applyProtection="1">
      <alignment horizontal="center" vertical="center" wrapText="1"/>
    </xf>
    <xf numFmtId="0" fontId="47" fillId="0" borderId="17" xfId="47" applyFont="1" applyFill="1" applyBorder="1" applyAlignment="1" applyProtection="1">
      <alignment horizontal="center" vertical="center" wrapText="1"/>
    </xf>
    <xf numFmtId="0" fontId="33" fillId="0" borderId="0" xfId="54" applyFont="1" applyFill="1" applyBorder="1" applyAlignment="1" applyProtection="1">
      <alignment horizontal="center" vertical="center" wrapText="1"/>
    </xf>
    <xf numFmtId="0" fontId="6" fillId="0" borderId="0" xfId="53" applyNumberFormat="1" applyFont="1" applyFill="1" applyBorder="1" applyAlignment="1" applyProtection="1">
      <alignment horizontal="center" vertical="center" wrapText="1"/>
    </xf>
    <xf numFmtId="0" fontId="11" fillId="0" borderId="0" xfId="54" applyFont="1" applyFill="1" applyAlignment="1" applyProtection="1">
      <alignment horizontal="center" vertical="center" wrapText="1"/>
    </xf>
    <xf numFmtId="0" fontId="33" fillId="7" borderId="0" xfId="54" applyFont="1" applyFill="1" applyBorder="1" applyAlignment="1" applyProtection="1">
      <alignment horizontal="center" vertical="center" wrapText="1"/>
    </xf>
    <xf numFmtId="0" fontId="6" fillId="12" borderId="5" xfId="47" applyFont="1" applyFill="1" applyBorder="1" applyAlignment="1" applyProtection="1">
      <alignment horizontal="center" vertical="center" wrapText="1"/>
    </xf>
    <xf numFmtId="0" fontId="6"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6" fillId="0" borderId="21" xfId="54" applyNumberFormat="1" applyFont="1" applyFill="1" applyBorder="1" applyAlignment="1" applyProtection="1">
      <alignment horizontal="left" vertical="center" wrapText="1"/>
    </xf>
    <xf numFmtId="0" fontId="6" fillId="0" borderId="20" xfId="54" applyNumberFormat="1" applyFont="1" applyFill="1" applyBorder="1" applyAlignment="1" applyProtection="1">
      <alignment horizontal="left" vertical="center" wrapText="1"/>
    </xf>
    <xf numFmtId="0" fontId="6" fillId="0" borderId="18" xfId="54" applyNumberFormat="1" applyFont="1" applyFill="1" applyBorder="1" applyAlignment="1" applyProtection="1">
      <alignment horizontal="left" vertical="center" wrapText="1"/>
    </xf>
    <xf numFmtId="49" fontId="6" fillId="7" borderId="5" xfId="54" applyNumberFormat="1" applyFont="1" applyFill="1" applyBorder="1" applyAlignment="1" applyProtection="1">
      <alignment horizontal="center" vertical="center" wrapText="1"/>
    </xf>
    <xf numFmtId="0" fontId="6" fillId="0" borderId="16" xfId="54" applyNumberFormat="1" applyFont="1" applyFill="1" applyBorder="1" applyAlignment="1" applyProtection="1">
      <alignment horizontal="left" vertical="center" wrapText="1"/>
    </xf>
    <xf numFmtId="0" fontId="6" fillId="0" borderId="28" xfId="54" applyNumberFormat="1" applyFont="1" applyFill="1" applyBorder="1" applyAlignment="1" applyProtection="1">
      <alignment horizontal="left" vertical="center" wrapText="1"/>
    </xf>
    <xf numFmtId="0" fontId="6" fillId="0" borderId="26" xfId="54" applyNumberFormat="1" applyFont="1" applyFill="1" applyBorder="1" applyAlignment="1" applyProtection="1">
      <alignment horizontal="left" vertical="center" wrapText="1"/>
    </xf>
    <xf numFmtId="0" fontId="33" fillId="0" borderId="5" xfId="54" applyFont="1" applyFill="1" applyBorder="1" applyAlignment="1" applyProtection="1">
      <alignment horizontal="center" vertical="center" wrapText="1"/>
    </xf>
    <xf numFmtId="0" fontId="0" fillId="7" borderId="5" xfId="101" applyNumberFormat="1" applyFont="1" applyFill="1" applyBorder="1" applyAlignment="1" applyProtection="1">
      <alignment horizontal="center" vertical="center" wrapText="1"/>
    </xf>
    <xf numFmtId="0" fontId="29" fillId="7" borderId="0" xfId="33" applyNumberFormat="1" applyFont="1" applyFill="1" applyBorder="1" applyAlignment="1" applyProtection="1">
      <alignment horizontal="center" vertical="center" wrapText="1"/>
    </xf>
    <xf numFmtId="0" fontId="6" fillId="8" borderId="5" xfId="47" applyNumberFormat="1" applyFont="1" applyFill="1" applyBorder="1" applyAlignment="1" applyProtection="1">
      <alignment horizontal="left" vertical="center" wrapText="1"/>
    </xf>
    <xf numFmtId="0" fontId="6" fillId="8" borderId="5" xfId="54" applyNumberFormat="1" applyFont="1" applyFill="1" applyBorder="1" applyAlignment="1" applyProtection="1">
      <alignment horizontal="left" vertical="center" wrapText="1"/>
    </xf>
    <xf numFmtId="0" fontId="6" fillId="7" borderId="5" xfId="54" applyNumberFormat="1" applyFont="1" applyFill="1" applyBorder="1" applyAlignment="1" applyProtection="1">
      <alignment horizontal="left" vertical="center" wrapText="1"/>
    </xf>
    <xf numFmtId="49" fontId="6" fillId="2" borderId="5" xfId="54" applyNumberFormat="1" applyFont="1" applyFill="1" applyBorder="1" applyAlignment="1" applyProtection="1">
      <alignment horizontal="left" vertical="center" wrapText="1" indent="4"/>
      <protection locked="0"/>
    </xf>
    <xf numFmtId="0" fontId="6" fillId="7" borderId="5" xfId="54" applyFont="1" applyFill="1" applyBorder="1" applyAlignment="1" applyProtection="1">
      <alignment horizontal="center" vertical="center"/>
    </xf>
    <xf numFmtId="0" fontId="0" fillId="0" borderId="5" xfId="54" applyFont="1" applyFill="1" applyBorder="1" applyAlignment="1" applyProtection="1">
      <alignment horizontal="left" vertical="center" wrapText="1"/>
    </xf>
    <xf numFmtId="0" fontId="32" fillId="7" borderId="20" xfId="54" applyFont="1" applyFill="1" applyBorder="1" applyAlignment="1" applyProtection="1">
      <alignment horizontal="center" vertical="top" wrapText="1"/>
    </xf>
    <xf numFmtId="49" fontId="0" fillId="7" borderId="16" xfId="54" applyNumberFormat="1" applyFont="1" applyFill="1" applyBorder="1" applyAlignment="1" applyProtection="1">
      <alignment horizontal="center" vertical="center" wrapText="1"/>
    </xf>
    <xf numFmtId="49" fontId="0" fillId="7" borderId="28" xfId="54" applyNumberFormat="1" applyFont="1" applyFill="1" applyBorder="1" applyAlignment="1" applyProtection="1">
      <alignment horizontal="center" vertical="center" wrapText="1"/>
    </xf>
    <xf numFmtId="49" fontId="0" fillId="7" borderId="26" xfId="54" applyNumberFormat="1" applyFont="1" applyFill="1" applyBorder="1" applyAlignment="1" applyProtection="1">
      <alignment horizontal="center" vertical="center" wrapText="1"/>
    </xf>
    <xf numFmtId="0" fontId="0" fillId="8" borderId="5" xfId="30" applyNumberFormat="1" applyFont="1" applyFill="1" applyBorder="1" applyAlignment="1" applyProtection="1">
      <alignment horizontal="left" vertical="center" wrapText="1" indent="1"/>
    </xf>
    <xf numFmtId="0" fontId="0" fillId="8" borderId="5" xfId="54" applyFont="1" applyFill="1" applyBorder="1" applyAlignment="1" applyProtection="1">
      <alignment horizontal="left" vertical="center" wrapText="1" indent="1"/>
    </xf>
    <xf numFmtId="0" fontId="0" fillId="0" borderId="13" xfId="54" applyFont="1" applyFill="1" applyBorder="1" applyAlignment="1" applyProtection="1">
      <alignment horizontal="center" vertical="center" wrapText="1"/>
    </xf>
    <xf numFmtId="0" fontId="0" fillId="0" borderId="14" xfId="54" applyFont="1" applyFill="1" applyBorder="1" applyAlignment="1" applyProtection="1">
      <alignment horizontal="center" vertical="center" wrapText="1"/>
    </xf>
    <xf numFmtId="49" fontId="0" fillId="7" borderId="5" xfId="54" applyNumberFormat="1" applyFont="1" applyFill="1" applyBorder="1" applyAlignment="1" applyProtection="1">
      <alignment horizontal="center" vertical="center" wrapText="1"/>
    </xf>
    <xf numFmtId="0" fontId="0" fillId="0" borderId="16" xfId="33" applyFont="1" applyFill="1" applyBorder="1" applyAlignment="1" applyProtection="1">
      <alignment horizontal="center" vertical="center" wrapText="1"/>
    </xf>
    <xf numFmtId="0" fontId="0" fillId="0" borderId="26" xfId="33" applyFont="1" applyFill="1" applyBorder="1" applyAlignment="1" applyProtection="1">
      <alignment horizontal="center" vertical="center" wrapText="1"/>
    </xf>
    <xf numFmtId="0" fontId="0" fillId="0" borderId="13" xfId="33" applyFont="1" applyFill="1" applyBorder="1" applyAlignment="1" applyProtection="1">
      <alignment horizontal="center" vertical="center" wrapText="1"/>
    </xf>
    <xf numFmtId="0" fontId="0" fillId="0" borderId="14" xfId="33" applyFont="1" applyFill="1" applyBorder="1" applyAlignment="1" applyProtection="1">
      <alignment horizontal="center" vertical="center" wrapText="1"/>
    </xf>
    <xf numFmtId="49" fontId="29" fillId="7" borderId="15" xfId="33" applyNumberFormat="1" applyFont="1" applyFill="1" applyBorder="1" applyAlignment="1" applyProtection="1">
      <alignment horizontal="center" vertical="center" wrapText="1"/>
    </xf>
    <xf numFmtId="0" fontId="37" fillId="0" borderId="5" xfId="54" applyFont="1" applyFill="1" applyBorder="1" applyAlignment="1" applyProtection="1">
      <alignment horizontal="left" vertical="center" wrapText="1"/>
    </xf>
    <xf numFmtId="0" fontId="0" fillId="0" borderId="28" xfId="54" applyFont="1" applyFill="1" applyBorder="1" applyAlignment="1" applyProtection="1">
      <alignment horizontal="left" vertical="center" wrapText="1"/>
    </xf>
    <xf numFmtId="0" fontId="37" fillId="0" borderId="28" xfId="54" applyFont="1" applyFill="1" applyBorder="1" applyAlignment="1" applyProtection="1">
      <alignment horizontal="left" vertical="center" wrapText="1"/>
    </xf>
    <xf numFmtId="0" fontId="37" fillId="0" borderId="26" xfId="54" applyFont="1" applyFill="1" applyBorder="1" applyAlignment="1" applyProtection="1">
      <alignment horizontal="left" vertical="center" wrapText="1"/>
    </xf>
    <xf numFmtId="0" fontId="6" fillId="7" borderId="13" xfId="54" applyFont="1" applyFill="1" applyBorder="1" applyAlignment="1" applyProtection="1">
      <alignment horizontal="center" vertical="center" wrapText="1"/>
    </xf>
    <xf numFmtId="0" fontId="6" fillId="7" borderId="15" xfId="54" applyFont="1" applyFill="1" applyBorder="1" applyAlignment="1" applyProtection="1">
      <alignment horizontal="center" vertical="center" wrapText="1"/>
    </xf>
    <xf numFmtId="0" fontId="6" fillId="7" borderId="14" xfId="54" applyFont="1" applyFill="1" applyBorder="1" applyAlignment="1" applyProtection="1">
      <alignment horizontal="center" vertical="center" wrapText="1"/>
    </xf>
    <xf numFmtId="0" fontId="18" fillId="0" borderId="15" xfId="32" applyFont="1" applyFill="1" applyBorder="1" applyAlignment="1" applyProtection="1">
      <alignment horizontal="left" vertical="center" wrapText="1" indent="1"/>
    </xf>
    <xf numFmtId="49" fontId="6" fillId="0" borderId="0" xfId="41" applyBorder="1" applyAlignment="1" applyProtection="1">
      <alignment horizontal="left" vertical="top" wrapText="1"/>
    </xf>
    <xf numFmtId="0" fontId="6" fillId="7" borderId="5" xfId="48" applyNumberFormat="1" applyFont="1" applyFill="1" applyBorder="1" applyAlignment="1" applyProtection="1">
      <alignment horizontal="center" vertical="center" wrapText="1"/>
    </xf>
    <xf numFmtId="49" fontId="6" fillId="0" borderId="0" xfId="41" applyFont="1" applyAlignment="1">
      <alignment horizontal="left" vertical="top" wrapText="1"/>
    </xf>
    <xf numFmtId="49" fontId="0" fillId="12" borderId="15" xfId="0" applyFont="1" applyFill="1" applyBorder="1" applyAlignment="1">
      <alignment horizontal="left" vertical="center" indent="1"/>
    </xf>
    <xf numFmtId="4" fontId="6" fillId="8" borderId="13" xfId="30" applyNumberFormat="1" applyFont="1" applyFill="1" applyBorder="1" applyAlignment="1" applyProtection="1">
      <alignment horizontal="left" vertical="center" wrapText="1"/>
    </xf>
    <xf numFmtId="4" fontId="6" fillId="8" borderId="15" xfId="30" applyNumberFormat="1" applyFont="1" applyFill="1" applyBorder="1" applyAlignment="1" applyProtection="1">
      <alignment horizontal="left" vertical="center" wrapText="1"/>
    </xf>
    <xf numFmtId="4" fontId="6" fillId="8" borderId="14" xfId="30" applyNumberFormat="1" applyFont="1" applyFill="1" applyBorder="1" applyAlignment="1" applyProtection="1">
      <alignment horizontal="left" vertical="center" wrapText="1"/>
    </xf>
    <xf numFmtId="0" fontId="6" fillId="8" borderId="13" xfId="54" applyNumberFormat="1" applyFont="1" applyFill="1" applyBorder="1" applyAlignment="1" applyProtection="1">
      <alignment horizontal="left" vertical="center" wrapText="1"/>
    </xf>
    <xf numFmtId="0" fontId="6" fillId="8" borderId="15" xfId="54" applyNumberFormat="1" applyFont="1" applyFill="1" applyBorder="1" applyAlignment="1" applyProtection="1">
      <alignment horizontal="left" vertical="center" wrapText="1"/>
    </xf>
    <xf numFmtId="0" fontId="6" fillId="8" borderId="14" xfId="54" applyNumberFormat="1" applyFont="1" applyFill="1" applyBorder="1" applyAlignment="1" applyProtection="1">
      <alignment horizontal="left" vertical="center" wrapText="1"/>
    </xf>
    <xf numFmtId="0" fontId="6" fillId="8" borderId="13" xfId="53" applyNumberFormat="1" applyFont="1" applyFill="1" applyBorder="1" applyAlignment="1" applyProtection="1">
      <alignment horizontal="left" vertical="center" wrapText="1"/>
    </xf>
    <xf numFmtId="0" fontId="6" fillId="8" borderId="15" xfId="53" applyNumberFormat="1" applyFont="1" applyFill="1" applyBorder="1" applyAlignment="1" applyProtection="1">
      <alignment horizontal="left" vertical="center" wrapText="1"/>
    </xf>
    <xf numFmtId="0" fontId="6" fillId="8" borderId="14" xfId="53" applyNumberFormat="1" applyFont="1" applyFill="1" applyBorder="1" applyAlignment="1" applyProtection="1">
      <alignment horizontal="left" vertical="center" wrapText="1"/>
    </xf>
    <xf numFmtId="49" fontId="6" fillId="11" borderId="13" xfId="53" applyNumberFormat="1" applyFont="1" applyFill="1" applyBorder="1" applyAlignment="1" applyProtection="1">
      <alignment horizontal="center" vertical="center" wrapText="1"/>
    </xf>
    <xf numFmtId="0" fontId="6" fillId="0" borderId="13" xfId="54" applyNumberFormat="1" applyFont="1" applyFill="1" applyBorder="1" applyAlignment="1" applyProtection="1">
      <alignment horizontal="left" vertical="center" wrapText="1"/>
    </xf>
    <xf numFmtId="49" fontId="6" fillId="7" borderId="16" xfId="54" applyNumberFormat="1" applyFont="1" applyFill="1" applyBorder="1" applyAlignment="1" applyProtection="1">
      <alignment horizontal="center" vertical="center" wrapText="1"/>
    </xf>
    <xf numFmtId="49" fontId="6" fillId="7" borderId="26" xfId="54" applyNumberFormat="1" applyFont="1" applyFill="1" applyBorder="1" applyAlignment="1" applyProtection="1">
      <alignment horizontal="center" vertical="center" wrapText="1"/>
    </xf>
    <xf numFmtId="0" fontId="6" fillId="0" borderId="5" xfId="54" applyNumberFormat="1" applyFont="1" applyFill="1" applyBorder="1" applyAlignment="1" applyProtection="1">
      <alignment horizontal="left" vertical="center" wrapText="1"/>
    </xf>
    <xf numFmtId="0" fontId="6" fillId="0" borderId="15" xfId="54" applyNumberFormat="1" applyFont="1" applyFill="1" applyBorder="1" applyAlignment="1" applyProtection="1">
      <alignment horizontal="left" vertical="center" wrapText="1"/>
    </xf>
    <xf numFmtId="0" fontId="6" fillId="0" borderId="14" xfId="54" applyNumberFormat="1" applyFont="1" applyFill="1" applyBorder="1" applyAlignment="1" applyProtection="1">
      <alignment horizontal="left" vertical="center" wrapText="1"/>
    </xf>
    <xf numFmtId="0" fontId="0" fillId="0" borderId="5" xfId="0" applyNumberFormat="1" applyFill="1" applyBorder="1" applyAlignment="1" applyProtection="1">
      <alignment horizontal="center" vertical="center"/>
    </xf>
    <xf numFmtId="49" fontId="6" fillId="2" borderId="5" xfId="33" applyNumberFormat="1" applyFont="1" applyFill="1" applyBorder="1" applyAlignment="1" applyProtection="1">
      <alignment horizontal="left" vertical="center" wrapText="1"/>
      <protection locked="0"/>
    </xf>
    <xf numFmtId="49" fontId="0" fillId="2" borderId="5" xfId="0" applyFill="1" applyBorder="1" applyAlignment="1" applyProtection="1">
      <alignment horizontal="left" vertical="top"/>
      <protection locked="0"/>
    </xf>
    <xf numFmtId="0" fontId="0" fillId="7" borderId="5" xfId="37" applyNumberFormat="1" applyFont="1" applyFill="1" applyBorder="1" applyAlignment="1" applyProtection="1">
      <alignment horizontal="center" vertical="center" wrapText="1"/>
    </xf>
    <xf numFmtId="0" fontId="0" fillId="9" borderId="5" xfId="0" applyNumberFormat="1" applyFill="1" applyBorder="1" applyAlignment="1" applyProtection="1">
      <alignment horizontal="left" vertical="center" wrapText="1"/>
      <protection locked="0"/>
    </xf>
    <xf numFmtId="49" fontId="0" fillId="9" borderId="5" xfId="0" applyNumberFormat="1" applyFill="1" applyBorder="1" applyAlignment="1" applyProtection="1">
      <alignment horizontal="left" vertical="center" wrapText="1"/>
      <protection locked="0"/>
    </xf>
    <xf numFmtId="0" fontId="6" fillId="9" borderId="5" xfId="33" applyNumberFormat="1" applyFont="1" applyFill="1" applyBorder="1" applyAlignment="1" applyProtection="1">
      <alignment horizontal="left" vertical="center" wrapText="1"/>
      <protection locked="0"/>
    </xf>
    <xf numFmtId="49" fontId="0" fillId="0" borderId="5" xfId="0" applyBorder="1" applyAlignment="1">
      <alignment horizontal="left" vertical="top"/>
    </xf>
    <xf numFmtId="0" fontId="6" fillId="11" borderId="5" xfId="53" applyNumberFormat="1" applyFont="1" applyFill="1" applyBorder="1" applyAlignment="1" applyProtection="1">
      <alignment horizontal="left" vertical="center" wrapText="1"/>
    </xf>
    <xf numFmtId="49" fontId="0" fillId="11" borderId="5" xfId="0" applyFill="1" applyBorder="1" applyAlignment="1" applyProtection="1">
      <alignment horizontal="left" vertical="top"/>
    </xf>
    <xf numFmtId="0" fontId="6" fillId="0" borderId="5" xfId="33"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left" vertical="center" wrapText="1"/>
    </xf>
    <xf numFmtId="0" fontId="6" fillId="11" borderId="5" xfId="53" applyNumberFormat="1" applyFont="1" applyFill="1" applyBorder="1" applyAlignment="1" applyProtection="1">
      <alignment horizontal="center" vertical="center" wrapText="1"/>
    </xf>
    <xf numFmtId="0" fontId="6" fillId="0" borderId="5" xfId="53" applyNumberFormat="1" applyFont="1" applyFill="1" applyBorder="1" applyAlignment="1" applyProtection="1">
      <alignment horizontal="center" vertical="center" wrapText="1"/>
    </xf>
    <xf numFmtId="0" fontId="6" fillId="7" borderId="0" xfId="54" applyFont="1" applyFill="1" applyBorder="1" applyAlignment="1" applyProtection="1">
      <alignment horizontal="center" vertical="center" wrapText="1"/>
    </xf>
    <xf numFmtId="0" fontId="29" fillId="7" borderId="17" xfId="33" applyNumberFormat="1" applyFont="1" applyFill="1" applyBorder="1" applyAlignment="1" applyProtection="1">
      <alignment horizontal="center" vertical="center" wrapText="1"/>
    </xf>
    <xf numFmtId="0" fontId="29" fillId="0" borderId="20" xfId="54" applyFont="1" applyFill="1" applyBorder="1" applyAlignment="1" applyProtection="1">
      <alignment horizontal="center" vertical="top" wrapText="1"/>
    </xf>
    <xf numFmtId="0" fontId="29" fillId="0" borderId="0" xfId="54" applyFont="1" applyFill="1" applyBorder="1" applyAlignment="1" applyProtection="1">
      <alignment horizontal="center" vertical="top" wrapText="1"/>
    </xf>
    <xf numFmtId="14" fontId="49" fillId="0" borderId="5" xfId="53" applyNumberFormat="1" applyFont="1" applyFill="1" applyBorder="1" applyAlignment="1" applyProtection="1">
      <alignment horizontal="center" vertical="center" wrapText="1"/>
    </xf>
    <xf numFmtId="0" fontId="33" fillId="0" borderId="21" xfId="54" applyFont="1" applyFill="1" applyBorder="1" applyAlignment="1" applyProtection="1">
      <alignment horizontal="center" vertical="center" wrapText="1"/>
    </xf>
    <xf numFmtId="0" fontId="33" fillId="0" borderId="18" xfId="54" applyFont="1" applyFill="1" applyBorder="1" applyAlignment="1" applyProtection="1">
      <alignment horizontal="center" vertical="center" wrapText="1"/>
    </xf>
    <xf numFmtId="0" fontId="6" fillId="8" borderId="13" xfId="47" applyNumberFormat="1" applyFont="1" applyFill="1" applyBorder="1" applyAlignment="1" applyProtection="1">
      <alignment horizontal="left" vertical="center" wrapText="1"/>
    </xf>
    <xf numFmtId="0" fontId="6" fillId="8" borderId="15" xfId="47" applyNumberFormat="1" applyFont="1" applyFill="1" applyBorder="1" applyAlignment="1" applyProtection="1">
      <alignment horizontal="left" vertical="center" wrapText="1"/>
    </xf>
    <xf numFmtId="0" fontId="6" fillId="8" borderId="14" xfId="47" applyNumberFormat="1" applyFont="1" applyFill="1" applyBorder="1" applyAlignment="1" applyProtection="1">
      <alignment horizontal="left" vertical="center" wrapText="1"/>
    </xf>
    <xf numFmtId="0" fontId="8" fillId="10" borderId="5" xfId="0" applyNumberFormat="1" applyFont="1" applyFill="1" applyBorder="1" applyAlignment="1" applyProtection="1">
      <alignment horizontal="center" vertical="center" wrapText="1"/>
    </xf>
  </cellXfs>
  <cellStyles count="102">
    <cellStyle name=" 1" xfId="1" xr:uid="{00000000-0005-0000-0000-000000000000}"/>
    <cellStyle name=" 1 2" xfId="2" xr:uid="{00000000-0005-0000-0000-000001000000}"/>
    <cellStyle name=" 1_Stage1" xfId="3" xr:uid="{00000000-0005-0000-0000-000002000000}"/>
    <cellStyle name="_Model_RAB Мой_PR.PROG.WARM.NOTCOMBI.2012.2.16_v1.4(04.04.11) " xfId="4" xr:uid="{00000000-0005-0000-0000-000003000000}"/>
    <cellStyle name="_Model_RAB Мой_Книга2_PR.PROG.WARM.NOTCOMBI.2012.2.16_v1.4(04.04.11) " xfId="5" xr:uid="{00000000-0005-0000-0000-000004000000}"/>
    <cellStyle name="_Model_RAB_MRSK_svod_PR.PROG.WARM.NOTCOMBI.2012.2.16_v1.4(04.04.11) " xfId="6" xr:uid="{00000000-0005-0000-0000-000005000000}"/>
    <cellStyle name="_Model_RAB_MRSK_svod_Книга2_PR.PROG.WARM.NOTCOMBI.2012.2.16_v1.4(04.04.11) " xfId="7" xr:uid="{00000000-0005-0000-0000-000006000000}"/>
    <cellStyle name="_МОДЕЛЬ_1 (2)_PR.PROG.WARM.NOTCOMBI.2012.2.16_v1.4(04.04.11) " xfId="8" xr:uid="{00000000-0005-0000-0000-000007000000}"/>
    <cellStyle name="_МОДЕЛЬ_1 (2)_Книга2_PR.PROG.WARM.NOTCOMBI.2012.2.16_v1.4(04.04.11) " xfId="9" xr:uid="{00000000-0005-0000-0000-000008000000}"/>
    <cellStyle name="_пр 5 тариф RAB_PR.PROG.WARM.NOTCOMBI.2012.2.16_v1.4(04.04.11) " xfId="10" xr:uid="{00000000-0005-0000-0000-000009000000}"/>
    <cellStyle name="_пр 5 тариф RAB_Книга2_PR.PROG.WARM.NOTCOMBI.2012.2.16_v1.4(04.04.11) " xfId="11" xr:uid="{00000000-0005-0000-0000-00000A000000}"/>
    <cellStyle name="_Расчет RAB_22072008_PR.PROG.WARM.NOTCOMBI.2012.2.16_v1.4(04.04.11) " xfId="12" xr:uid="{00000000-0005-0000-0000-00000B000000}"/>
    <cellStyle name="_Расчет RAB_22072008_Книга2_PR.PROG.WARM.NOTCOMBI.2012.2.16_v1.4(04.04.11) " xfId="13" xr:uid="{00000000-0005-0000-0000-00000C000000}"/>
    <cellStyle name="_Расчет RAB_Лен и МОЭСК_с 2010 года_14.04.2009_со сглаж_version 3.0_без ФСК_PR.PROG.WARM.NOTCOMBI.2012.2.16_v1.4(04.04.11) " xfId="14" xr:uid="{00000000-0005-0000-0000-00000D000000}"/>
    <cellStyle name="_Расчет RAB_Лен и МОЭСК_с 2010 года_14.04.2009_со сглаж_version 3.0_без ФСК_Книга2_PR.PROG.WARM.NOTCOMBI.2012.2.16_v1.4(04.04.11) " xfId="15" xr:uid="{00000000-0005-0000-0000-00000E000000}"/>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urrency [0]" xfId="16" xr:uid="{00000000-0005-0000-0000-000021000000}"/>
    <cellStyle name="currency1" xfId="17" xr:uid="{00000000-0005-0000-0000-000022000000}"/>
    <cellStyle name="Currency2" xfId="18" xr:uid="{00000000-0005-0000-0000-000023000000}"/>
    <cellStyle name="currency3" xfId="19" xr:uid="{00000000-0005-0000-0000-000024000000}"/>
    <cellStyle name="currency4" xfId="20" xr:uid="{00000000-0005-0000-0000-000025000000}"/>
    <cellStyle name="Followed Hyperlink" xfId="21" xr:uid="{00000000-0005-0000-0000-000026000000}"/>
    <cellStyle name="Header 3" xfId="22" xr:uid="{00000000-0005-0000-0000-000027000000}"/>
    <cellStyle name="Hyperlink" xfId="23" xr:uid="{00000000-0005-0000-0000-000028000000}"/>
    <cellStyle name="normal" xfId="24" xr:uid="{00000000-0005-0000-0000-000029000000}"/>
    <cellStyle name="Normal1" xfId="25" xr:uid="{00000000-0005-0000-0000-00002A000000}"/>
    <cellStyle name="Normal2" xfId="26" xr:uid="{00000000-0005-0000-0000-00002B000000}"/>
    <cellStyle name="Percent1" xfId="27" xr:uid="{00000000-0005-0000-0000-00002C000000}"/>
    <cellStyle name="Title 4" xfId="28" xr:uid="{00000000-0005-0000-0000-00002D000000}"/>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9" builtinId="20" customBuiltin="1"/>
    <cellStyle name="Вывод" xfId="64" builtinId="21" hidden="1"/>
    <cellStyle name="Вычисление" xfId="65" builtinId="22" hidden="1"/>
    <cellStyle name="Гиперссылка" xfId="30" builtinId="8" customBuiltin="1"/>
    <cellStyle name="Гиперссылка 2 2" xfId="31" xr:uid="{00000000-0005-0000-0000-000038000000}"/>
    <cellStyle name="Денежный" xfId="98" builtinId="4" hidden="1"/>
    <cellStyle name="Денежный [0]" xfId="99" builtinId="7" hidden="1"/>
    <cellStyle name="Заголовок" xfId="32" xr:uid="{00000000-0005-0000-0000-00003B000000}"/>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3" xr:uid="{00000000-0005-0000-0000-000040000000}"/>
    <cellStyle name="Значение" xfId="34" xr:uid="{00000000-0005-0000-0000-000041000000}"/>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35" xr:uid="{00000000-0005-0000-0000-000047000000}"/>
    <cellStyle name="Обычный 12 2" xfId="36" xr:uid="{00000000-0005-0000-0000-000048000000}"/>
    <cellStyle name="Обычный 14" xfId="37" xr:uid="{00000000-0005-0000-0000-000049000000}"/>
    <cellStyle name="Обычный 14 6" xfId="101" xr:uid="{00000000-0005-0000-0000-00004A000000}"/>
    <cellStyle name="Обычный 15" xfId="38" xr:uid="{00000000-0005-0000-0000-00004B000000}"/>
    <cellStyle name="Обычный 2" xfId="39" xr:uid="{00000000-0005-0000-0000-00004C000000}"/>
    <cellStyle name="Обычный 2 2" xfId="40" xr:uid="{00000000-0005-0000-0000-00004D000000}"/>
    <cellStyle name="Обычный 3" xfId="41" xr:uid="{00000000-0005-0000-0000-00004E000000}"/>
    <cellStyle name="Обычный 3 2" xfId="42" xr:uid="{00000000-0005-0000-0000-00004F000000}"/>
    <cellStyle name="Обычный 3 3" xfId="43" xr:uid="{00000000-0005-0000-0000-000050000000}"/>
    <cellStyle name="Обычный 4" xfId="44" xr:uid="{00000000-0005-0000-0000-000051000000}"/>
    <cellStyle name="Обычный_BALANCE.WARM.2007YEAR(FACT)" xfId="45" xr:uid="{00000000-0005-0000-0000-000052000000}"/>
    <cellStyle name="Обычный_INVEST.WARM.PLAN.4.78(v0.1)" xfId="46" xr:uid="{00000000-0005-0000-0000-000053000000}"/>
    <cellStyle name="Обычный_JKH.OPEN.INFO.HVS(v3.5)_цены161210" xfId="47" xr:uid="{00000000-0005-0000-0000-000054000000}"/>
    <cellStyle name="Обычный_JKH.OPEN.INFO.PRICE.VO_v4.0(10.02.11)" xfId="48" xr:uid="{00000000-0005-0000-0000-000055000000}"/>
    <cellStyle name="Обычный_MINENERGO.340.PRIL79(v0.1)" xfId="49" xr:uid="{00000000-0005-0000-0000-000056000000}"/>
    <cellStyle name="Обычный_PREDEL.JKH.2010(v1.3)" xfId="50" xr:uid="{00000000-0005-0000-0000-000057000000}"/>
    <cellStyle name="Обычный_razrabotka_sablonov_po_WKU" xfId="51" xr:uid="{00000000-0005-0000-0000-000058000000}"/>
    <cellStyle name="Обычный_SIMPLE_1_massive2" xfId="52" xr:uid="{00000000-0005-0000-0000-000059000000}"/>
    <cellStyle name="Обычный_ЖКУ_проект3" xfId="53" xr:uid="{00000000-0005-0000-0000-00005A000000}"/>
    <cellStyle name="Обычный_Мониторинг инвестиций" xfId="54" xr:uid="{00000000-0005-0000-0000-00005B000000}"/>
    <cellStyle name="Обычный_Шаблон по источникам для Модуля Реестр (2)" xfId="55" xr:uid="{00000000-0005-0000-0000-00005C000000}"/>
    <cellStyle name="Плохой" xfId="62" builtinId="27" hidden="1"/>
    <cellStyle name="Пояснение" xfId="70" builtinId="53" hidden="1"/>
    <cellStyle name="Примечание" xfId="69" builtinId="10" hidden="1"/>
    <cellStyle name="Процентный" xfId="100" builtinId="5" hidden="1"/>
    <cellStyle name="Связанная ячейка" xfId="66" builtinId="24" hidden="1"/>
    <cellStyle name="Текст предупреждения" xfId="68" builtinId="11" hidden="1"/>
    <cellStyle name="Финансовый" xfId="96" builtinId="3" hidden="1"/>
    <cellStyle name="Финансовый [0]" xfId="97" builtinId="6" hidden="1"/>
    <cellStyle name="Хороший" xfId="61" builtinId="26" hidden="1"/>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CC0000"/>
      <rgbColor rgb="00000000"/>
      <rgbColor rgb="000000FF"/>
      <rgbColor rgb="00FFFF00"/>
      <rgbColor rgb="00FF00FF"/>
      <rgbColor rgb="0000FFFF"/>
      <rgbColor rgb="00800000"/>
      <rgbColor rgb="00008000"/>
      <rgbColor rgb="00000080"/>
      <rgbColor rgb="00808000"/>
      <rgbColor rgb="00800080"/>
      <rgbColor rgb="00008080"/>
      <rgbColor rgb="00C0C0C0"/>
      <rgbColor rgb="00BCBCBC"/>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000080"/>
      <rgbColor rgb="00333333"/>
    </indexedColors>
    <mruColors>
      <color rgb="FFEAEB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6.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6.png"/><Relationship Id="rId1" Type="http://schemas.openxmlformats.org/officeDocument/2006/relationships/image" Target="../media/image18.png"/><Relationship Id="rId4" Type="http://schemas.openxmlformats.org/officeDocument/2006/relationships/image" Target="../media/image20.png"/></Relationships>
</file>

<file path=xl/drawings/_rels/drawing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8.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482600</xdr:rowOff>
    </xdr:from>
    <xdr:to>
      <xdr:col>3</xdr:col>
      <xdr:colOff>0</xdr:colOff>
      <xdr:row>113</xdr:row>
      <xdr:rowOff>3175</xdr:rowOff>
    </xdr:to>
    <xdr:sp macro="[0]!Instruction.BlockClick" textlink="">
      <xdr:nvSpPr>
        <xdr:cNvPr id="2" name="InstrBlock_8">
          <a:extLst>
            <a:ext uri="{FF2B5EF4-FFF2-40B4-BE49-F238E27FC236}">
              <a16:creationId xmlns:a16="http://schemas.microsoft.com/office/drawing/2014/main" id="{00000000-0008-0000-0100-000002000000}"/>
            </a:ext>
          </a:extLst>
        </xdr:cNvPr>
        <xdr:cNvSpPr txBox="1">
          <a:spLocks noChangeArrowheads="1"/>
        </xdr:cNvSpPr>
      </xdr:nvSpPr>
      <xdr:spPr bwMode="auto">
        <a:xfrm>
          <a:off x="219075" y="43021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18</xdr:row>
      <xdr:rowOff>19050</xdr:rowOff>
    </xdr:from>
    <xdr:to>
      <xdr:col>3</xdr:col>
      <xdr:colOff>0</xdr:colOff>
      <xdr:row>18</xdr:row>
      <xdr:rowOff>482600</xdr:rowOff>
    </xdr:to>
    <xdr:sp macro="[0]!Instruction.BlockClick" textlink="">
      <xdr:nvSpPr>
        <xdr:cNvPr id="3" name="InstrBlock_7">
          <a:extLst>
            <a:ext uri="{FF2B5EF4-FFF2-40B4-BE49-F238E27FC236}">
              <a16:creationId xmlns:a16="http://schemas.microsoft.com/office/drawing/2014/main" id="{00000000-0008-0000-0100-000003000000}"/>
            </a:ext>
          </a:extLst>
        </xdr:cNvPr>
        <xdr:cNvSpPr txBox="1">
          <a:spLocks noChangeArrowheads="1"/>
        </xdr:cNvSpPr>
      </xdr:nvSpPr>
      <xdr:spPr bwMode="auto">
        <a:xfrm>
          <a:off x="219075" y="38385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Консультации по работе с отчётом</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00000000-0008-0000-0100-000004000000}"/>
            </a:ext>
          </a:extLst>
        </xdr:cNvPr>
        <xdr:cNvSpPr txBox="1">
          <a:spLocks noChangeArrowheads="1"/>
        </xdr:cNvSpPr>
      </xdr:nvSpPr>
      <xdr:spPr bwMode="auto">
        <a:xfrm>
          <a:off x="219075" y="33750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00000000-0008-0000-0100-000005000000}"/>
            </a:ext>
          </a:extLst>
        </xdr:cNvPr>
        <xdr:cNvSpPr txBox="1">
          <a:spLocks noChangeArrowheads="1"/>
        </xdr:cNvSpPr>
      </xdr:nvSpPr>
      <xdr:spPr bwMode="auto">
        <a:xfrm>
          <a:off x="219075" y="2911475"/>
          <a:ext cx="2066925" cy="463550"/>
        </a:xfrm>
        <a:prstGeom prst="rect">
          <a:avLst/>
        </a:prstGeom>
        <a:solidFill>
          <a:srgbClr val="F0F0F0"/>
        </a:solidFill>
        <a:ln w="9525">
          <a:solidFill>
            <a:srgbClr val="A6A6A6"/>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00000000-0008-0000-0100-000006000000}"/>
            </a:ext>
          </a:extLst>
        </xdr:cNvPr>
        <xdr:cNvSpPr txBox="1">
          <a:spLocks noChangeArrowheads="1"/>
        </xdr:cNvSpPr>
      </xdr:nvSpPr>
      <xdr:spPr bwMode="auto">
        <a:xfrm>
          <a:off x="219075" y="24479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0000000-0008-0000-0100-000007000000}"/>
            </a:ext>
          </a:extLst>
        </xdr:cNvPr>
        <xdr:cNvSpPr txBox="1">
          <a:spLocks noChangeArrowheads="1"/>
        </xdr:cNvSpPr>
      </xdr:nvSpPr>
      <xdr:spPr bwMode="auto">
        <a:xfrm>
          <a:off x="219075" y="19843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00000000-0008-0000-0100-000008000000}"/>
            </a:ext>
          </a:extLst>
        </xdr:cNvPr>
        <xdr:cNvSpPr txBox="1">
          <a:spLocks noChangeArrowheads="1"/>
        </xdr:cNvSpPr>
      </xdr:nvSpPr>
      <xdr:spPr bwMode="auto">
        <a:xfrm>
          <a:off x="219075" y="15208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00000000-0008-0000-0100-00000E000000}"/>
            </a:ext>
          </a:extLst>
        </xdr:cNvPr>
        <xdr:cNvSpPr txBox="1">
          <a:spLocks noChangeArrowheads="1"/>
        </xdr:cNvSpPr>
      </xdr:nvSpPr>
      <xdr:spPr bwMode="auto">
        <a:xfrm>
          <a:off x="219075" y="1057275"/>
          <a:ext cx="2066925" cy="463550"/>
        </a:xfrm>
        <a:prstGeom prst="rect">
          <a:avLst/>
        </a:prstGeom>
        <a:solidFill>
          <a:srgbClr val="FFC17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7206806" name="InstrImg_1" descr="icon1">
          <a:extLst>
            <a:ext uri="{FF2B5EF4-FFF2-40B4-BE49-F238E27FC236}">
              <a16:creationId xmlns:a16="http://schemas.microsoft.com/office/drawing/2014/main" id="{00000000-0008-0000-0100-000096F76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7206807" name="InstrImg_2" descr="icon2">
          <a:extLst>
            <a:ext uri="{FF2B5EF4-FFF2-40B4-BE49-F238E27FC236}">
              <a16:creationId xmlns:a16="http://schemas.microsoft.com/office/drawing/2014/main" id="{00000000-0008-0000-0100-000097F76D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7206808" name="InstrImg_3" descr="icon3">
          <a:extLst>
            <a:ext uri="{FF2B5EF4-FFF2-40B4-BE49-F238E27FC236}">
              <a16:creationId xmlns:a16="http://schemas.microsoft.com/office/drawing/2014/main" id="{00000000-0008-0000-0100-000098F76D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7206809" name="InstrImg_4" descr="icon4">
          <a:extLst>
            <a:ext uri="{FF2B5EF4-FFF2-40B4-BE49-F238E27FC236}">
              <a16:creationId xmlns:a16="http://schemas.microsoft.com/office/drawing/2014/main" id="{00000000-0008-0000-0100-000099F76D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7206810" name="InstrImg_5" descr="icon5">
          <a:extLst>
            <a:ext uri="{FF2B5EF4-FFF2-40B4-BE49-F238E27FC236}">
              <a16:creationId xmlns:a16="http://schemas.microsoft.com/office/drawing/2014/main" id="{00000000-0008-0000-0100-00009AF76D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7206811" name="InstrImg_6" descr="icon6">
          <a:extLst>
            <a:ext uri="{FF2B5EF4-FFF2-40B4-BE49-F238E27FC236}">
              <a16:creationId xmlns:a16="http://schemas.microsoft.com/office/drawing/2014/main" id="{00000000-0008-0000-0100-00009BF76D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76200</xdr:colOff>
      <xdr:row>18</xdr:row>
      <xdr:rowOff>95250</xdr:rowOff>
    </xdr:from>
    <xdr:to>
      <xdr:col>1</xdr:col>
      <xdr:colOff>457200</xdr:colOff>
      <xdr:row>18</xdr:row>
      <xdr:rowOff>457200</xdr:rowOff>
    </xdr:to>
    <xdr:pic macro="[0]!Instruction.BlockClick">
      <xdr:nvPicPr>
        <xdr:cNvPr id="7206812" name="InstrImg_7" descr="icon7">
          <a:extLst>
            <a:ext uri="{FF2B5EF4-FFF2-40B4-BE49-F238E27FC236}">
              <a16:creationId xmlns:a16="http://schemas.microsoft.com/office/drawing/2014/main" id="{00000000-0008-0000-0100-00009CF76D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5275" y="3914775"/>
          <a:ext cx="3810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514350</xdr:rowOff>
    </xdr:from>
    <xdr:to>
      <xdr:col>1</xdr:col>
      <xdr:colOff>447675</xdr:colOff>
      <xdr:row>113</xdr:row>
      <xdr:rowOff>19050</xdr:rowOff>
    </xdr:to>
    <xdr:pic macro="[0]!Instruction.BlockClick">
      <xdr:nvPicPr>
        <xdr:cNvPr id="7206813" name="InstrImg_8" descr="icon8.png">
          <a:extLst>
            <a:ext uri="{FF2B5EF4-FFF2-40B4-BE49-F238E27FC236}">
              <a16:creationId xmlns:a16="http://schemas.microsoft.com/office/drawing/2014/main" id="{00000000-0008-0000-0100-00009DF76D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4333875"/>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215570</xdr:colOff>
      <xdr:row>2</xdr:row>
      <xdr:rowOff>9392</xdr:rowOff>
    </xdr:from>
    <xdr:to>
      <xdr:col>2</xdr:col>
      <xdr:colOff>1303231</xdr:colOff>
      <xdr:row>2</xdr:row>
      <xdr:rowOff>223955</xdr:rowOff>
    </xdr:to>
    <xdr:sp macro="" textlink="">
      <xdr:nvSpPr>
        <xdr:cNvPr id="31" name="cmdAct_1">
          <a:extLst>
            <a:ext uri="{FF2B5EF4-FFF2-40B4-BE49-F238E27FC236}">
              <a16:creationId xmlns:a16="http://schemas.microsoft.com/office/drawing/2014/main" id="{00000000-0008-0000-0100-00001F000000}"/>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7206815" name="cmdAct_2" descr="icon15.png">
          <a:extLst>
            <a:ext uri="{FF2B5EF4-FFF2-40B4-BE49-F238E27FC236}">
              <a16:creationId xmlns:a16="http://schemas.microsoft.com/office/drawing/2014/main" id="{00000000-0008-0000-0100-00009FF76D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90600" y="152400"/>
          <a:ext cx="2857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2</xdr:row>
      <xdr:rowOff>9525</xdr:rowOff>
    </xdr:from>
    <xdr:to>
      <xdr:col>4</xdr:col>
      <xdr:colOff>83522</xdr:colOff>
      <xdr:row>2</xdr:row>
      <xdr:rowOff>219075</xdr:rowOff>
    </xdr:to>
    <xdr:sp macro="[0]!Instruction.cmdGetUpdate_Click" textlink="">
      <xdr:nvSpPr>
        <xdr:cNvPr id="33" name="cmdNoAct_1" hidden="1">
          <a:extLst>
            <a:ext uri="{FF2B5EF4-FFF2-40B4-BE49-F238E27FC236}">
              <a16:creationId xmlns:a16="http://schemas.microsoft.com/office/drawing/2014/main" id="{00000000-0008-0000-0100-000021000000}"/>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7206817" name="cmdNoAct_2" descr="icon16.png" hidden="1">
          <a:extLst>
            <a:ext uri="{FF2B5EF4-FFF2-40B4-BE49-F238E27FC236}">
              <a16:creationId xmlns:a16="http://schemas.microsoft.com/office/drawing/2014/main" id="{00000000-0008-0000-0100-0000A1F76D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28700" y="238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216626</xdr:colOff>
      <xdr:row>2</xdr:row>
      <xdr:rowOff>3612</xdr:rowOff>
    </xdr:from>
    <xdr:to>
      <xdr:col>4</xdr:col>
      <xdr:colOff>135812</xdr:colOff>
      <xdr:row>2</xdr:row>
      <xdr:rowOff>219612</xdr:rowOff>
    </xdr:to>
    <xdr:sp macro="" textlink="">
      <xdr:nvSpPr>
        <xdr:cNvPr id="35" name="cmdNoInet_1" hidden="1">
          <a:extLst>
            <a:ext uri="{FF2B5EF4-FFF2-40B4-BE49-F238E27FC236}">
              <a16:creationId xmlns:a16="http://schemas.microsoft.com/office/drawing/2014/main" id="{00000000-0008-0000-0100-000023000000}"/>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203835</xdr:colOff>
      <xdr:row>1</xdr:row>
      <xdr:rowOff>136963</xdr:rowOff>
    </xdr:from>
    <xdr:ext cx="246578" cy="374141"/>
    <xdr:sp macro="" textlink="">
      <xdr:nvSpPr>
        <xdr:cNvPr id="36" name="cmdNoInet_2" hidden="1">
          <a:extLst>
            <a:ext uri="{FF2B5EF4-FFF2-40B4-BE49-F238E27FC236}">
              <a16:creationId xmlns:a16="http://schemas.microsoft.com/office/drawing/2014/main" id="{00000000-0008-0000-0100-000024000000}"/>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0" name="chkGetUpdatesTrue" descr="check_yes.jpg">
          <a:extLst>
            <a:ext uri="{FF2B5EF4-FFF2-40B4-BE49-F238E27FC236}">
              <a16:creationId xmlns:a16="http://schemas.microsoft.com/office/drawing/2014/main" id="{00000000-0008-0000-0100-0000A4F76D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1" name="chkNoUpdatesFalse" descr="check_no.png">
          <a:extLst>
            <a:ext uri="{FF2B5EF4-FFF2-40B4-BE49-F238E27FC236}">
              <a16:creationId xmlns:a16="http://schemas.microsoft.com/office/drawing/2014/main" id="{00000000-0008-0000-0100-0000A5F76D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2" name="chkNoUpdatesTrue" descr="check_yes.jpg" hidden="1">
          <a:extLst>
            <a:ext uri="{FF2B5EF4-FFF2-40B4-BE49-F238E27FC236}">
              <a16:creationId xmlns:a16="http://schemas.microsoft.com/office/drawing/2014/main" id="{00000000-0008-0000-0100-0000A6F76D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3" name="chkGetUpdatesFalse" descr="check_no.png" hidden="1">
          <a:extLst>
            <a:ext uri="{FF2B5EF4-FFF2-40B4-BE49-F238E27FC236}">
              <a16:creationId xmlns:a16="http://schemas.microsoft.com/office/drawing/2014/main" id="{00000000-0008-0000-0100-0000A7F76D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xdr:colOff>
      <xdr:row>103</xdr:row>
      <xdr:rowOff>180974</xdr:rowOff>
    </xdr:from>
    <xdr:to>
      <xdr:col>9</xdr:col>
      <xdr:colOff>87599</xdr:colOff>
      <xdr:row>106</xdr:row>
      <xdr:rowOff>5474</xdr:rowOff>
    </xdr:to>
    <xdr:sp macro="[0]!Instruction.cmdGetUpdate_Click" textlink="">
      <xdr:nvSpPr>
        <xdr:cNvPr id="32" name="cmdGetUpdate">
          <a:extLst>
            <a:ext uri="{FF2B5EF4-FFF2-40B4-BE49-F238E27FC236}">
              <a16:creationId xmlns:a16="http://schemas.microsoft.com/office/drawing/2014/main" id="{00000000-0008-0000-0100-000020000000}"/>
            </a:ext>
          </a:extLst>
        </xdr:cNvPr>
        <xdr:cNvSpPr txBox="1">
          <a:spLocks noChangeArrowheads="1"/>
        </xdr:cNvSpPr>
      </xdr:nvSpPr>
      <xdr:spPr bwMode="auto">
        <a:xfrm>
          <a:off x="2581275" y="2638424"/>
          <a:ext cx="1563974"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255271</xdr:colOff>
      <xdr:row>103</xdr:row>
      <xdr:rowOff>180974</xdr:rowOff>
    </xdr:from>
    <xdr:to>
      <xdr:col>15</xdr:col>
      <xdr:colOff>47626</xdr:colOff>
      <xdr:row>106</xdr:row>
      <xdr:rowOff>5474</xdr:rowOff>
    </xdr:to>
    <xdr:sp macro="[0]!Instruction.cmdShowHideUpdateLog_Click" textlink="">
      <xdr:nvSpPr>
        <xdr:cNvPr id="34" name="cmdShowHideUpdateLog">
          <a:extLst>
            <a:ext uri="{FF2B5EF4-FFF2-40B4-BE49-F238E27FC236}">
              <a16:creationId xmlns:a16="http://schemas.microsoft.com/office/drawing/2014/main" id="{00000000-0008-0000-0100-000022000000}"/>
            </a:ext>
          </a:extLst>
        </xdr:cNvPr>
        <xdr:cNvSpPr txBox="1">
          <a:spLocks noChangeArrowheads="1"/>
        </xdr:cNvSpPr>
      </xdr:nvSpPr>
      <xdr:spPr bwMode="auto">
        <a:xfrm>
          <a:off x="4312921" y="2638424"/>
          <a:ext cx="1564005"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4</xdr:col>
      <xdr:colOff>19050</xdr:colOff>
      <xdr:row>103</xdr:row>
      <xdr:rowOff>161925</xdr:rowOff>
    </xdr:from>
    <xdr:to>
      <xdr:col>5</xdr:col>
      <xdr:colOff>142875</xdr:colOff>
      <xdr:row>106</xdr:row>
      <xdr:rowOff>9525</xdr:rowOff>
    </xdr:to>
    <xdr:pic macro="[0]!Instruction.cmdGetUpdate_Click">
      <xdr:nvPicPr>
        <xdr:cNvPr id="7206826" name="cmdGetUpdateImg" descr="icon11.png">
          <a:extLst>
            <a:ext uri="{FF2B5EF4-FFF2-40B4-BE49-F238E27FC236}">
              <a16:creationId xmlns:a16="http://schemas.microsoft.com/office/drawing/2014/main" id="{00000000-0008-0000-0100-0000AAF76D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590800"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238125</xdr:colOff>
      <xdr:row>103</xdr:row>
      <xdr:rowOff>161925</xdr:rowOff>
    </xdr:from>
    <xdr:to>
      <xdr:col>11</xdr:col>
      <xdr:colOff>66675</xdr:colOff>
      <xdr:row>106</xdr:row>
      <xdr:rowOff>9525</xdr:rowOff>
    </xdr:to>
    <xdr:pic macro="[0]!Instruction.cmdShowHideUpdateLog_Click">
      <xdr:nvPicPr>
        <xdr:cNvPr id="7206827" name="cmdShowHideUpdateLogImg" descr="icon13.png">
          <a:extLst>
            <a:ext uri="{FF2B5EF4-FFF2-40B4-BE49-F238E27FC236}">
              <a16:creationId xmlns:a16="http://schemas.microsoft.com/office/drawing/2014/main" id="{00000000-0008-0000-0100-0000ABF76D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295775"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120</xdr:row>
          <xdr:rowOff>123825</xdr:rowOff>
        </xdr:to>
        <xdr:sp macro="" textlink="">
          <xdr:nvSpPr>
            <xdr:cNvPr id="193537" name="InstrWord" hidden="1">
              <a:extLst>
                <a:ext uri="{63B3BB69-23CF-44E3-9099-C40C66FF867C}">
                  <a14:compatExt spid="_x0000_s193537"/>
                </a:ext>
                <a:ext uri="{FF2B5EF4-FFF2-40B4-BE49-F238E27FC236}">
                  <a16:creationId xmlns:a16="http://schemas.microsoft.com/office/drawing/2014/main" id="{00000000-0008-0000-01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219075</xdr:colOff>
      <xdr:row>1</xdr:row>
      <xdr:rowOff>85725</xdr:rowOff>
    </xdr:from>
    <xdr:to>
      <xdr:col>24</xdr:col>
      <xdr:colOff>279237</xdr:colOff>
      <xdr:row>2</xdr:row>
      <xdr:rowOff>161925</xdr:rowOff>
    </xdr:to>
    <xdr:sp macro="[0]!Instruction.cmdStart_Click" textlink="">
      <xdr:nvSpPr>
        <xdr:cNvPr id="37" name="cmdStart" hidden="1">
          <a:extLst>
            <a:ext uri="{FF2B5EF4-FFF2-40B4-BE49-F238E27FC236}">
              <a16:creationId xmlns:a16="http://schemas.microsoft.com/office/drawing/2014/main" id="{00000000-0008-0000-0100-000025000000}"/>
            </a:ext>
          </a:extLst>
        </xdr:cNvPr>
        <xdr:cNvSpPr>
          <a:spLocks noChangeArrowheads="1"/>
        </xdr:cNvSpPr>
      </xdr:nvSpPr>
      <xdr:spPr bwMode="auto">
        <a:xfrm>
          <a:off x="6934200" y="123825"/>
          <a:ext cx="1831812" cy="285750"/>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68580</xdr:colOff>
      <xdr:row>0</xdr:row>
      <xdr:rowOff>47625</xdr:rowOff>
    </xdr:from>
    <xdr:to>
      <xdr:col>6</xdr:col>
      <xdr:colOff>80506</xdr:colOff>
      <xdr:row>0</xdr:row>
      <xdr:rowOff>301503</xdr:rowOff>
    </xdr:to>
    <xdr:sp macro="[0]!modUpdTemplLogger.Clear" textlink="">
      <xdr:nvSpPr>
        <xdr:cNvPr id="194761" name="cmdStart">
          <a:extLst>
            <a:ext uri="{FF2B5EF4-FFF2-40B4-BE49-F238E27FC236}">
              <a16:creationId xmlns:a16="http://schemas.microsoft.com/office/drawing/2014/main" id="{00000000-0008-0000-02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228600</xdr:colOff>
      <xdr:row>10</xdr:row>
      <xdr:rowOff>28575</xdr:rowOff>
    </xdr:from>
    <xdr:to>
      <xdr:col>7</xdr:col>
      <xdr:colOff>200025</xdr:colOff>
      <xdr:row>10</xdr:row>
      <xdr:rowOff>247650</xdr:rowOff>
    </xdr:to>
    <xdr:pic macro="[0]!modInfo.MainSheetHelp">
      <xdr:nvPicPr>
        <xdr:cNvPr id="7207129" name="ExcludeHelp_3" descr="Справка по листу">
          <a:extLst>
            <a:ext uri="{FF2B5EF4-FFF2-40B4-BE49-F238E27FC236}">
              <a16:creationId xmlns:a16="http://schemas.microsoft.com/office/drawing/2014/main" id="{00000000-0008-0000-0300-0000D9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704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8</xdr:row>
      <xdr:rowOff>95250</xdr:rowOff>
    </xdr:from>
    <xdr:to>
      <xdr:col>7</xdr:col>
      <xdr:colOff>200025</xdr:colOff>
      <xdr:row>8</xdr:row>
      <xdr:rowOff>314325</xdr:rowOff>
    </xdr:to>
    <xdr:pic macro="[0]!modInfo.MainSheetHelp">
      <xdr:nvPicPr>
        <xdr:cNvPr id="7207130" name="ExcludeHelp_6" descr="Справка по листу">
          <a:extLst>
            <a:ext uri="{FF2B5EF4-FFF2-40B4-BE49-F238E27FC236}">
              <a16:creationId xmlns:a16="http://schemas.microsoft.com/office/drawing/2014/main" id="{00000000-0008-0000-0300-0000DA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3525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13</xdr:row>
      <xdr:rowOff>38100</xdr:rowOff>
    </xdr:from>
    <xdr:to>
      <xdr:col>7</xdr:col>
      <xdr:colOff>200025</xdr:colOff>
      <xdr:row>13</xdr:row>
      <xdr:rowOff>257175</xdr:rowOff>
    </xdr:to>
    <xdr:pic macro="[0]!modInfo.MainSheetHelp">
      <xdr:nvPicPr>
        <xdr:cNvPr id="7207131" name="ExcludeHelp_7" descr="Справка по листу">
          <a:extLst>
            <a:ext uri="{FF2B5EF4-FFF2-40B4-BE49-F238E27FC236}">
              <a16:creationId xmlns:a16="http://schemas.microsoft.com/office/drawing/2014/main" id="{00000000-0008-0000-0300-0000DB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392430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27</xdr:row>
      <xdr:rowOff>85725</xdr:rowOff>
    </xdr:from>
    <xdr:to>
      <xdr:col>7</xdr:col>
      <xdr:colOff>200025</xdr:colOff>
      <xdr:row>27</xdr:row>
      <xdr:rowOff>304800</xdr:rowOff>
    </xdr:to>
    <xdr:pic macro="[0]!modInfo.MainSheetHelp">
      <xdr:nvPicPr>
        <xdr:cNvPr id="7207132" name="ExcludeHelp_8" descr="Справка по листу">
          <a:extLst>
            <a:ext uri="{FF2B5EF4-FFF2-40B4-BE49-F238E27FC236}">
              <a16:creationId xmlns:a16="http://schemas.microsoft.com/office/drawing/2014/main" id="{00000000-0008-0000-0300-0000DC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4752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219075</xdr:colOff>
      <xdr:row>4</xdr:row>
      <xdr:rowOff>219075</xdr:rowOff>
    </xdr:to>
    <xdr:pic macro="[0]!modList00.CreatePrintedForm">
      <xdr:nvPicPr>
        <xdr:cNvPr id="7207133" name="cmdCreatePrintedForm" descr="Создание печатной формы" hidden="1">
          <a:extLst>
            <a:ext uri="{FF2B5EF4-FFF2-40B4-BE49-F238E27FC236}">
              <a16:creationId xmlns:a16="http://schemas.microsoft.com/office/drawing/2014/main" id="{00000000-0008-0000-0300-0000DDF8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9500" y="4762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26</xdr:row>
      <xdr:rowOff>76200</xdr:rowOff>
    </xdr:from>
    <xdr:to>
      <xdr:col>6</xdr:col>
      <xdr:colOff>0</xdr:colOff>
      <xdr:row>26</xdr:row>
      <xdr:rowOff>369673</xdr:rowOff>
    </xdr:to>
    <xdr:sp macro="[0]!modList00.cmdOrganizationChoice_Click_Handler" textlink="">
      <xdr:nvSpPr>
        <xdr:cNvPr id="17" name="cmdOrgChoice">
          <a:extLst>
            <a:ext uri="{FF2B5EF4-FFF2-40B4-BE49-F238E27FC236}">
              <a16:creationId xmlns:a16="http://schemas.microsoft.com/office/drawing/2014/main" id="{00000000-0008-0000-0300-000011000000}"/>
            </a:ext>
          </a:extLst>
        </xdr:cNvPr>
        <xdr:cNvSpPr>
          <a:spLocks noChangeArrowheads="1"/>
        </xdr:cNvSpPr>
      </xdr:nvSpPr>
      <xdr:spPr bwMode="auto">
        <a:xfrm>
          <a:off x="3800475" y="4762500"/>
          <a:ext cx="3381375" cy="293473"/>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6</xdr:col>
      <xdr:colOff>38100</xdr:colOff>
      <xdr:row>17</xdr:row>
      <xdr:rowOff>0</xdr:rowOff>
    </xdr:from>
    <xdr:to>
      <xdr:col>6</xdr:col>
      <xdr:colOff>228600</xdr:colOff>
      <xdr:row>18</xdr:row>
      <xdr:rowOff>190500</xdr:rowOff>
    </xdr:to>
    <xdr:grpSp>
      <xdr:nvGrpSpPr>
        <xdr:cNvPr id="14" name="shCalendar" hidden="1">
          <a:extLst>
            <a:ext uri="{FF2B5EF4-FFF2-40B4-BE49-F238E27FC236}">
              <a16:creationId xmlns:a16="http://schemas.microsoft.com/office/drawing/2014/main" id="{00000000-0008-0000-0300-00000E000000}"/>
            </a:ext>
          </a:extLst>
        </xdr:cNvPr>
        <xdr:cNvGrpSpPr>
          <a:grpSpLocks/>
        </xdr:cNvGrpSpPr>
      </xdr:nvGrpSpPr>
      <xdr:grpSpPr bwMode="auto">
        <a:xfrm>
          <a:off x="7219950" y="3848100"/>
          <a:ext cx="190500" cy="190500"/>
          <a:chOff x="13896191" y="1813753"/>
          <a:chExt cx="211023" cy="178845"/>
        </a:xfrm>
      </xdr:grpSpPr>
      <xdr:sp macro="[0]!modfrmDateChoose.CalendarShow" textlink="">
        <xdr:nvSpPr>
          <xdr:cNvPr id="15" name="shCalendar_bck" hidden="1">
            <a:extLst>
              <a:ext uri="{FF2B5EF4-FFF2-40B4-BE49-F238E27FC236}">
                <a16:creationId xmlns:a16="http://schemas.microsoft.com/office/drawing/2014/main" id="{00000000-0008-0000-0300-00000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6" name="shCalendar_1" descr="CalendarSmall.bmp" hidden="1">
            <a:extLst>
              <a:ext uri="{FF2B5EF4-FFF2-40B4-BE49-F238E27FC236}">
                <a16:creationId xmlns:a16="http://schemas.microsoft.com/office/drawing/2014/main" id="{00000000-0008-0000-0300-000010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7208055" name="ExcludeHelp_1" descr="Справка по листу">
          <a:extLst>
            <a:ext uri="{FF2B5EF4-FFF2-40B4-BE49-F238E27FC236}">
              <a16:creationId xmlns:a16="http://schemas.microsoft.com/office/drawing/2014/main" id="{00000000-0008-0000-0400-000077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7208056" name="ExcludeHelp_2" descr="Справка по листу">
          <a:extLst>
            <a:ext uri="{FF2B5EF4-FFF2-40B4-BE49-F238E27FC236}">
              <a16:creationId xmlns:a16="http://schemas.microsoft.com/office/drawing/2014/main" id="{00000000-0008-0000-0400-000078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7208057" name="ExcludeHelp_2" descr="Справка по листу">
          <a:extLst>
            <a:ext uri="{FF2B5EF4-FFF2-40B4-BE49-F238E27FC236}">
              <a16:creationId xmlns:a16="http://schemas.microsoft.com/office/drawing/2014/main" id="{00000000-0008-0000-0400-000079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ThisWorkbook.Freeze_Panes">
      <xdr:nvPicPr>
        <xdr:cNvPr id="7208058" name="FREEZE_PANES" descr="update_org.png">
          <a:extLst>
            <a:ext uri="{FF2B5EF4-FFF2-40B4-BE49-F238E27FC236}">
              <a16:creationId xmlns:a16="http://schemas.microsoft.com/office/drawing/2014/main" id="{00000000-0008-0000-0400-00007AFC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7208059" name="UNFREEZE_PANES" descr="update_org.png" hidden="1">
          <a:extLst>
            <a:ext uri="{FF2B5EF4-FFF2-40B4-BE49-F238E27FC236}">
              <a16:creationId xmlns:a16="http://schemas.microsoft.com/office/drawing/2014/main" id="{00000000-0008-0000-0400-00007BFC6D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38100</xdr:colOff>
      <xdr:row>17</xdr:row>
      <xdr:rowOff>0</xdr:rowOff>
    </xdr:from>
    <xdr:to>
      <xdr:col>14</xdr:col>
      <xdr:colOff>228600</xdr:colOff>
      <xdr:row>17</xdr:row>
      <xdr:rowOff>190500</xdr:rowOff>
    </xdr:to>
    <xdr:grpSp>
      <xdr:nvGrpSpPr>
        <xdr:cNvPr id="7201434" name="shCalendar" hidden="1">
          <a:extLst>
            <a:ext uri="{FF2B5EF4-FFF2-40B4-BE49-F238E27FC236}">
              <a16:creationId xmlns:a16="http://schemas.microsoft.com/office/drawing/2014/main" id="{00000000-0008-0000-0500-00009AE26D00}"/>
            </a:ext>
          </a:extLst>
        </xdr:cNvPr>
        <xdr:cNvGrpSpPr>
          <a:grpSpLocks/>
        </xdr:cNvGrpSpPr>
      </xdr:nvGrpSpPr>
      <xdr:grpSpPr bwMode="auto">
        <a:xfrm>
          <a:off x="13325475" y="819150"/>
          <a:ext cx="190500" cy="190500"/>
          <a:chOff x="13896191" y="1813753"/>
          <a:chExt cx="211023" cy="178845"/>
        </a:xfrm>
      </xdr:grpSpPr>
      <xdr:sp macro="[0]!modfrmDateChoose.CalendarShow" textlink="">
        <xdr:nvSpPr>
          <xdr:cNvPr id="7201441" name="shCalendar_bck" hidden="1">
            <a:extLst>
              <a:ext uri="{FF2B5EF4-FFF2-40B4-BE49-F238E27FC236}">
                <a16:creationId xmlns:a16="http://schemas.microsoft.com/office/drawing/2014/main" id="{00000000-0008-0000-0500-0000A1E26D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1442" name="shCalendar_1" descr="CalendarSmall.bmp" hidden="1">
            <a:extLst>
              <a:ext uri="{FF2B5EF4-FFF2-40B4-BE49-F238E27FC236}">
                <a16:creationId xmlns:a16="http://schemas.microsoft.com/office/drawing/2014/main" id="{00000000-0008-0000-0500-0000A2E26D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9</xdr:col>
      <xdr:colOff>0</xdr:colOff>
      <xdr:row>16</xdr:row>
      <xdr:rowOff>0</xdr:rowOff>
    </xdr:from>
    <xdr:to>
      <xdr:col>9</xdr:col>
      <xdr:colOff>219075</xdr:colOff>
      <xdr:row>16</xdr:row>
      <xdr:rowOff>219075</xdr:rowOff>
    </xdr:to>
    <xdr:pic macro="[0]!modInfo.MainSheetHelp">
      <xdr:nvPicPr>
        <xdr:cNvPr id="7201435" name="ExcludeHelp_1" descr="Справка по листу">
          <a:extLst>
            <a:ext uri="{FF2B5EF4-FFF2-40B4-BE49-F238E27FC236}">
              <a16:creationId xmlns:a16="http://schemas.microsoft.com/office/drawing/2014/main" id="{00000000-0008-0000-0500-00009B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771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16</xdr:row>
      <xdr:rowOff>0</xdr:rowOff>
    </xdr:from>
    <xdr:to>
      <xdr:col>10</xdr:col>
      <xdr:colOff>219075</xdr:colOff>
      <xdr:row>16</xdr:row>
      <xdr:rowOff>219075</xdr:rowOff>
    </xdr:to>
    <xdr:pic macro="[0]!modInfo.MainSheetHelp">
      <xdr:nvPicPr>
        <xdr:cNvPr id="7201436" name="ExcludeHelp_2" descr="Справка по листу">
          <a:extLst>
            <a:ext uri="{FF2B5EF4-FFF2-40B4-BE49-F238E27FC236}">
              <a16:creationId xmlns:a16="http://schemas.microsoft.com/office/drawing/2014/main" id="{00000000-0008-0000-0500-00009C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68000"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14</xdr:col>
      <xdr:colOff>0</xdr:colOff>
      <xdr:row>16</xdr:row>
      <xdr:rowOff>0</xdr:rowOff>
    </xdr:from>
    <xdr:to>
      <xdr:col>14</xdr:col>
      <xdr:colOff>219075</xdr:colOff>
      <xdr:row>16</xdr:row>
      <xdr:rowOff>219075</xdr:rowOff>
    </xdr:to>
    <xdr:pic macro="[0]!modInfo.MainSheetHelp">
      <xdr:nvPicPr>
        <xdr:cNvPr id="7201437" name="ExcludeHelp_3" descr="Справка по листу">
          <a:extLst>
            <a:ext uri="{FF2B5EF4-FFF2-40B4-BE49-F238E27FC236}">
              <a16:creationId xmlns:a16="http://schemas.microsoft.com/office/drawing/2014/main" id="{00000000-0008-0000-0500-00009D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207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4</xdr:col>
      <xdr:colOff>28576</xdr:colOff>
      <xdr:row>29</xdr:row>
      <xdr:rowOff>2</xdr:rowOff>
    </xdr:from>
    <xdr:to>
      <xdr:col>4</xdr:col>
      <xdr:colOff>3343276</xdr:colOff>
      <xdr:row>30</xdr:row>
      <xdr:rowOff>1</xdr:rowOff>
    </xdr:to>
    <xdr:sp macro="[0]!modList02.cmdDoIt_Click_Handler" textlink="">
      <xdr:nvSpPr>
        <xdr:cNvPr id="24" name="cmdCreateSheets" hidden="1">
          <a:extLst>
            <a:ext uri="{FF2B5EF4-FFF2-40B4-BE49-F238E27FC236}">
              <a16:creationId xmlns:a16="http://schemas.microsoft.com/office/drawing/2014/main" id="{00000000-0008-0000-0500-000018000000}"/>
            </a:ext>
          </a:extLst>
        </xdr:cNvPr>
        <xdr:cNvSpPr>
          <a:spLocks noChangeArrowheads="1"/>
        </xdr:cNvSpPr>
      </xdr:nvSpPr>
      <xdr:spPr bwMode="auto">
        <a:xfrm>
          <a:off x="685801" y="2371727"/>
          <a:ext cx="3314700" cy="295274"/>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список листов</a:t>
          </a:r>
        </a:p>
      </xdr:txBody>
    </xdr:sp>
    <xdr:clientData/>
  </xdr:twoCellAnchor>
  <xdr:twoCellAnchor>
    <xdr:from>
      <xdr:col>0</xdr:col>
      <xdr:colOff>0</xdr:colOff>
      <xdr:row>4</xdr:row>
      <xdr:rowOff>0</xdr:rowOff>
    </xdr:from>
    <xdr:to>
      <xdr:col>2</xdr:col>
      <xdr:colOff>238125</xdr:colOff>
      <xdr:row>4</xdr:row>
      <xdr:rowOff>247650</xdr:rowOff>
    </xdr:to>
    <xdr:pic macro="[0]!modThisWorkbook.Freeze_Panes">
      <xdr:nvPicPr>
        <xdr:cNvPr id="7201439" name="FREEZE_PANES" descr="update_org.png">
          <a:extLst>
            <a:ext uri="{FF2B5EF4-FFF2-40B4-BE49-F238E27FC236}">
              <a16:creationId xmlns:a16="http://schemas.microsoft.com/office/drawing/2014/main" id="{00000000-0008-0000-0500-00009FE26D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201440" name="UNFREEZE_PANES" descr="update_org.png" hidden="1">
          <a:extLst>
            <a:ext uri="{FF2B5EF4-FFF2-40B4-BE49-F238E27FC236}">
              <a16:creationId xmlns:a16="http://schemas.microsoft.com/office/drawing/2014/main" id="{00000000-0008-0000-0500-0000A0E26D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6" name="FREEZE_PANES" descr="update_org.png">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7" name="UNFREEZE_PANES" descr="update_org.png" hidden="1">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8" name="shCalendar" hidden="1">
          <a:extLst>
            <a:ext uri="{FF2B5EF4-FFF2-40B4-BE49-F238E27FC236}">
              <a16:creationId xmlns:a16="http://schemas.microsoft.com/office/drawing/2014/main" id="{00000000-0008-0000-0700-000008000000}"/>
            </a:ext>
          </a:extLst>
        </xdr:cNvPr>
        <xdr:cNvGrpSpPr>
          <a:grpSpLocks/>
        </xdr:cNvGrpSpPr>
      </xdr:nvGrpSpPr>
      <xdr:grpSpPr bwMode="auto">
        <a:xfrm>
          <a:off x="5391150" y="4829175"/>
          <a:ext cx="190500" cy="190500"/>
          <a:chOff x="13896191" y="1813753"/>
          <a:chExt cx="211023" cy="178845"/>
        </a:xfrm>
      </xdr:grpSpPr>
      <xdr:sp macro="[0]!modfrmDateChoose.CalendarShow" textlink="">
        <xdr:nvSpPr>
          <xdr:cNvPr id="9" name="shCalendar_bck" hidden="1">
            <a:extLst>
              <a:ext uri="{FF2B5EF4-FFF2-40B4-BE49-F238E27FC236}">
                <a16:creationId xmlns:a16="http://schemas.microsoft.com/office/drawing/2014/main" id="{00000000-0008-0000-0700-000009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0" name="shCalendar_1" descr="CalendarSmall.bmp" hidden="1">
            <a:extLst>
              <a:ext uri="{FF2B5EF4-FFF2-40B4-BE49-F238E27FC236}">
                <a16:creationId xmlns:a16="http://schemas.microsoft.com/office/drawing/2014/main" id="{00000000-0008-0000-0700-00000A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1561" name="FREEZE_PANES" descr="update_org.png">
          <a:extLst>
            <a:ext uri="{FF2B5EF4-FFF2-40B4-BE49-F238E27FC236}">
              <a16:creationId xmlns:a16="http://schemas.microsoft.com/office/drawing/2014/main" id="{00000000-0008-0000-0800-0000C91F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1562" name="UNFREEZE_PANES" descr="update_org.png" hidden="1">
          <a:extLst>
            <a:ext uri="{FF2B5EF4-FFF2-40B4-BE49-F238E27FC236}">
              <a16:creationId xmlns:a16="http://schemas.microsoft.com/office/drawing/2014/main" id="{00000000-0008-0000-0800-0000CA1F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4" name="FREEZE_PANES" descr="update_org.png">
          <a:extLst>
            <a:ext uri="{FF2B5EF4-FFF2-40B4-BE49-F238E27FC236}">
              <a16:creationId xmlns:a16="http://schemas.microsoft.com/office/drawing/2014/main" id="{00000000-0008-0000-09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5" name="UNFREEZE_PANES" descr="update_org.png" hidden="1">
          <a:extLst>
            <a:ext uri="{FF2B5EF4-FFF2-40B4-BE49-F238E27FC236}">
              <a16:creationId xmlns:a16="http://schemas.microsoft.com/office/drawing/2014/main" id="{00000000-0008-0000-0900-00002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0900-000004000000}"/>
            </a:ext>
          </a:extLst>
        </xdr:cNvPr>
        <xdr:cNvGrpSpPr>
          <a:grpSpLocks/>
        </xdr:cNvGrpSpPr>
      </xdr:nvGrpSpPr>
      <xdr:grpSpPr bwMode="auto">
        <a:xfrm>
          <a:off x="6419850" y="48291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9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9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84</xdr:col>
      <xdr:colOff>38100</xdr:colOff>
      <xdr:row>23</xdr:row>
      <xdr:rowOff>0</xdr:rowOff>
    </xdr:from>
    <xdr:to>
      <xdr:col>84</xdr:col>
      <xdr:colOff>228600</xdr:colOff>
      <xdr:row>23</xdr:row>
      <xdr:rowOff>190500</xdr:rowOff>
    </xdr:to>
    <xdr:grpSp>
      <xdr:nvGrpSpPr>
        <xdr:cNvPr id="4" name="shCalendar" hidden="1">
          <a:extLst>
            <a:ext uri="{FF2B5EF4-FFF2-40B4-BE49-F238E27FC236}">
              <a16:creationId xmlns:a16="http://schemas.microsoft.com/office/drawing/2014/main" id="{00000000-0008-0000-0B00-000004000000}"/>
            </a:ext>
          </a:extLst>
        </xdr:cNvPr>
        <xdr:cNvGrpSpPr>
          <a:grpSpLocks/>
        </xdr:cNvGrpSpPr>
      </xdr:nvGrpSpPr>
      <xdr:grpSpPr bwMode="auto">
        <a:xfrm>
          <a:off x="47663100" y="397192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B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B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25</xdr:col>
      <xdr:colOff>38100</xdr:colOff>
      <xdr:row>23</xdr:row>
      <xdr:rowOff>0</xdr:rowOff>
    </xdr:from>
    <xdr:ext cx="190500" cy="190500"/>
    <xdr:grpSp>
      <xdr:nvGrpSpPr>
        <xdr:cNvPr id="7" name="shCalendar" hidden="1">
          <a:extLst>
            <a:ext uri="{FF2B5EF4-FFF2-40B4-BE49-F238E27FC236}">
              <a16:creationId xmlns:a16="http://schemas.microsoft.com/office/drawing/2014/main" id="{E07FBE1E-9EA1-4EB5-B768-71CA23F0776F}"/>
            </a:ext>
          </a:extLst>
        </xdr:cNvPr>
        <xdr:cNvGrpSpPr>
          <a:grpSpLocks/>
        </xdr:cNvGrpSpPr>
      </xdr:nvGrpSpPr>
      <xdr:grpSpPr bwMode="auto">
        <a:xfrm>
          <a:off x="11734800" y="3971925"/>
          <a:ext cx="190500" cy="190500"/>
          <a:chOff x="13896191" y="1813753"/>
          <a:chExt cx="211023" cy="178845"/>
        </a:xfrm>
      </xdr:grpSpPr>
      <xdr:sp macro="[0]!modfrmDateChoose.CalendarShow" textlink="">
        <xdr:nvSpPr>
          <xdr:cNvPr id="8" name="shCalendar_bck" hidden="1">
            <a:extLst>
              <a:ext uri="{FF2B5EF4-FFF2-40B4-BE49-F238E27FC236}">
                <a16:creationId xmlns:a16="http://schemas.microsoft.com/office/drawing/2014/main" id="{A11EC5FE-1A79-41F3-B9DF-F9EA34C6A03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 name="shCalendar_1" descr="CalendarSmall.bmp" hidden="1">
            <a:extLst>
              <a:ext uri="{FF2B5EF4-FFF2-40B4-BE49-F238E27FC236}">
                <a16:creationId xmlns:a16="http://schemas.microsoft.com/office/drawing/2014/main" id="{76A6D28A-02B5-43AC-B7F4-682A9AFC186F}"/>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25</xdr:col>
      <xdr:colOff>38100</xdr:colOff>
      <xdr:row>23</xdr:row>
      <xdr:rowOff>0</xdr:rowOff>
    </xdr:from>
    <xdr:ext cx="190500" cy="190500"/>
    <xdr:grpSp>
      <xdr:nvGrpSpPr>
        <xdr:cNvPr id="10" name="shCalendar" hidden="1">
          <a:extLst>
            <a:ext uri="{FF2B5EF4-FFF2-40B4-BE49-F238E27FC236}">
              <a16:creationId xmlns:a16="http://schemas.microsoft.com/office/drawing/2014/main" id="{0556222B-1E81-49F2-8B5B-FC555A1E7900}"/>
            </a:ext>
          </a:extLst>
        </xdr:cNvPr>
        <xdr:cNvGrpSpPr>
          <a:grpSpLocks/>
        </xdr:cNvGrpSpPr>
      </xdr:nvGrpSpPr>
      <xdr:grpSpPr bwMode="auto">
        <a:xfrm>
          <a:off x="11734800" y="3971925"/>
          <a:ext cx="190500" cy="190500"/>
          <a:chOff x="13896191" y="1813753"/>
          <a:chExt cx="211023" cy="178845"/>
        </a:xfrm>
      </xdr:grpSpPr>
      <xdr:sp macro="[0]!modfrmDateChoose.CalendarShow" textlink="">
        <xdr:nvSpPr>
          <xdr:cNvPr id="11" name="shCalendar_bck" hidden="1">
            <a:extLst>
              <a:ext uri="{FF2B5EF4-FFF2-40B4-BE49-F238E27FC236}">
                <a16:creationId xmlns:a16="http://schemas.microsoft.com/office/drawing/2014/main" id="{EEBD8F78-6E71-4C32-BFA0-46A5B0448831}"/>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2" name="shCalendar_1" descr="CalendarSmall.bmp" hidden="1">
            <a:extLst>
              <a:ext uri="{FF2B5EF4-FFF2-40B4-BE49-F238E27FC236}">
                <a16:creationId xmlns:a16="http://schemas.microsoft.com/office/drawing/2014/main" id="{74286045-8636-4627-B9BD-7408E5C17946}"/>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 name="FREEZE_PANES" descr="update_org.png">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2" name="UNFREEZE_PANES" descr="update_org.png" hidden="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a16="http://schemas.microsoft.com/office/drawing/2014/main" id="{00000000-0008-0000-0D00-000004000000}"/>
            </a:ext>
          </a:extLst>
        </xdr:cNvPr>
        <xdr:cNvGrpSpPr>
          <a:grpSpLocks/>
        </xdr:cNvGrpSpPr>
      </xdr:nvGrpSpPr>
      <xdr:grpSpPr bwMode="auto">
        <a:xfrm>
          <a:off x="6419850" y="48291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D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D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a16="http://schemas.microsoft.com/office/drawing/2014/main" id="{00000000-0008-0000-0F00-000004000000}"/>
            </a:ext>
          </a:extLst>
        </xdr:cNvPr>
        <xdr:cNvGrpSpPr>
          <a:grpSpLocks/>
        </xdr:cNvGrpSpPr>
      </xdr:nvGrpSpPr>
      <xdr:grpSpPr bwMode="auto">
        <a:xfrm>
          <a:off x="6419850" y="54673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F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F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1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4" name="shCalendar" hidden="1">
          <a:extLst>
            <a:ext uri="{FF2B5EF4-FFF2-40B4-BE49-F238E27FC236}">
              <a16:creationId xmlns:a16="http://schemas.microsoft.com/office/drawing/2014/main" id="{00000000-0008-0000-1100-000004000000}"/>
            </a:ext>
          </a:extLst>
        </xdr:cNvPr>
        <xdr:cNvGrpSpPr>
          <a:grpSpLocks/>
        </xdr:cNvGrpSpPr>
      </xdr:nvGrpSpPr>
      <xdr:grpSpPr bwMode="auto">
        <a:xfrm>
          <a:off x="6972300" y="480060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1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1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21</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100-000007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10" name="shCalendar_bck" hidden="1">
            <a:extLst>
              <a:ext uri="{FF2B5EF4-FFF2-40B4-BE49-F238E27FC236}">
                <a16:creationId xmlns:a16="http://schemas.microsoft.com/office/drawing/2014/main" id="{00000000-0008-0000-1100-00000A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a:extLst>
              <a:ext uri="{FF2B5EF4-FFF2-40B4-BE49-F238E27FC236}">
                <a16:creationId xmlns:a16="http://schemas.microsoft.com/office/drawing/2014/main" id="{00000000-0008-0000-1100-00000B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2" name="shCalendar" hidden="1">
          <a:extLst>
            <a:ext uri="{FF2B5EF4-FFF2-40B4-BE49-F238E27FC236}">
              <a16:creationId xmlns:a16="http://schemas.microsoft.com/office/drawing/2014/main" id="{00000000-0008-0000-1100-00000C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13" name="shCalendar_bck" hidden="1">
            <a:extLst>
              <a:ext uri="{FF2B5EF4-FFF2-40B4-BE49-F238E27FC236}">
                <a16:creationId xmlns:a16="http://schemas.microsoft.com/office/drawing/2014/main" id="{00000000-0008-0000-1100-00000D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a:extLst>
              <a:ext uri="{FF2B5EF4-FFF2-40B4-BE49-F238E27FC236}">
                <a16:creationId xmlns:a16="http://schemas.microsoft.com/office/drawing/2014/main" id="{00000000-0008-0000-1100-00000E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5" name="shCalendar" hidden="1">
          <a:extLst>
            <a:ext uri="{FF2B5EF4-FFF2-40B4-BE49-F238E27FC236}">
              <a16:creationId xmlns:a16="http://schemas.microsoft.com/office/drawing/2014/main" id="{00000000-0008-0000-1100-00000F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16" name="shCalendar_bck" hidden="1">
            <a:extLst>
              <a:ext uri="{FF2B5EF4-FFF2-40B4-BE49-F238E27FC236}">
                <a16:creationId xmlns:a16="http://schemas.microsoft.com/office/drawing/2014/main" id="{00000000-0008-0000-1100-000010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7" name="shCalendar_1" descr="CalendarSmall.bmp" hidden="1">
            <a:extLst>
              <a:ext uri="{FF2B5EF4-FFF2-40B4-BE49-F238E27FC236}">
                <a16:creationId xmlns:a16="http://schemas.microsoft.com/office/drawing/2014/main" id="{00000000-0008-0000-1100-000011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8" name="shCalendar" hidden="1">
          <a:extLst>
            <a:ext uri="{FF2B5EF4-FFF2-40B4-BE49-F238E27FC236}">
              <a16:creationId xmlns:a16="http://schemas.microsoft.com/office/drawing/2014/main" id="{00000000-0008-0000-1100-000012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19" name="shCalendar_bck" hidden="1">
            <a:extLst>
              <a:ext uri="{FF2B5EF4-FFF2-40B4-BE49-F238E27FC236}">
                <a16:creationId xmlns:a16="http://schemas.microsoft.com/office/drawing/2014/main" id="{00000000-0008-0000-1100-00001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0" name="shCalendar_1" descr="CalendarSmall.bmp" hidden="1">
            <a:extLst>
              <a:ext uri="{FF2B5EF4-FFF2-40B4-BE49-F238E27FC236}">
                <a16:creationId xmlns:a16="http://schemas.microsoft.com/office/drawing/2014/main" id="{00000000-0008-0000-1100-000014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1" name="shCalendar" hidden="1">
          <a:extLst>
            <a:ext uri="{FF2B5EF4-FFF2-40B4-BE49-F238E27FC236}">
              <a16:creationId xmlns:a16="http://schemas.microsoft.com/office/drawing/2014/main" id="{00000000-0008-0000-1100-000015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22" name="shCalendar_bck" hidden="1">
            <a:extLst>
              <a:ext uri="{FF2B5EF4-FFF2-40B4-BE49-F238E27FC236}">
                <a16:creationId xmlns:a16="http://schemas.microsoft.com/office/drawing/2014/main" id="{00000000-0008-0000-1100-000016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3" name="shCalendar_1" descr="CalendarSmall.bmp" hidden="1">
            <a:extLst>
              <a:ext uri="{FF2B5EF4-FFF2-40B4-BE49-F238E27FC236}">
                <a16:creationId xmlns:a16="http://schemas.microsoft.com/office/drawing/2014/main" id="{00000000-0008-0000-1100-000017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4" name="shCalendar" hidden="1">
          <a:extLst>
            <a:ext uri="{FF2B5EF4-FFF2-40B4-BE49-F238E27FC236}">
              <a16:creationId xmlns:a16="http://schemas.microsoft.com/office/drawing/2014/main" id="{00000000-0008-0000-1100-000018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25" name="shCalendar_bck" hidden="1">
            <a:extLst>
              <a:ext uri="{FF2B5EF4-FFF2-40B4-BE49-F238E27FC236}">
                <a16:creationId xmlns:a16="http://schemas.microsoft.com/office/drawing/2014/main" id="{00000000-0008-0000-1100-000019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6" name="shCalendar_1" descr="CalendarSmall.bmp" hidden="1">
            <a:extLst>
              <a:ext uri="{FF2B5EF4-FFF2-40B4-BE49-F238E27FC236}">
                <a16:creationId xmlns:a16="http://schemas.microsoft.com/office/drawing/2014/main" id="{00000000-0008-0000-1100-00001A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7" name="shCalendar" hidden="1">
          <a:extLst>
            <a:ext uri="{FF2B5EF4-FFF2-40B4-BE49-F238E27FC236}">
              <a16:creationId xmlns:a16="http://schemas.microsoft.com/office/drawing/2014/main" id="{00000000-0008-0000-1100-00001B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28" name="shCalendar_bck" hidden="1">
            <a:extLst>
              <a:ext uri="{FF2B5EF4-FFF2-40B4-BE49-F238E27FC236}">
                <a16:creationId xmlns:a16="http://schemas.microsoft.com/office/drawing/2014/main" id="{00000000-0008-0000-1100-00001C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9" name="shCalendar_1" descr="CalendarSmall.bmp" hidden="1">
            <a:extLst>
              <a:ext uri="{FF2B5EF4-FFF2-40B4-BE49-F238E27FC236}">
                <a16:creationId xmlns:a16="http://schemas.microsoft.com/office/drawing/2014/main" id="{00000000-0008-0000-1100-00001D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0" name="shCalendar" hidden="1">
          <a:extLst>
            <a:ext uri="{FF2B5EF4-FFF2-40B4-BE49-F238E27FC236}">
              <a16:creationId xmlns:a16="http://schemas.microsoft.com/office/drawing/2014/main" id="{00000000-0008-0000-1100-00001E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31" name="shCalendar_bck" hidden="1">
            <a:extLst>
              <a:ext uri="{FF2B5EF4-FFF2-40B4-BE49-F238E27FC236}">
                <a16:creationId xmlns:a16="http://schemas.microsoft.com/office/drawing/2014/main" id="{00000000-0008-0000-1100-00001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2" name="shCalendar_1" descr="CalendarSmall.bmp" hidden="1">
            <a:extLst>
              <a:ext uri="{FF2B5EF4-FFF2-40B4-BE49-F238E27FC236}">
                <a16:creationId xmlns:a16="http://schemas.microsoft.com/office/drawing/2014/main" id="{00000000-0008-0000-1100-000020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3" name="shCalendar" hidden="1">
          <a:extLst>
            <a:ext uri="{FF2B5EF4-FFF2-40B4-BE49-F238E27FC236}">
              <a16:creationId xmlns:a16="http://schemas.microsoft.com/office/drawing/2014/main" id="{00000000-0008-0000-1100-000021000000}"/>
            </a:ext>
          </a:extLst>
        </xdr:cNvPr>
        <xdr:cNvGrpSpPr>
          <a:grpSpLocks/>
        </xdr:cNvGrpSpPr>
      </xdr:nvGrpSpPr>
      <xdr:grpSpPr bwMode="auto">
        <a:xfrm>
          <a:off x="7962900" y="4800600"/>
          <a:ext cx="190500" cy="190500"/>
          <a:chOff x="13896191" y="1813753"/>
          <a:chExt cx="211023" cy="178845"/>
        </a:xfrm>
      </xdr:grpSpPr>
      <xdr:sp macro="[0]!modfrmDateChoose.CalendarShow" textlink="">
        <xdr:nvSpPr>
          <xdr:cNvPr id="34" name="shCalendar_bck" hidden="1">
            <a:extLst>
              <a:ext uri="{FF2B5EF4-FFF2-40B4-BE49-F238E27FC236}">
                <a16:creationId xmlns:a16="http://schemas.microsoft.com/office/drawing/2014/main" id="{00000000-0008-0000-1100-000022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5" name="shCalendar_1" descr="CalendarSmall.bmp" hidden="1">
            <a:extLst>
              <a:ext uri="{FF2B5EF4-FFF2-40B4-BE49-F238E27FC236}">
                <a16:creationId xmlns:a16="http://schemas.microsoft.com/office/drawing/2014/main" id="{00000000-0008-0000-1100-000023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46" name="FREEZE_PANES" descr="update_org.png">
          <a:extLst>
            <a:ext uri="{FF2B5EF4-FFF2-40B4-BE49-F238E27FC236}">
              <a16:creationId xmlns:a16="http://schemas.microsoft.com/office/drawing/2014/main" id="{00000000-0008-0000-1300-0000F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247" name="UNFREEZE_PANES" descr="update_org.png" hidden="1">
          <a:extLst>
            <a:ext uri="{FF2B5EF4-FFF2-40B4-BE49-F238E27FC236}">
              <a16:creationId xmlns:a16="http://schemas.microsoft.com/office/drawing/2014/main" id="{00000000-0008-0000-1300-0000F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1300-000004000000}"/>
            </a:ext>
          </a:extLst>
        </xdr:cNvPr>
        <xdr:cNvGrpSpPr>
          <a:grpSpLocks/>
        </xdr:cNvGrpSpPr>
      </xdr:nvGrpSpPr>
      <xdr:grpSpPr bwMode="auto">
        <a:xfrm>
          <a:off x="8001000" y="374332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3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3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5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5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a:extLst>
            <a:ext uri="{FF2B5EF4-FFF2-40B4-BE49-F238E27FC236}">
              <a16:creationId xmlns:a16="http://schemas.microsoft.com/office/drawing/2014/main" id="{00000000-0008-0000-1500-000004000000}"/>
            </a:ext>
          </a:extLst>
        </xdr:cNvPr>
        <xdr:cNvGrpSpPr>
          <a:grpSpLocks/>
        </xdr:cNvGrpSpPr>
      </xdr:nvGrpSpPr>
      <xdr:grpSpPr bwMode="auto">
        <a:xfrm>
          <a:off x="6381750" y="37909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5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5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38" name="FREEZE_PANES" descr="update_org.png">
          <a:extLst>
            <a:ext uri="{FF2B5EF4-FFF2-40B4-BE49-F238E27FC236}">
              <a16:creationId xmlns:a16="http://schemas.microsoft.com/office/drawing/2014/main" id="{00000000-0008-0000-17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9" name="UNFREEZE_PANES" descr="update_org.png" hidden="1">
          <a:extLst>
            <a:ext uri="{FF2B5EF4-FFF2-40B4-BE49-F238E27FC236}">
              <a16:creationId xmlns:a16="http://schemas.microsoft.com/office/drawing/2014/main" id="{00000000-0008-0000-17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a:extLst>
            <a:ext uri="{FF2B5EF4-FFF2-40B4-BE49-F238E27FC236}">
              <a16:creationId xmlns:a16="http://schemas.microsoft.com/office/drawing/2014/main" id="{00000000-0008-0000-1700-000004000000}"/>
            </a:ext>
          </a:extLst>
        </xdr:cNvPr>
        <xdr:cNvGrpSpPr>
          <a:grpSpLocks/>
        </xdr:cNvGrpSpPr>
      </xdr:nvGrpSpPr>
      <xdr:grpSpPr bwMode="auto">
        <a:xfrm>
          <a:off x="6381750" y="38004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7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7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3609" name="FREEZE_PANES" descr="update_org.png">
          <a:extLst>
            <a:ext uri="{FF2B5EF4-FFF2-40B4-BE49-F238E27FC236}">
              <a16:creationId xmlns:a16="http://schemas.microsoft.com/office/drawing/2014/main" id="{00000000-0008-0000-1800-0000C927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3610" name="UNFREEZE_PANES" descr="update_org.png" hidden="1">
          <a:extLst>
            <a:ext uri="{FF2B5EF4-FFF2-40B4-BE49-F238E27FC236}">
              <a16:creationId xmlns:a16="http://schemas.microsoft.com/office/drawing/2014/main" id="{00000000-0008-0000-1800-0000CA27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9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38100</xdr:colOff>
      <xdr:row>23</xdr:row>
      <xdr:rowOff>0</xdr:rowOff>
    </xdr:from>
    <xdr:to>
      <xdr:col>26</xdr:col>
      <xdr:colOff>190500</xdr:colOff>
      <xdr:row>23</xdr:row>
      <xdr:rowOff>190500</xdr:rowOff>
    </xdr:to>
    <xdr:grpSp>
      <xdr:nvGrpSpPr>
        <xdr:cNvPr id="4" name="shCalendar" hidden="1">
          <a:extLst>
            <a:ext uri="{FF2B5EF4-FFF2-40B4-BE49-F238E27FC236}">
              <a16:creationId xmlns:a16="http://schemas.microsoft.com/office/drawing/2014/main" id="{00000000-0008-0000-1900-000004000000}"/>
            </a:ext>
          </a:extLst>
        </xdr:cNvPr>
        <xdr:cNvGrpSpPr>
          <a:grpSpLocks/>
        </xdr:cNvGrpSpPr>
      </xdr:nvGrpSpPr>
      <xdr:grpSpPr bwMode="auto">
        <a:xfrm>
          <a:off x="6381750" y="411480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9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9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26</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900-000007000000}"/>
            </a:ext>
          </a:extLst>
        </xdr:cNvPr>
        <xdr:cNvGrpSpPr>
          <a:grpSpLocks/>
        </xdr:cNvGrpSpPr>
      </xdr:nvGrpSpPr>
      <xdr:grpSpPr bwMode="auto">
        <a:xfrm>
          <a:off x="6381750" y="4114800"/>
          <a:ext cx="190500" cy="190500"/>
          <a:chOff x="13896191" y="1813753"/>
          <a:chExt cx="211023" cy="178845"/>
        </a:xfrm>
      </xdr:grpSpPr>
      <xdr:sp macro="[0]!modfrmDateChoose.CalendarShow" textlink="">
        <xdr:nvSpPr>
          <xdr:cNvPr id="10" name="shCalendar_bck" hidden="1">
            <a:extLst>
              <a:ext uri="{FF2B5EF4-FFF2-40B4-BE49-F238E27FC236}">
                <a16:creationId xmlns:a16="http://schemas.microsoft.com/office/drawing/2014/main" id="{00000000-0008-0000-1900-00000A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a:extLst>
              <a:ext uri="{FF2B5EF4-FFF2-40B4-BE49-F238E27FC236}">
                <a16:creationId xmlns:a16="http://schemas.microsoft.com/office/drawing/2014/main" id="{00000000-0008-0000-1900-00000B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26</xdr:col>
      <xdr:colOff>0</xdr:colOff>
      <xdr:row>23</xdr:row>
      <xdr:rowOff>0</xdr:rowOff>
    </xdr:from>
    <xdr:ext cx="190500" cy="190500"/>
    <xdr:grpSp>
      <xdr:nvGrpSpPr>
        <xdr:cNvPr id="12" name="shCalendar" hidden="1">
          <a:extLst>
            <a:ext uri="{FF2B5EF4-FFF2-40B4-BE49-F238E27FC236}">
              <a16:creationId xmlns:a16="http://schemas.microsoft.com/office/drawing/2014/main" id="{00000000-0008-0000-1900-00000C000000}"/>
            </a:ext>
          </a:extLst>
        </xdr:cNvPr>
        <xdr:cNvGrpSpPr>
          <a:grpSpLocks/>
        </xdr:cNvGrpSpPr>
      </xdr:nvGrpSpPr>
      <xdr:grpSpPr bwMode="auto">
        <a:xfrm>
          <a:off x="6381750" y="4114800"/>
          <a:ext cx="190500" cy="190500"/>
          <a:chOff x="13896191" y="1813753"/>
          <a:chExt cx="211023" cy="178845"/>
        </a:xfrm>
      </xdr:grpSpPr>
      <xdr:sp macro="[0]!modfrmDateChoose.CalendarShow" textlink="">
        <xdr:nvSpPr>
          <xdr:cNvPr id="13" name="shCalendar_bck" hidden="1">
            <a:extLst>
              <a:ext uri="{FF2B5EF4-FFF2-40B4-BE49-F238E27FC236}">
                <a16:creationId xmlns:a16="http://schemas.microsoft.com/office/drawing/2014/main" id="{00000000-0008-0000-1900-00000D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a:extLst>
              <a:ext uri="{FF2B5EF4-FFF2-40B4-BE49-F238E27FC236}">
                <a16:creationId xmlns:a16="http://schemas.microsoft.com/office/drawing/2014/main" id="{00000000-0008-0000-1900-00000E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4633" name="FREEZE_PANES" descr="update_org.png">
          <a:extLst>
            <a:ext uri="{FF2B5EF4-FFF2-40B4-BE49-F238E27FC236}">
              <a16:creationId xmlns:a16="http://schemas.microsoft.com/office/drawing/2014/main" id="{00000000-0008-0000-1A00-0000C92B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4634" name="UNFREEZE_PANES" descr="update_org.png" hidden="1">
          <a:extLst>
            <a:ext uri="{FF2B5EF4-FFF2-40B4-BE49-F238E27FC236}">
              <a16:creationId xmlns:a16="http://schemas.microsoft.com/office/drawing/2014/main" id="{00000000-0008-0000-1A00-0000CA2B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0" name="FREEZE_PANES" descr="update_org.png">
          <a:extLst>
            <a:ext uri="{FF2B5EF4-FFF2-40B4-BE49-F238E27FC236}">
              <a16:creationId xmlns:a16="http://schemas.microsoft.com/office/drawing/2014/main" id="{00000000-0008-0000-1B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1" name="UNFREEZE_PANES" descr="update_org.png" hidden="1">
          <a:extLst>
            <a:ext uri="{FF2B5EF4-FFF2-40B4-BE49-F238E27FC236}">
              <a16:creationId xmlns:a16="http://schemas.microsoft.com/office/drawing/2014/main" id="{00000000-0008-0000-1B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38100</xdr:colOff>
      <xdr:row>22</xdr:row>
      <xdr:rowOff>0</xdr:rowOff>
    </xdr:from>
    <xdr:to>
      <xdr:col>28</xdr:col>
      <xdr:colOff>228600</xdr:colOff>
      <xdr:row>22</xdr:row>
      <xdr:rowOff>190500</xdr:rowOff>
    </xdr:to>
    <xdr:grpSp>
      <xdr:nvGrpSpPr>
        <xdr:cNvPr id="4" name="shCalendar" hidden="1">
          <a:extLst>
            <a:ext uri="{FF2B5EF4-FFF2-40B4-BE49-F238E27FC236}">
              <a16:creationId xmlns:a16="http://schemas.microsoft.com/office/drawing/2014/main" id="{00000000-0008-0000-1B00-000004000000}"/>
            </a:ext>
          </a:extLst>
        </xdr:cNvPr>
        <xdr:cNvGrpSpPr>
          <a:grpSpLocks/>
        </xdr:cNvGrpSpPr>
      </xdr:nvGrpSpPr>
      <xdr:grpSpPr bwMode="auto">
        <a:xfrm>
          <a:off x="15706725" y="31432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B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B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31</xdr:col>
      <xdr:colOff>0</xdr:colOff>
      <xdr:row>22</xdr:row>
      <xdr:rowOff>0</xdr:rowOff>
    </xdr:from>
    <xdr:ext cx="190500" cy="190500"/>
    <xdr:grpSp>
      <xdr:nvGrpSpPr>
        <xdr:cNvPr id="7" name="shCalendar" hidden="1">
          <a:extLst>
            <a:ext uri="{FF2B5EF4-FFF2-40B4-BE49-F238E27FC236}">
              <a16:creationId xmlns:a16="http://schemas.microsoft.com/office/drawing/2014/main" id="{00000000-0008-0000-1B00-000007000000}"/>
            </a:ext>
          </a:extLst>
        </xdr:cNvPr>
        <xdr:cNvGrpSpPr>
          <a:grpSpLocks/>
        </xdr:cNvGrpSpPr>
      </xdr:nvGrpSpPr>
      <xdr:grpSpPr bwMode="auto">
        <a:xfrm>
          <a:off x="16697325" y="3143250"/>
          <a:ext cx="190500" cy="190500"/>
          <a:chOff x="13896191" y="1813753"/>
          <a:chExt cx="211023" cy="178845"/>
        </a:xfrm>
      </xdr:grpSpPr>
      <xdr:sp macro="[0]!modfrmDateChoose.CalendarShow" textlink="">
        <xdr:nvSpPr>
          <xdr:cNvPr id="8" name="shCalendar_bck" hidden="1">
            <a:extLst>
              <a:ext uri="{FF2B5EF4-FFF2-40B4-BE49-F238E27FC236}">
                <a16:creationId xmlns:a16="http://schemas.microsoft.com/office/drawing/2014/main" id="{00000000-0008-0000-1B00-00000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 name="shCalendar_1" descr="CalendarSmall.bmp" hidden="1">
            <a:extLst>
              <a:ext uri="{FF2B5EF4-FFF2-40B4-BE49-F238E27FC236}">
                <a16:creationId xmlns:a16="http://schemas.microsoft.com/office/drawing/2014/main" id="{00000000-0008-0000-1B00-000009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31</xdr:col>
      <xdr:colOff>0</xdr:colOff>
      <xdr:row>22</xdr:row>
      <xdr:rowOff>0</xdr:rowOff>
    </xdr:from>
    <xdr:ext cx="190500" cy="190500"/>
    <xdr:grpSp>
      <xdr:nvGrpSpPr>
        <xdr:cNvPr id="10" name="shCalendar" hidden="1">
          <a:extLst>
            <a:ext uri="{FF2B5EF4-FFF2-40B4-BE49-F238E27FC236}">
              <a16:creationId xmlns:a16="http://schemas.microsoft.com/office/drawing/2014/main" id="{00000000-0008-0000-1B00-00000A000000}"/>
            </a:ext>
          </a:extLst>
        </xdr:cNvPr>
        <xdr:cNvGrpSpPr>
          <a:grpSpLocks/>
        </xdr:cNvGrpSpPr>
      </xdr:nvGrpSpPr>
      <xdr:grpSpPr bwMode="auto">
        <a:xfrm>
          <a:off x="16697325" y="3143250"/>
          <a:ext cx="190500" cy="190500"/>
          <a:chOff x="13896191" y="1813753"/>
          <a:chExt cx="211023" cy="178845"/>
        </a:xfrm>
      </xdr:grpSpPr>
      <xdr:sp macro="[0]!modfrmDateChoose.CalendarShow" textlink="">
        <xdr:nvSpPr>
          <xdr:cNvPr id="11" name="shCalendar_bck" hidden="1">
            <a:extLst>
              <a:ext uri="{FF2B5EF4-FFF2-40B4-BE49-F238E27FC236}">
                <a16:creationId xmlns:a16="http://schemas.microsoft.com/office/drawing/2014/main" id="{00000000-0008-0000-1B00-00000B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2" name="shCalendar_1" descr="CalendarSmall.bmp" hidden="1">
            <a:extLst>
              <a:ext uri="{FF2B5EF4-FFF2-40B4-BE49-F238E27FC236}">
                <a16:creationId xmlns:a16="http://schemas.microsoft.com/office/drawing/2014/main" id="{00000000-0008-0000-1B00-00000C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47465" name="FREEZE_PANES" descr="update_org.png">
          <a:extLst>
            <a:ext uri="{FF2B5EF4-FFF2-40B4-BE49-F238E27FC236}">
              <a16:creationId xmlns:a16="http://schemas.microsoft.com/office/drawing/2014/main" id="{00000000-0008-0000-1C00-0000C90F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47466" name="UNFREEZE_PANES" descr="update_org.png" hidden="1">
          <a:extLst>
            <a:ext uri="{FF2B5EF4-FFF2-40B4-BE49-F238E27FC236}">
              <a16:creationId xmlns:a16="http://schemas.microsoft.com/office/drawing/2014/main" id="{00000000-0008-0000-1C00-0000CA0F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3" name="FREEZE_PANES" descr="update_org.png">
          <a:extLst>
            <a:ext uri="{FF2B5EF4-FFF2-40B4-BE49-F238E27FC236}">
              <a16:creationId xmlns:a16="http://schemas.microsoft.com/office/drawing/2014/main" id="{00000000-0008-0000-1D00-00007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14" name="UNFREEZE_PANES" descr="update_org.png" hidden="1">
          <a:extLst>
            <a:ext uri="{FF2B5EF4-FFF2-40B4-BE49-F238E27FC236}">
              <a16:creationId xmlns:a16="http://schemas.microsoft.com/office/drawing/2014/main" id="{00000000-0008-0000-1D00-00007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0</xdr:colOff>
      <xdr:row>8</xdr:row>
      <xdr:rowOff>0</xdr:rowOff>
    </xdr:from>
    <xdr:ext cx="190500" cy="190500"/>
    <xdr:grpSp>
      <xdr:nvGrpSpPr>
        <xdr:cNvPr id="13" name="shCalendar" hidden="1">
          <a:extLst>
            <a:ext uri="{FF2B5EF4-FFF2-40B4-BE49-F238E27FC236}">
              <a16:creationId xmlns:a16="http://schemas.microsoft.com/office/drawing/2014/main" id="{00000000-0008-0000-1D00-00000D000000}"/>
            </a:ext>
          </a:extLst>
        </xdr:cNvPr>
        <xdr:cNvGrpSpPr>
          <a:grpSpLocks/>
        </xdr:cNvGrpSpPr>
      </xdr:nvGrpSpPr>
      <xdr:grpSpPr bwMode="auto">
        <a:xfrm>
          <a:off x="247650" y="600075"/>
          <a:ext cx="190500" cy="190500"/>
          <a:chOff x="13896191" y="1813753"/>
          <a:chExt cx="211023" cy="178845"/>
        </a:xfrm>
      </xdr:grpSpPr>
      <xdr:sp macro="[0]!modfrmDateChoose.CalendarShow" textlink="">
        <xdr:nvSpPr>
          <xdr:cNvPr id="14" name="shCalendar_bck" hidden="1">
            <a:extLst>
              <a:ext uri="{FF2B5EF4-FFF2-40B4-BE49-F238E27FC236}">
                <a16:creationId xmlns:a16="http://schemas.microsoft.com/office/drawing/2014/main" id="{00000000-0008-0000-1D00-00000E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5" name="shCalendar_1" descr="CalendarSmall.bmp" hidden="1">
            <a:extLst>
              <a:ext uri="{FF2B5EF4-FFF2-40B4-BE49-F238E27FC236}">
                <a16:creationId xmlns:a16="http://schemas.microsoft.com/office/drawing/2014/main" id="{00000000-0008-0000-1D00-00000F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20EB270B-5AC9-4474-8113-4DF5864CAC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10F8CD3D-F7AB-4B1D-8981-E1687DD28D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38100</xdr:colOff>
      <xdr:row>46</xdr:row>
      <xdr:rowOff>0</xdr:rowOff>
    </xdr:from>
    <xdr:ext cx="190500" cy="190500"/>
    <xdr:grpSp>
      <xdr:nvGrpSpPr>
        <xdr:cNvPr id="7" name="shCalendar" hidden="1">
          <a:extLst>
            <a:ext uri="{FF2B5EF4-FFF2-40B4-BE49-F238E27FC236}">
              <a16:creationId xmlns:a16="http://schemas.microsoft.com/office/drawing/2014/main" id="{00000000-0008-0000-2000-000007000000}"/>
            </a:ext>
          </a:extLst>
        </xdr:cNvPr>
        <xdr:cNvGrpSpPr>
          <a:grpSpLocks/>
        </xdr:cNvGrpSpPr>
      </xdr:nvGrpSpPr>
      <xdr:grpSpPr bwMode="auto">
        <a:xfrm>
          <a:off x="8010525" y="12172950"/>
          <a:ext cx="190500" cy="190500"/>
          <a:chOff x="13896191" y="1813753"/>
          <a:chExt cx="211023" cy="178845"/>
        </a:xfrm>
      </xdr:grpSpPr>
      <xdr:sp macro="[0]!modfrmDateChoose.CalendarShow" textlink="">
        <xdr:nvSpPr>
          <xdr:cNvPr id="8" name="shCalendar_bck" hidden="1">
            <a:extLst>
              <a:ext uri="{FF2B5EF4-FFF2-40B4-BE49-F238E27FC236}">
                <a16:creationId xmlns:a16="http://schemas.microsoft.com/office/drawing/2014/main" id="{00000000-0008-0000-2000-00000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 name="shCalendar_1" descr="CalendarSmall.bmp" hidden="1">
            <a:extLst>
              <a:ext uri="{FF2B5EF4-FFF2-40B4-BE49-F238E27FC236}">
                <a16:creationId xmlns:a16="http://schemas.microsoft.com/office/drawing/2014/main" id="{00000000-0008-0000-2000-000009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34.xml><?xml version="1.0" encoding="utf-8"?>
<xdr:wsDr xmlns:xdr="http://schemas.openxmlformats.org/drawingml/2006/spreadsheetDrawing" xmlns:a="http://schemas.openxmlformats.org/drawingml/2006/main">
  <xdr:twoCellAnchor editAs="oneCell">
    <xdr:from>
      <xdr:col>9</xdr:col>
      <xdr:colOff>38100</xdr:colOff>
      <xdr:row>3</xdr:row>
      <xdr:rowOff>9525</xdr:rowOff>
    </xdr:from>
    <xdr:to>
      <xdr:col>9</xdr:col>
      <xdr:colOff>228600</xdr:colOff>
      <xdr:row>4</xdr:row>
      <xdr:rowOff>161925</xdr:rowOff>
    </xdr:to>
    <xdr:grpSp>
      <xdr:nvGrpSpPr>
        <xdr:cNvPr id="7210020" name="shCalendar" hidden="1">
          <a:extLst>
            <a:ext uri="{FF2B5EF4-FFF2-40B4-BE49-F238E27FC236}">
              <a16:creationId xmlns:a16="http://schemas.microsoft.com/office/drawing/2014/main" id="{00000000-0008-0000-2100-000024046E00}"/>
            </a:ext>
          </a:extLst>
        </xdr:cNvPr>
        <xdr:cNvGrpSpPr>
          <a:grpSpLocks/>
        </xdr:cNvGrpSpPr>
      </xdr:nvGrpSpPr>
      <xdr:grpSpPr bwMode="auto">
        <a:xfrm>
          <a:off x="7077075" y="9525"/>
          <a:ext cx="190500" cy="190500"/>
          <a:chOff x="13896191" y="1813753"/>
          <a:chExt cx="211023" cy="178845"/>
        </a:xfrm>
      </xdr:grpSpPr>
      <xdr:sp macro="[0]!modfrmDateChoose.CalendarShow" textlink="">
        <xdr:nvSpPr>
          <xdr:cNvPr id="7210021" name="shCalendar_bck" hidden="1">
            <a:extLst>
              <a:ext uri="{FF2B5EF4-FFF2-40B4-BE49-F238E27FC236}">
                <a16:creationId xmlns:a16="http://schemas.microsoft.com/office/drawing/2014/main" id="{00000000-0008-0000-2100-000025046E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10022" name="shCalendar_1" descr="CalendarSmall.bmp" hidden="1">
            <a:extLst>
              <a:ext uri="{FF2B5EF4-FFF2-40B4-BE49-F238E27FC236}">
                <a16:creationId xmlns:a16="http://schemas.microsoft.com/office/drawing/2014/main" id="{00000000-0008-0000-2100-000026046E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5.xml><?xml version="1.0" encoding="utf-8"?>
<xdr:wsDr xmlns:xdr="http://schemas.openxmlformats.org/drawingml/2006/spreadsheetDrawing" xmlns:a="http://schemas.openxmlformats.org/drawingml/2006/main">
  <xdr:twoCellAnchor editAs="oneCell">
    <xdr:from>
      <xdr:col>40</xdr:col>
      <xdr:colOff>200025</xdr:colOff>
      <xdr:row>0</xdr:row>
      <xdr:rowOff>114300</xdr:rowOff>
    </xdr:from>
    <xdr:to>
      <xdr:col>40</xdr:col>
      <xdr:colOff>390525</xdr:colOff>
      <xdr:row>0</xdr:row>
      <xdr:rowOff>304800</xdr:rowOff>
    </xdr:to>
    <xdr:grpSp>
      <xdr:nvGrpSpPr>
        <xdr:cNvPr id="7203032" name="shCalendar">
          <a:extLst>
            <a:ext uri="{FF2B5EF4-FFF2-40B4-BE49-F238E27FC236}">
              <a16:creationId xmlns:a16="http://schemas.microsoft.com/office/drawing/2014/main" id="{00000000-0008-0000-2600-0000D8E86D00}"/>
            </a:ext>
          </a:extLst>
        </xdr:cNvPr>
        <xdr:cNvGrpSpPr>
          <a:grpSpLocks/>
        </xdr:cNvGrpSpPr>
      </xdr:nvGrpSpPr>
      <xdr:grpSpPr bwMode="auto">
        <a:xfrm>
          <a:off x="68284725" y="114300"/>
          <a:ext cx="190500" cy="190500"/>
          <a:chOff x="13896191" y="1813753"/>
          <a:chExt cx="211023" cy="178845"/>
        </a:xfrm>
      </xdr:grpSpPr>
      <xdr:sp macro="[0]!modfrmDateChoose.CalendarShow" textlink="">
        <xdr:nvSpPr>
          <xdr:cNvPr id="7203033" name="shCalendar_bck">
            <a:extLst>
              <a:ext uri="{FF2B5EF4-FFF2-40B4-BE49-F238E27FC236}">
                <a16:creationId xmlns:a16="http://schemas.microsoft.com/office/drawing/2014/main" id="{00000000-0008-0000-2600-0000D9E86D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3034" name="shCalendar_1" descr="CalendarSmall.bmp">
            <a:extLst>
              <a:ext uri="{FF2B5EF4-FFF2-40B4-BE49-F238E27FC236}">
                <a16:creationId xmlns:a16="http://schemas.microsoft.com/office/drawing/2014/main" id="{00000000-0008-0000-2600-0000DAE86D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DDDDD"/>
        </a:solidFill>
        <a:ln w="6350" cap="sq" algn="ctr">
          <a:solidFill>
            <a:srgbClr val="969696"/>
          </a:solidFill>
          <a:miter lim="800000"/>
          <a:headEnd/>
          <a:tailEnd/>
        </a:ln>
        <a:effectLst/>
      </a:spPr>
      <a:bodyPr vertOverflow="clip" wrap="square" lIns="27432" tIns="18288" rIns="27432" bIns="18288" anchor="ctr" upright="1"/>
      <a:lstStyle>
        <a:defPPr algn="ctr" rtl="0">
          <a:defRPr sz="1000" b="0" i="0" u="none" strike="noStrike" baseline="0">
            <a:solidFill>
              <a:srgbClr val="000000"/>
            </a:solidFill>
            <a:latin typeface="Tahoma"/>
            <a:ea typeface="Tahoma"/>
            <a:cs typeface="Tahoma"/>
          </a:defRPr>
        </a:defPPr>
      </a:lstStyle>
    </a:sp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odList00">
    <tabColor rgb="FFFFCC99"/>
  </sheetPr>
  <dimension ref="A1"/>
  <sheetViews>
    <sheetView showGridLines="0" workbookViewId="0"/>
  </sheetViews>
  <sheetFormatPr defaultRowHeight="11.25"/>
  <cols>
    <col min="1" max="16384" width="9.140625" style="167"/>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Instruction">
    <tabColor rgb="FFCCCCFF"/>
  </sheetPr>
  <dimension ref="A1:AG113"/>
  <sheetViews>
    <sheetView showGridLines="0" zoomScaleNormal="100" workbookViewId="0"/>
  </sheetViews>
  <sheetFormatPr defaultRowHeight="11.2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76" customWidth="1"/>
  </cols>
  <sheetData>
    <row r="1" spans="1:27" ht="3" customHeight="1">
      <c r="AA1" s="76" t="s">
        <v>238</v>
      </c>
    </row>
    <row r="2" spans="1:27" ht="16.5" customHeight="1">
      <c r="B2" s="1202" t="str">
        <f>"Код отчёта: " &amp; GetCode()</f>
        <v>Код отчёта: FAS.JKH.OPEN.INFO.REQUEST.WARM</v>
      </c>
      <c r="C2" s="1202"/>
      <c r="D2" s="1202"/>
      <c r="E2" s="1202"/>
      <c r="F2" s="1202"/>
      <c r="G2" s="1202"/>
      <c r="Q2" s="223"/>
      <c r="R2" s="223"/>
      <c r="S2" s="223"/>
      <c r="T2" s="223"/>
      <c r="U2" s="223"/>
      <c r="V2" s="223"/>
      <c r="W2" s="223"/>
    </row>
    <row r="3" spans="1:27" ht="18" customHeight="1">
      <c r="B3" s="1203" t="str">
        <f>"Версия " &amp; GetVersion()</f>
        <v>Версия 1.0.2</v>
      </c>
      <c r="C3" s="1203"/>
      <c r="H3" s="40"/>
      <c r="I3" s="40"/>
      <c r="J3" s="40"/>
      <c r="K3" s="40"/>
      <c r="L3" s="40"/>
      <c r="M3" s="40"/>
      <c r="N3" s="40"/>
      <c r="O3" s="40"/>
      <c r="P3" s="40"/>
      <c r="Q3" s="223"/>
      <c r="R3" s="223"/>
      <c r="S3" s="223"/>
      <c r="T3" s="223"/>
      <c r="U3" s="223"/>
      <c r="V3" s="223"/>
      <c r="W3" s="253"/>
      <c r="X3" s="40"/>
      <c r="Y3" s="40"/>
    </row>
    <row r="4" spans="1:27" ht="3" customHeight="1">
      <c r="D4" s="40"/>
      <c r="E4" s="40"/>
      <c r="F4" s="40"/>
      <c r="G4" s="40"/>
      <c r="H4" s="40"/>
      <c r="I4" s="40"/>
      <c r="J4" s="40"/>
      <c r="K4" s="40"/>
      <c r="L4" s="40"/>
      <c r="M4" s="40"/>
      <c r="N4" s="40"/>
      <c r="O4" s="40"/>
      <c r="P4" s="40"/>
      <c r="Q4" s="40"/>
      <c r="R4" s="40"/>
      <c r="S4" s="40"/>
      <c r="T4" s="40"/>
      <c r="U4" s="40"/>
      <c r="V4" s="40"/>
      <c r="W4" s="40"/>
      <c r="X4" s="40"/>
      <c r="Y4" s="40"/>
    </row>
    <row r="5" spans="1:27" ht="42.75" customHeight="1">
      <c r="B5" s="1207" t="s">
        <v>676</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row>
    <row r="6" spans="1:27" ht="9.75" customHeight="1">
      <c r="A6" s="40"/>
      <c r="B6" s="75"/>
      <c r="C6" s="74"/>
      <c r="D6" s="57"/>
      <c r="E6" s="57"/>
      <c r="F6" s="57"/>
      <c r="G6" s="57"/>
      <c r="H6" s="57"/>
      <c r="I6" s="57"/>
      <c r="J6" s="57"/>
      <c r="K6" s="57"/>
      <c r="L6" s="57"/>
      <c r="M6" s="57"/>
      <c r="N6" s="57"/>
      <c r="O6" s="57"/>
      <c r="P6" s="57"/>
      <c r="Q6" s="57"/>
      <c r="R6" s="57"/>
      <c r="S6" s="57"/>
      <c r="T6" s="57"/>
      <c r="U6" s="57"/>
      <c r="V6" s="57"/>
      <c r="W6" s="57"/>
      <c r="X6" s="57"/>
      <c r="Y6" s="56"/>
    </row>
    <row r="7" spans="1:27" ht="15" customHeight="1">
      <c r="A7" s="40"/>
      <c r="B7" s="75"/>
      <c r="C7" s="74"/>
      <c r="D7" s="57"/>
      <c r="E7" s="1204" t="s">
        <v>567</v>
      </c>
      <c r="F7" s="1204"/>
      <c r="G7" s="1204"/>
      <c r="H7" s="1204"/>
      <c r="I7" s="1204"/>
      <c r="J7" s="1204"/>
      <c r="K7" s="1204"/>
      <c r="L7" s="1204"/>
      <c r="M7" s="1204"/>
      <c r="N7" s="1204"/>
      <c r="O7" s="1204"/>
      <c r="P7" s="1204"/>
      <c r="Q7" s="1204"/>
      <c r="R7" s="1204"/>
      <c r="S7" s="1204"/>
      <c r="T7" s="1204"/>
      <c r="U7" s="1204"/>
      <c r="V7" s="1204"/>
      <c r="W7" s="1204"/>
      <c r="X7" s="1204"/>
      <c r="Y7" s="56"/>
    </row>
    <row r="8" spans="1:27" ht="15" customHeight="1">
      <c r="A8" s="40"/>
      <c r="B8" s="75"/>
      <c r="C8" s="74"/>
      <c r="D8" s="57"/>
      <c r="E8" s="1204"/>
      <c r="F8" s="1204"/>
      <c r="G8" s="1204"/>
      <c r="H8" s="1204"/>
      <c r="I8" s="1204"/>
      <c r="J8" s="1204"/>
      <c r="K8" s="1204"/>
      <c r="L8" s="1204"/>
      <c r="M8" s="1204"/>
      <c r="N8" s="1204"/>
      <c r="O8" s="1204"/>
      <c r="P8" s="1204"/>
      <c r="Q8" s="1204"/>
      <c r="R8" s="1204"/>
      <c r="S8" s="1204"/>
      <c r="T8" s="1204"/>
      <c r="U8" s="1204"/>
      <c r="V8" s="1204"/>
      <c r="W8" s="1204"/>
      <c r="X8" s="1204"/>
      <c r="Y8" s="56"/>
    </row>
    <row r="9" spans="1:27" ht="15" customHeight="1">
      <c r="A9" s="40"/>
      <c r="B9" s="75"/>
      <c r="C9" s="74"/>
      <c r="D9" s="57"/>
      <c r="E9" s="1204"/>
      <c r="F9" s="1204"/>
      <c r="G9" s="1204"/>
      <c r="H9" s="1204"/>
      <c r="I9" s="1204"/>
      <c r="J9" s="1204"/>
      <c r="K9" s="1204"/>
      <c r="L9" s="1204"/>
      <c r="M9" s="1204"/>
      <c r="N9" s="1204"/>
      <c r="O9" s="1204"/>
      <c r="P9" s="1204"/>
      <c r="Q9" s="1204"/>
      <c r="R9" s="1204"/>
      <c r="S9" s="1204"/>
      <c r="T9" s="1204"/>
      <c r="U9" s="1204"/>
      <c r="V9" s="1204"/>
      <c r="W9" s="1204"/>
      <c r="X9" s="1204"/>
      <c r="Y9" s="56"/>
    </row>
    <row r="10" spans="1:27" ht="10.5" customHeight="1">
      <c r="A10" s="40"/>
      <c r="B10" s="75"/>
      <c r="C10" s="74"/>
      <c r="D10" s="57"/>
      <c r="E10" s="1204"/>
      <c r="F10" s="1204"/>
      <c r="G10" s="1204"/>
      <c r="H10" s="1204"/>
      <c r="I10" s="1204"/>
      <c r="J10" s="1204"/>
      <c r="K10" s="1204"/>
      <c r="L10" s="1204"/>
      <c r="M10" s="1204"/>
      <c r="N10" s="1204"/>
      <c r="O10" s="1204"/>
      <c r="P10" s="1204"/>
      <c r="Q10" s="1204"/>
      <c r="R10" s="1204"/>
      <c r="S10" s="1204"/>
      <c r="T10" s="1204"/>
      <c r="U10" s="1204"/>
      <c r="V10" s="1204"/>
      <c r="W10" s="1204"/>
      <c r="X10" s="1204"/>
      <c r="Y10" s="56"/>
    </row>
    <row r="11" spans="1:27" ht="27" customHeight="1">
      <c r="A11" s="40"/>
      <c r="B11" s="75"/>
      <c r="C11" s="74"/>
      <c r="D11" s="57"/>
      <c r="E11" s="1204"/>
      <c r="F11" s="1204"/>
      <c r="G11" s="1204"/>
      <c r="H11" s="1204"/>
      <c r="I11" s="1204"/>
      <c r="J11" s="1204"/>
      <c r="K11" s="1204"/>
      <c r="L11" s="1204"/>
      <c r="M11" s="1204"/>
      <c r="N11" s="1204"/>
      <c r="O11" s="1204"/>
      <c r="P11" s="1204"/>
      <c r="Q11" s="1204"/>
      <c r="R11" s="1204"/>
      <c r="S11" s="1204"/>
      <c r="T11" s="1204"/>
      <c r="U11" s="1204"/>
      <c r="V11" s="1204"/>
      <c r="W11" s="1204"/>
      <c r="X11" s="1204"/>
      <c r="Y11" s="56"/>
    </row>
    <row r="12" spans="1:27" ht="12" customHeight="1">
      <c r="A12" s="40"/>
      <c r="B12" s="75"/>
      <c r="C12" s="74"/>
      <c r="D12" s="57"/>
      <c r="E12" s="1204"/>
      <c r="F12" s="1204"/>
      <c r="G12" s="1204"/>
      <c r="H12" s="1204"/>
      <c r="I12" s="1204"/>
      <c r="J12" s="1204"/>
      <c r="K12" s="1204"/>
      <c r="L12" s="1204"/>
      <c r="M12" s="1204"/>
      <c r="N12" s="1204"/>
      <c r="O12" s="1204"/>
      <c r="P12" s="1204"/>
      <c r="Q12" s="1204"/>
      <c r="R12" s="1204"/>
      <c r="S12" s="1204"/>
      <c r="T12" s="1204"/>
      <c r="U12" s="1204"/>
      <c r="V12" s="1204"/>
      <c r="W12" s="1204"/>
      <c r="X12" s="1204"/>
      <c r="Y12" s="56"/>
    </row>
    <row r="13" spans="1:27" ht="38.25" customHeight="1">
      <c r="A13" s="40"/>
      <c r="B13" s="75"/>
      <c r="C13" s="74"/>
      <c r="D13" s="57"/>
      <c r="E13" s="1204"/>
      <c r="F13" s="1204"/>
      <c r="G13" s="1204"/>
      <c r="H13" s="1204"/>
      <c r="I13" s="1204"/>
      <c r="J13" s="1204"/>
      <c r="K13" s="1204"/>
      <c r="L13" s="1204"/>
      <c r="M13" s="1204"/>
      <c r="N13" s="1204"/>
      <c r="O13" s="1204"/>
      <c r="P13" s="1204"/>
      <c r="Q13" s="1204"/>
      <c r="R13" s="1204"/>
      <c r="S13" s="1204"/>
      <c r="T13" s="1204"/>
      <c r="U13" s="1204"/>
      <c r="V13" s="1204"/>
      <c r="W13" s="1204"/>
      <c r="X13" s="1204"/>
      <c r="Y13" s="70"/>
    </row>
    <row r="14" spans="1:27" ht="15" customHeight="1">
      <c r="A14" s="40"/>
      <c r="B14" s="75"/>
      <c r="C14" s="74"/>
      <c r="D14" s="57"/>
      <c r="E14" s="1204"/>
      <c r="F14" s="1204"/>
      <c r="G14" s="1204"/>
      <c r="H14" s="1204"/>
      <c r="I14" s="1204"/>
      <c r="J14" s="1204"/>
      <c r="K14" s="1204"/>
      <c r="L14" s="1204"/>
      <c r="M14" s="1204"/>
      <c r="N14" s="1204"/>
      <c r="O14" s="1204"/>
      <c r="P14" s="1204"/>
      <c r="Q14" s="1204"/>
      <c r="R14" s="1204"/>
      <c r="S14" s="1204"/>
      <c r="T14" s="1204"/>
      <c r="U14" s="1204"/>
      <c r="V14" s="1204"/>
      <c r="W14" s="1204"/>
      <c r="X14" s="1204"/>
      <c r="Y14" s="56"/>
    </row>
    <row r="15" spans="1:27" ht="15">
      <c r="A15" s="40"/>
      <c r="B15" s="75"/>
      <c r="C15" s="74"/>
      <c r="D15" s="57"/>
      <c r="E15" s="1204"/>
      <c r="F15" s="1204"/>
      <c r="G15" s="1204"/>
      <c r="H15" s="1204"/>
      <c r="I15" s="1204"/>
      <c r="J15" s="1204"/>
      <c r="K15" s="1204"/>
      <c r="L15" s="1204"/>
      <c r="M15" s="1204"/>
      <c r="N15" s="1204"/>
      <c r="O15" s="1204"/>
      <c r="P15" s="1204"/>
      <c r="Q15" s="1204"/>
      <c r="R15" s="1204"/>
      <c r="S15" s="1204"/>
      <c r="T15" s="1204"/>
      <c r="U15" s="1204"/>
      <c r="V15" s="1204"/>
      <c r="W15" s="1204"/>
      <c r="X15" s="1204"/>
      <c r="Y15" s="56"/>
    </row>
    <row r="16" spans="1:27" ht="15">
      <c r="A16" s="40"/>
      <c r="B16" s="75"/>
      <c r="C16" s="74"/>
      <c r="D16" s="57"/>
      <c r="E16" s="1204"/>
      <c r="F16" s="1204"/>
      <c r="G16" s="1204"/>
      <c r="H16" s="1204"/>
      <c r="I16" s="1204"/>
      <c r="J16" s="1204"/>
      <c r="K16" s="1204"/>
      <c r="L16" s="1204"/>
      <c r="M16" s="1204"/>
      <c r="N16" s="1204"/>
      <c r="O16" s="1204"/>
      <c r="P16" s="1204"/>
      <c r="Q16" s="1204"/>
      <c r="R16" s="1204"/>
      <c r="S16" s="1204"/>
      <c r="T16" s="1204"/>
      <c r="U16" s="1204"/>
      <c r="V16" s="1204"/>
      <c r="W16" s="1204"/>
      <c r="X16" s="1204"/>
      <c r="Y16" s="56"/>
    </row>
    <row r="17" spans="1:25" ht="15" customHeight="1">
      <c r="A17" s="40"/>
      <c r="B17" s="75"/>
      <c r="C17" s="74"/>
      <c r="D17" s="57"/>
      <c r="E17" s="1204"/>
      <c r="F17" s="1204"/>
      <c r="G17" s="1204"/>
      <c r="H17" s="1204"/>
      <c r="I17" s="1204"/>
      <c r="J17" s="1204"/>
      <c r="K17" s="1204"/>
      <c r="L17" s="1204"/>
      <c r="M17" s="1204"/>
      <c r="N17" s="1204"/>
      <c r="O17" s="1204"/>
      <c r="P17" s="1204"/>
      <c r="Q17" s="1204"/>
      <c r="R17" s="1204"/>
      <c r="S17" s="1204"/>
      <c r="T17" s="1204"/>
      <c r="U17" s="1204"/>
      <c r="V17" s="1204"/>
      <c r="W17" s="1204"/>
      <c r="X17" s="1204"/>
      <c r="Y17" s="56"/>
    </row>
    <row r="18" spans="1:25" ht="15">
      <c r="A18" s="40"/>
      <c r="B18" s="75"/>
      <c r="C18" s="74"/>
      <c r="D18" s="57"/>
      <c r="E18" s="1204"/>
      <c r="F18" s="1204"/>
      <c r="G18" s="1204"/>
      <c r="H18" s="1204"/>
      <c r="I18" s="1204"/>
      <c r="J18" s="1204"/>
      <c r="K18" s="1204"/>
      <c r="L18" s="1204"/>
      <c r="M18" s="1204"/>
      <c r="N18" s="1204"/>
      <c r="O18" s="1204"/>
      <c r="P18" s="1204"/>
      <c r="Q18" s="1204"/>
      <c r="R18" s="1204"/>
      <c r="S18" s="1204"/>
      <c r="T18" s="1204"/>
      <c r="U18" s="1204"/>
      <c r="V18" s="1204"/>
      <c r="W18" s="1204"/>
      <c r="X18" s="1204"/>
      <c r="Y18" s="56"/>
    </row>
    <row r="19" spans="1:25" ht="59.25" customHeight="1">
      <c r="A19" s="40"/>
      <c r="B19" s="75"/>
      <c r="C19" s="74"/>
      <c r="D19" s="63"/>
      <c r="E19" s="1204"/>
      <c r="F19" s="1204"/>
      <c r="G19" s="1204"/>
      <c r="H19" s="1204"/>
      <c r="I19" s="1204"/>
      <c r="J19" s="1204"/>
      <c r="K19" s="1204"/>
      <c r="L19" s="1204"/>
      <c r="M19" s="1204"/>
      <c r="N19" s="1204"/>
      <c r="O19" s="1204"/>
      <c r="P19" s="1204"/>
      <c r="Q19" s="1204"/>
      <c r="R19" s="1204"/>
      <c r="S19" s="1204"/>
      <c r="T19" s="1204"/>
      <c r="U19" s="1204"/>
      <c r="V19" s="1204"/>
      <c r="W19" s="1204"/>
      <c r="X19" s="1204"/>
      <c r="Y19" s="56"/>
    </row>
    <row r="20" spans="1:25" ht="15" hidden="1">
      <c r="A20" s="40"/>
      <c r="B20" s="75"/>
      <c r="C20" s="74"/>
      <c r="D20" s="63"/>
      <c r="E20" s="62"/>
      <c r="F20" s="62"/>
      <c r="G20" s="62"/>
      <c r="H20" s="62"/>
      <c r="I20" s="62"/>
      <c r="J20" s="62"/>
      <c r="K20" s="62"/>
      <c r="L20" s="62"/>
      <c r="M20" s="62"/>
      <c r="N20" s="62"/>
      <c r="O20" s="62"/>
      <c r="P20" s="62"/>
      <c r="Q20" s="62"/>
      <c r="R20" s="62"/>
      <c r="S20" s="62"/>
      <c r="T20" s="62"/>
      <c r="U20" s="62"/>
      <c r="V20" s="62"/>
      <c r="W20" s="62"/>
      <c r="X20" s="62"/>
      <c r="Y20" s="56"/>
    </row>
    <row r="21" spans="1:25" ht="14.25" hidden="1" customHeight="1">
      <c r="A21" s="40"/>
      <c r="B21" s="75"/>
      <c r="C21" s="74"/>
      <c r="D21" s="58"/>
      <c r="E21" s="69" t="s">
        <v>236</v>
      </c>
      <c r="F21" s="1210" t="s">
        <v>253</v>
      </c>
      <c r="G21" s="1211"/>
      <c r="H21" s="1211"/>
      <c r="I21" s="1211"/>
      <c r="J21" s="1211"/>
      <c r="K21" s="1211"/>
      <c r="L21" s="1211"/>
      <c r="M21" s="1211"/>
      <c r="N21" s="57"/>
      <c r="O21" s="68" t="s">
        <v>236</v>
      </c>
      <c r="P21" s="1212" t="s">
        <v>237</v>
      </c>
      <c r="Q21" s="1213"/>
      <c r="R21" s="1213"/>
      <c r="S21" s="1213"/>
      <c r="T21" s="1213"/>
      <c r="U21" s="1213"/>
      <c r="V21" s="1213"/>
      <c r="W21" s="1213"/>
      <c r="X21" s="1213"/>
      <c r="Y21" s="56"/>
    </row>
    <row r="22" spans="1:25" ht="14.25" hidden="1" customHeight="1">
      <c r="A22" s="40"/>
      <c r="B22" s="75"/>
      <c r="C22" s="74"/>
      <c r="D22" s="58"/>
      <c r="E22" s="89" t="s">
        <v>236</v>
      </c>
      <c r="F22" s="1210" t="s">
        <v>239</v>
      </c>
      <c r="G22" s="1211"/>
      <c r="H22" s="1211"/>
      <c r="I22" s="1211"/>
      <c r="J22" s="1211"/>
      <c r="K22" s="1211"/>
      <c r="L22" s="1211"/>
      <c r="M22" s="1211"/>
      <c r="N22" s="57"/>
      <c r="O22" s="71" t="s">
        <v>236</v>
      </c>
      <c r="P22" s="1212" t="s">
        <v>565</v>
      </c>
      <c r="Q22" s="1213"/>
      <c r="R22" s="1213"/>
      <c r="S22" s="1213"/>
      <c r="T22" s="1213"/>
      <c r="U22" s="1213"/>
      <c r="V22" s="1213"/>
      <c r="W22" s="1213"/>
      <c r="X22" s="1213"/>
      <c r="Y22" s="56"/>
    </row>
    <row r="23" spans="1:25" ht="27" hidden="1" customHeight="1">
      <c r="A23" s="40"/>
      <c r="B23" s="75"/>
      <c r="C23" s="74"/>
      <c r="D23" s="58"/>
      <c r="E23" s="57"/>
      <c r="F23" s="57"/>
      <c r="G23" s="57"/>
      <c r="H23" s="57"/>
      <c r="I23" s="57"/>
      <c r="J23" s="57"/>
      <c r="K23" s="57"/>
      <c r="L23" s="57"/>
      <c r="M23" s="57"/>
      <c r="N23" s="57"/>
      <c r="O23" s="57"/>
      <c r="P23" s="1205"/>
      <c r="Q23" s="1205"/>
      <c r="R23" s="1205"/>
      <c r="S23" s="1205"/>
      <c r="T23" s="1205"/>
      <c r="U23" s="1205"/>
      <c r="V23" s="1205"/>
      <c r="W23" s="1205"/>
      <c r="X23" s="57"/>
      <c r="Y23" s="56"/>
    </row>
    <row r="24" spans="1:25" ht="10.5" hidden="1" customHeight="1">
      <c r="A24" s="40"/>
      <c r="B24" s="75"/>
      <c r="C24" s="74"/>
      <c r="D24" s="58"/>
      <c r="E24" s="57"/>
      <c r="F24" s="57"/>
      <c r="G24" s="57"/>
      <c r="H24" s="57"/>
      <c r="I24" s="57"/>
      <c r="J24" s="57"/>
      <c r="K24" s="57"/>
      <c r="L24" s="57"/>
      <c r="M24" s="57"/>
      <c r="N24" s="57"/>
      <c r="O24" s="57"/>
      <c r="P24" s="57"/>
      <c r="Q24" s="57"/>
      <c r="R24" s="57"/>
      <c r="S24" s="57"/>
      <c r="T24" s="57"/>
      <c r="U24" s="57"/>
      <c r="V24" s="57"/>
      <c r="W24" s="57"/>
      <c r="X24" s="57"/>
      <c r="Y24" s="56"/>
    </row>
    <row r="25" spans="1:25" ht="27" hidden="1" customHeight="1">
      <c r="A25" s="40"/>
      <c r="B25" s="75"/>
      <c r="C25" s="74"/>
      <c r="D25" s="58"/>
      <c r="E25" s="57"/>
      <c r="F25" s="57"/>
      <c r="G25" s="57"/>
      <c r="H25" s="57"/>
      <c r="I25" s="57"/>
      <c r="J25" s="57"/>
      <c r="K25" s="57"/>
      <c r="L25" s="57"/>
      <c r="M25" s="57"/>
      <c r="N25" s="57"/>
      <c r="O25" s="57"/>
      <c r="P25" s="57"/>
      <c r="Q25" s="57"/>
      <c r="R25" s="57"/>
      <c r="S25" s="57"/>
      <c r="T25" s="57"/>
      <c r="U25" s="57"/>
      <c r="V25" s="57"/>
      <c r="W25" s="57"/>
      <c r="X25" s="57"/>
      <c r="Y25" s="56"/>
    </row>
    <row r="26" spans="1:25" ht="12" hidden="1" customHeight="1">
      <c r="A26" s="40"/>
      <c r="B26" s="75"/>
      <c r="C26" s="74"/>
      <c r="D26" s="58"/>
      <c r="E26" s="57"/>
      <c r="F26" s="57"/>
      <c r="G26" s="57"/>
      <c r="H26" s="57"/>
      <c r="I26" s="57"/>
      <c r="J26" s="57"/>
      <c r="K26" s="57"/>
      <c r="L26" s="57"/>
      <c r="M26" s="57"/>
      <c r="N26" s="57"/>
      <c r="O26" s="57"/>
      <c r="P26" s="57"/>
      <c r="Q26" s="57"/>
      <c r="R26" s="57"/>
      <c r="S26" s="57"/>
      <c r="T26" s="57"/>
      <c r="U26" s="57"/>
      <c r="V26" s="57"/>
      <c r="W26" s="57"/>
      <c r="X26" s="57"/>
      <c r="Y26" s="56"/>
    </row>
    <row r="27" spans="1:25" ht="38.25" hidden="1" customHeight="1">
      <c r="A27" s="40"/>
      <c r="B27" s="75"/>
      <c r="C27" s="74"/>
      <c r="D27" s="58"/>
      <c r="E27" s="57"/>
      <c r="F27" s="57"/>
      <c r="G27" s="57"/>
      <c r="H27" s="57"/>
      <c r="I27" s="57"/>
      <c r="J27" s="57"/>
      <c r="K27" s="57"/>
      <c r="L27" s="57"/>
      <c r="M27" s="57"/>
      <c r="N27" s="57"/>
      <c r="O27" s="57"/>
      <c r="P27" s="57"/>
      <c r="Q27" s="57"/>
      <c r="R27" s="57"/>
      <c r="S27" s="57"/>
      <c r="T27" s="57"/>
      <c r="U27" s="57"/>
      <c r="V27" s="57"/>
      <c r="W27" s="57"/>
      <c r="X27" s="57"/>
      <c r="Y27" s="56"/>
    </row>
    <row r="28" spans="1:25" ht="15" hidden="1">
      <c r="A28" s="40"/>
      <c r="B28" s="75"/>
      <c r="C28" s="74"/>
      <c r="D28" s="58"/>
      <c r="E28" s="57"/>
      <c r="F28" s="57"/>
      <c r="G28" s="57"/>
      <c r="H28" s="57"/>
      <c r="I28" s="57"/>
      <c r="J28" s="57"/>
      <c r="K28" s="57"/>
      <c r="L28" s="57"/>
      <c r="M28" s="57"/>
      <c r="N28" s="57"/>
      <c r="O28" s="57"/>
      <c r="P28" s="57"/>
      <c r="Q28" s="57"/>
      <c r="R28" s="57"/>
      <c r="S28" s="57"/>
      <c r="T28" s="57"/>
      <c r="U28" s="57"/>
      <c r="V28" s="57"/>
      <c r="W28" s="57"/>
      <c r="X28" s="57"/>
      <c r="Y28" s="56"/>
    </row>
    <row r="29" spans="1:25" ht="15" hidden="1">
      <c r="A29" s="40"/>
      <c r="B29" s="75"/>
      <c r="C29" s="74"/>
      <c r="D29" s="58"/>
      <c r="E29" s="57"/>
      <c r="F29" s="57"/>
      <c r="G29" s="57"/>
      <c r="H29" s="57"/>
      <c r="I29" s="57"/>
      <c r="J29" s="57"/>
      <c r="K29" s="57"/>
      <c r="L29" s="57"/>
      <c r="M29" s="57"/>
      <c r="N29" s="57"/>
      <c r="O29" s="57"/>
      <c r="P29" s="57"/>
      <c r="Q29" s="57"/>
      <c r="R29" s="57"/>
      <c r="S29" s="57"/>
      <c r="T29" s="57"/>
      <c r="U29" s="57"/>
      <c r="V29" s="57"/>
      <c r="W29" s="57"/>
      <c r="X29" s="57"/>
      <c r="Y29" s="56"/>
    </row>
    <row r="30" spans="1:25" ht="15" hidden="1">
      <c r="A30" s="40"/>
      <c r="B30" s="75"/>
      <c r="C30" s="74"/>
      <c r="D30" s="58"/>
      <c r="E30" s="57"/>
      <c r="F30" s="57"/>
      <c r="G30" s="57"/>
      <c r="H30" s="57"/>
      <c r="I30" s="57"/>
      <c r="J30" s="57"/>
      <c r="K30" s="57"/>
      <c r="L30" s="57"/>
      <c r="M30" s="57"/>
      <c r="N30" s="57"/>
      <c r="O30" s="57"/>
      <c r="P30" s="57"/>
      <c r="Q30" s="57"/>
      <c r="R30" s="57"/>
      <c r="S30" s="57"/>
      <c r="T30" s="57"/>
      <c r="U30" s="57"/>
      <c r="V30" s="57"/>
      <c r="W30" s="57"/>
      <c r="X30" s="57"/>
      <c r="Y30" s="56"/>
    </row>
    <row r="31" spans="1:25" ht="15" hidden="1">
      <c r="A31" s="40"/>
      <c r="B31" s="75"/>
      <c r="C31" s="74"/>
      <c r="D31" s="58"/>
      <c r="E31" s="57"/>
      <c r="F31" s="57"/>
      <c r="G31" s="57"/>
      <c r="H31" s="57"/>
      <c r="I31" s="57"/>
      <c r="J31" s="57"/>
      <c r="K31" s="57"/>
      <c r="L31" s="57"/>
      <c r="M31" s="57"/>
      <c r="N31" s="57"/>
      <c r="O31" s="57"/>
      <c r="P31" s="57"/>
      <c r="Q31" s="57"/>
      <c r="R31" s="57"/>
      <c r="S31" s="57"/>
      <c r="T31" s="57"/>
      <c r="U31" s="57"/>
      <c r="V31" s="57"/>
      <c r="W31" s="57"/>
      <c r="X31" s="57"/>
      <c r="Y31" s="56"/>
    </row>
    <row r="32" spans="1:25" ht="15" hidden="1">
      <c r="A32" s="40"/>
      <c r="B32" s="75"/>
      <c r="C32" s="74"/>
      <c r="D32" s="58"/>
      <c r="E32" s="57"/>
      <c r="F32" s="57"/>
      <c r="G32" s="57"/>
      <c r="H32" s="57"/>
      <c r="I32" s="57"/>
      <c r="J32" s="57"/>
      <c r="K32" s="57"/>
      <c r="L32" s="57"/>
      <c r="M32" s="57"/>
      <c r="N32" s="57"/>
      <c r="O32" s="57"/>
      <c r="P32" s="57"/>
      <c r="Q32" s="57"/>
      <c r="R32" s="57"/>
      <c r="S32" s="57"/>
      <c r="T32" s="57"/>
      <c r="U32" s="57"/>
      <c r="V32" s="57"/>
      <c r="W32" s="57"/>
      <c r="X32" s="57"/>
      <c r="Y32" s="56"/>
    </row>
    <row r="33" spans="1:25" ht="18.75" hidden="1" customHeight="1">
      <c r="A33" s="40"/>
      <c r="B33" s="75"/>
      <c r="C33" s="74"/>
      <c r="D33" s="63"/>
      <c r="E33" s="62"/>
      <c r="F33" s="62"/>
      <c r="G33" s="62"/>
      <c r="H33" s="62"/>
      <c r="I33" s="62"/>
      <c r="J33" s="62"/>
      <c r="K33" s="62"/>
      <c r="L33" s="62"/>
      <c r="M33" s="62"/>
      <c r="N33" s="62"/>
      <c r="O33" s="62"/>
      <c r="P33" s="62"/>
      <c r="Q33" s="62"/>
      <c r="R33" s="62"/>
      <c r="S33" s="62"/>
      <c r="T33" s="62"/>
      <c r="U33" s="62"/>
      <c r="V33" s="62"/>
      <c r="W33" s="62"/>
      <c r="X33" s="62"/>
      <c r="Y33" s="56"/>
    </row>
    <row r="34" spans="1:25" ht="15" hidden="1">
      <c r="A34" s="40"/>
      <c r="B34" s="75"/>
      <c r="C34" s="74"/>
      <c r="D34" s="63"/>
      <c r="E34" s="62"/>
      <c r="F34" s="62"/>
      <c r="G34" s="62"/>
      <c r="H34" s="62"/>
      <c r="I34" s="62"/>
      <c r="J34" s="62"/>
      <c r="K34" s="62"/>
      <c r="L34" s="62"/>
      <c r="M34" s="62"/>
      <c r="N34" s="62"/>
      <c r="O34" s="62"/>
      <c r="P34" s="62"/>
      <c r="Q34" s="62"/>
      <c r="R34" s="62"/>
      <c r="S34" s="62"/>
      <c r="T34" s="62"/>
      <c r="U34" s="62"/>
      <c r="V34" s="62"/>
      <c r="W34" s="62"/>
      <c r="X34" s="62"/>
      <c r="Y34" s="56"/>
    </row>
    <row r="35" spans="1:25" ht="24" hidden="1" customHeight="1">
      <c r="A35" s="40"/>
      <c r="B35" s="75"/>
      <c r="C35" s="74"/>
      <c r="D35" s="58"/>
      <c r="E35" s="1209" t="s">
        <v>392</v>
      </c>
      <c r="F35" s="1209"/>
      <c r="G35" s="1209"/>
      <c r="H35" s="1209"/>
      <c r="I35" s="1209"/>
      <c r="J35" s="1209"/>
      <c r="K35" s="1209"/>
      <c r="L35" s="1209"/>
      <c r="M35" s="1209"/>
      <c r="N35" s="1209"/>
      <c r="O35" s="1209"/>
      <c r="P35" s="1209"/>
      <c r="Q35" s="1209"/>
      <c r="R35" s="1209"/>
      <c r="S35" s="1209"/>
      <c r="T35" s="1209"/>
      <c r="U35" s="1209"/>
      <c r="V35" s="1209"/>
      <c r="W35" s="1209"/>
      <c r="X35" s="1209"/>
      <c r="Y35" s="56"/>
    </row>
    <row r="36" spans="1:25" ht="38.25" hidden="1" customHeight="1">
      <c r="A36" s="40"/>
      <c r="B36" s="75"/>
      <c r="C36" s="74"/>
      <c r="D36" s="58"/>
      <c r="E36" s="1209"/>
      <c r="F36" s="1209"/>
      <c r="G36" s="1209"/>
      <c r="H36" s="1209"/>
      <c r="I36" s="1209"/>
      <c r="J36" s="1209"/>
      <c r="K36" s="1209"/>
      <c r="L36" s="1209"/>
      <c r="M36" s="1209"/>
      <c r="N36" s="1209"/>
      <c r="O36" s="1209"/>
      <c r="P36" s="1209"/>
      <c r="Q36" s="1209"/>
      <c r="R36" s="1209"/>
      <c r="S36" s="1209"/>
      <c r="T36" s="1209"/>
      <c r="U36" s="1209"/>
      <c r="V36" s="1209"/>
      <c r="W36" s="1209"/>
      <c r="X36" s="1209"/>
      <c r="Y36" s="56"/>
    </row>
    <row r="37" spans="1:25" ht="9.75" hidden="1" customHeight="1">
      <c r="A37" s="40"/>
      <c r="B37" s="75"/>
      <c r="C37" s="74"/>
      <c r="D37" s="58"/>
      <c r="E37" s="1209"/>
      <c r="F37" s="1209"/>
      <c r="G37" s="1209"/>
      <c r="H37" s="1209"/>
      <c r="I37" s="1209"/>
      <c r="J37" s="1209"/>
      <c r="K37" s="1209"/>
      <c r="L37" s="1209"/>
      <c r="M37" s="1209"/>
      <c r="N37" s="1209"/>
      <c r="O37" s="1209"/>
      <c r="P37" s="1209"/>
      <c r="Q37" s="1209"/>
      <c r="R37" s="1209"/>
      <c r="S37" s="1209"/>
      <c r="T37" s="1209"/>
      <c r="U37" s="1209"/>
      <c r="V37" s="1209"/>
      <c r="W37" s="1209"/>
      <c r="X37" s="1209"/>
      <c r="Y37" s="56"/>
    </row>
    <row r="38" spans="1:25" ht="51" hidden="1" customHeight="1">
      <c r="A38" s="40"/>
      <c r="B38" s="75"/>
      <c r="C38" s="74"/>
      <c r="D38" s="58"/>
      <c r="E38" s="1209"/>
      <c r="F38" s="1209"/>
      <c r="G38" s="1209"/>
      <c r="H38" s="1209"/>
      <c r="I38" s="1209"/>
      <c r="J38" s="1209"/>
      <c r="K38" s="1209"/>
      <c r="L38" s="1209"/>
      <c r="M38" s="1209"/>
      <c r="N38" s="1209"/>
      <c r="O38" s="1209"/>
      <c r="P38" s="1209"/>
      <c r="Q38" s="1209"/>
      <c r="R38" s="1209"/>
      <c r="S38" s="1209"/>
      <c r="T38" s="1209"/>
      <c r="U38" s="1209"/>
      <c r="V38" s="1209"/>
      <c r="W38" s="1209"/>
      <c r="X38" s="1209"/>
      <c r="Y38" s="56"/>
    </row>
    <row r="39" spans="1:25" ht="15" hidden="1" customHeight="1">
      <c r="A39" s="40"/>
      <c r="B39" s="75"/>
      <c r="C39" s="74"/>
      <c r="D39" s="58"/>
      <c r="E39" s="1209"/>
      <c r="F39" s="1209"/>
      <c r="G39" s="1209"/>
      <c r="H39" s="1209"/>
      <c r="I39" s="1209"/>
      <c r="J39" s="1209"/>
      <c r="K39" s="1209"/>
      <c r="L39" s="1209"/>
      <c r="M39" s="1209"/>
      <c r="N39" s="1209"/>
      <c r="O39" s="1209"/>
      <c r="P39" s="1209"/>
      <c r="Q39" s="1209"/>
      <c r="R39" s="1209"/>
      <c r="S39" s="1209"/>
      <c r="T39" s="1209"/>
      <c r="U39" s="1209"/>
      <c r="V39" s="1209"/>
      <c r="W39" s="1209"/>
      <c r="X39" s="1209"/>
      <c r="Y39" s="56"/>
    </row>
    <row r="40" spans="1:25" ht="12" hidden="1" customHeight="1">
      <c r="A40" s="40"/>
      <c r="B40" s="75"/>
      <c r="C40" s="74"/>
      <c r="D40" s="58"/>
      <c r="E40" s="1214"/>
      <c r="F40" s="1215"/>
      <c r="G40" s="1215"/>
      <c r="H40" s="1215"/>
      <c r="I40" s="1215"/>
      <c r="J40" s="1215"/>
      <c r="K40" s="1215"/>
      <c r="L40" s="1215"/>
      <c r="M40" s="1215"/>
      <c r="N40" s="1215"/>
      <c r="O40" s="1215"/>
      <c r="P40" s="1215"/>
      <c r="Q40" s="1215"/>
      <c r="R40" s="1215"/>
      <c r="S40" s="1215"/>
      <c r="T40" s="1215"/>
      <c r="U40" s="1215"/>
      <c r="V40" s="1215"/>
      <c r="W40" s="1215"/>
      <c r="X40" s="1215"/>
      <c r="Y40" s="56"/>
    </row>
    <row r="41" spans="1:25" ht="38.25" hidden="1" customHeight="1">
      <c r="A41" s="40"/>
      <c r="B41" s="75"/>
      <c r="C41" s="74"/>
      <c r="D41" s="58"/>
      <c r="E41" s="1209"/>
      <c r="F41" s="1209"/>
      <c r="G41" s="1209"/>
      <c r="H41" s="1209"/>
      <c r="I41" s="1209"/>
      <c r="J41" s="1209"/>
      <c r="K41" s="1209"/>
      <c r="L41" s="1209"/>
      <c r="M41" s="1209"/>
      <c r="N41" s="1209"/>
      <c r="O41" s="1209"/>
      <c r="P41" s="1209"/>
      <c r="Q41" s="1209"/>
      <c r="R41" s="1209"/>
      <c r="S41" s="1209"/>
      <c r="T41" s="1209"/>
      <c r="U41" s="1209"/>
      <c r="V41" s="1209"/>
      <c r="W41" s="1209"/>
      <c r="X41" s="1209"/>
      <c r="Y41" s="56"/>
    </row>
    <row r="42" spans="1:25" ht="15" hidden="1">
      <c r="A42" s="40"/>
      <c r="B42" s="75"/>
      <c r="C42" s="74"/>
      <c r="D42" s="58"/>
      <c r="E42" s="1209"/>
      <c r="F42" s="1209"/>
      <c r="G42" s="1209"/>
      <c r="H42" s="1209"/>
      <c r="I42" s="1209"/>
      <c r="J42" s="1209"/>
      <c r="K42" s="1209"/>
      <c r="L42" s="1209"/>
      <c r="M42" s="1209"/>
      <c r="N42" s="1209"/>
      <c r="O42" s="1209"/>
      <c r="P42" s="1209"/>
      <c r="Q42" s="1209"/>
      <c r="R42" s="1209"/>
      <c r="S42" s="1209"/>
      <c r="T42" s="1209"/>
      <c r="U42" s="1209"/>
      <c r="V42" s="1209"/>
      <c r="W42" s="1209"/>
      <c r="X42" s="1209"/>
      <c r="Y42" s="56"/>
    </row>
    <row r="43" spans="1:25" ht="15" hidden="1">
      <c r="A43" s="40"/>
      <c r="B43" s="75"/>
      <c r="C43" s="74"/>
      <c r="D43" s="58"/>
      <c r="E43" s="1209"/>
      <c r="F43" s="1209"/>
      <c r="G43" s="1209"/>
      <c r="H43" s="1209"/>
      <c r="I43" s="1209"/>
      <c r="J43" s="1209"/>
      <c r="K43" s="1209"/>
      <c r="L43" s="1209"/>
      <c r="M43" s="1209"/>
      <c r="N43" s="1209"/>
      <c r="O43" s="1209"/>
      <c r="P43" s="1209"/>
      <c r="Q43" s="1209"/>
      <c r="R43" s="1209"/>
      <c r="S43" s="1209"/>
      <c r="T43" s="1209"/>
      <c r="U43" s="1209"/>
      <c r="V43" s="1209"/>
      <c r="W43" s="1209"/>
      <c r="X43" s="1209"/>
      <c r="Y43" s="56"/>
    </row>
    <row r="44" spans="1:25" ht="33.75" hidden="1" customHeight="1">
      <c r="A44" s="40"/>
      <c r="B44" s="75"/>
      <c r="C44" s="74"/>
      <c r="D44" s="63"/>
      <c r="E44" s="1209"/>
      <c r="F44" s="1209"/>
      <c r="G44" s="1209"/>
      <c r="H44" s="1209"/>
      <c r="I44" s="1209"/>
      <c r="J44" s="1209"/>
      <c r="K44" s="1209"/>
      <c r="L44" s="1209"/>
      <c r="M44" s="1209"/>
      <c r="N44" s="1209"/>
      <c r="O44" s="1209"/>
      <c r="P44" s="1209"/>
      <c r="Q44" s="1209"/>
      <c r="R44" s="1209"/>
      <c r="S44" s="1209"/>
      <c r="T44" s="1209"/>
      <c r="U44" s="1209"/>
      <c r="V44" s="1209"/>
      <c r="W44" s="1209"/>
      <c r="X44" s="1209"/>
      <c r="Y44" s="56"/>
    </row>
    <row r="45" spans="1:25" ht="15" hidden="1">
      <c r="A45" s="40"/>
      <c r="B45" s="75"/>
      <c r="C45" s="74"/>
      <c r="D45" s="63"/>
      <c r="E45" s="1209"/>
      <c r="F45" s="1209"/>
      <c r="G45" s="1209"/>
      <c r="H45" s="1209"/>
      <c r="I45" s="1209"/>
      <c r="J45" s="1209"/>
      <c r="K45" s="1209"/>
      <c r="L45" s="1209"/>
      <c r="M45" s="1209"/>
      <c r="N45" s="1209"/>
      <c r="O45" s="1209"/>
      <c r="P45" s="1209"/>
      <c r="Q45" s="1209"/>
      <c r="R45" s="1209"/>
      <c r="S45" s="1209"/>
      <c r="T45" s="1209"/>
      <c r="U45" s="1209"/>
      <c r="V45" s="1209"/>
      <c r="W45" s="1209"/>
      <c r="X45" s="1209"/>
      <c r="Y45" s="56"/>
    </row>
    <row r="46" spans="1:25" ht="24" hidden="1" customHeight="1">
      <c r="A46" s="40"/>
      <c r="B46" s="75"/>
      <c r="C46" s="74"/>
      <c r="D46" s="58"/>
      <c r="E46" s="1220" t="s">
        <v>235</v>
      </c>
      <c r="F46" s="1220"/>
      <c r="G46" s="1220"/>
      <c r="H46" s="1220"/>
      <c r="I46" s="1220"/>
      <c r="J46" s="1220"/>
      <c r="K46" s="1220"/>
      <c r="L46" s="1220"/>
      <c r="M46" s="1220"/>
      <c r="N46" s="1220"/>
      <c r="O46" s="1220"/>
      <c r="P46" s="1220"/>
      <c r="Q46" s="1220"/>
      <c r="R46" s="1220"/>
      <c r="S46" s="1220"/>
      <c r="T46" s="1220"/>
      <c r="U46" s="1220"/>
      <c r="V46" s="1220"/>
      <c r="W46" s="1220"/>
      <c r="X46" s="1220"/>
      <c r="Y46" s="56"/>
    </row>
    <row r="47" spans="1:25" ht="37.5" hidden="1" customHeight="1">
      <c r="A47" s="40"/>
      <c r="B47" s="75"/>
      <c r="C47" s="74"/>
      <c r="D47" s="58"/>
      <c r="E47" s="1220"/>
      <c r="F47" s="1220"/>
      <c r="G47" s="1220"/>
      <c r="H47" s="1220"/>
      <c r="I47" s="1220"/>
      <c r="J47" s="1220"/>
      <c r="K47" s="1220"/>
      <c r="L47" s="1220"/>
      <c r="M47" s="1220"/>
      <c r="N47" s="1220"/>
      <c r="O47" s="1220"/>
      <c r="P47" s="1220"/>
      <c r="Q47" s="1220"/>
      <c r="R47" s="1220"/>
      <c r="S47" s="1220"/>
      <c r="T47" s="1220"/>
      <c r="U47" s="1220"/>
      <c r="V47" s="1220"/>
      <c r="W47" s="1220"/>
      <c r="X47" s="1220"/>
      <c r="Y47" s="56"/>
    </row>
    <row r="48" spans="1:25" ht="24" hidden="1" customHeight="1">
      <c r="A48" s="40"/>
      <c r="B48" s="75"/>
      <c r="C48" s="74"/>
      <c r="D48" s="58"/>
      <c r="E48" s="1220"/>
      <c r="F48" s="1220"/>
      <c r="G48" s="1220"/>
      <c r="H48" s="1220"/>
      <c r="I48" s="1220"/>
      <c r="J48" s="1220"/>
      <c r="K48" s="1220"/>
      <c r="L48" s="1220"/>
      <c r="M48" s="1220"/>
      <c r="N48" s="1220"/>
      <c r="O48" s="1220"/>
      <c r="P48" s="1220"/>
      <c r="Q48" s="1220"/>
      <c r="R48" s="1220"/>
      <c r="S48" s="1220"/>
      <c r="T48" s="1220"/>
      <c r="U48" s="1220"/>
      <c r="V48" s="1220"/>
      <c r="W48" s="1220"/>
      <c r="X48" s="1220"/>
      <c r="Y48" s="56"/>
    </row>
    <row r="49" spans="1:25" ht="51" hidden="1" customHeight="1">
      <c r="A49" s="40"/>
      <c r="B49" s="75"/>
      <c r="C49" s="74"/>
      <c r="D49" s="58"/>
      <c r="E49" s="1220"/>
      <c r="F49" s="1220"/>
      <c r="G49" s="1220"/>
      <c r="H49" s="1220"/>
      <c r="I49" s="1220"/>
      <c r="J49" s="1220"/>
      <c r="K49" s="1220"/>
      <c r="L49" s="1220"/>
      <c r="M49" s="1220"/>
      <c r="N49" s="1220"/>
      <c r="O49" s="1220"/>
      <c r="P49" s="1220"/>
      <c r="Q49" s="1220"/>
      <c r="R49" s="1220"/>
      <c r="S49" s="1220"/>
      <c r="T49" s="1220"/>
      <c r="U49" s="1220"/>
      <c r="V49" s="1220"/>
      <c r="W49" s="1220"/>
      <c r="X49" s="1220"/>
      <c r="Y49" s="56"/>
    </row>
    <row r="50" spans="1:25" ht="15" hidden="1">
      <c r="A50" s="40"/>
      <c r="B50" s="75"/>
      <c r="C50" s="74"/>
      <c r="D50" s="58"/>
      <c r="E50" s="1220"/>
      <c r="F50" s="1220"/>
      <c r="G50" s="1220"/>
      <c r="H50" s="1220"/>
      <c r="I50" s="1220"/>
      <c r="J50" s="1220"/>
      <c r="K50" s="1220"/>
      <c r="L50" s="1220"/>
      <c r="M50" s="1220"/>
      <c r="N50" s="1220"/>
      <c r="O50" s="1220"/>
      <c r="P50" s="1220"/>
      <c r="Q50" s="1220"/>
      <c r="R50" s="1220"/>
      <c r="S50" s="1220"/>
      <c r="T50" s="1220"/>
      <c r="U50" s="1220"/>
      <c r="V50" s="1220"/>
      <c r="W50" s="1220"/>
      <c r="X50" s="1220"/>
      <c r="Y50" s="56"/>
    </row>
    <row r="51" spans="1:25" ht="15" hidden="1">
      <c r="A51" s="40"/>
      <c r="B51" s="75"/>
      <c r="C51" s="74"/>
      <c r="D51" s="58"/>
      <c r="E51" s="1220"/>
      <c r="F51" s="1220"/>
      <c r="G51" s="1220"/>
      <c r="H51" s="1220"/>
      <c r="I51" s="1220"/>
      <c r="J51" s="1220"/>
      <c r="K51" s="1220"/>
      <c r="L51" s="1220"/>
      <c r="M51" s="1220"/>
      <c r="N51" s="1220"/>
      <c r="O51" s="1220"/>
      <c r="P51" s="1220"/>
      <c r="Q51" s="1220"/>
      <c r="R51" s="1220"/>
      <c r="S51" s="1220"/>
      <c r="T51" s="1220"/>
      <c r="U51" s="1220"/>
      <c r="V51" s="1220"/>
      <c r="W51" s="1220"/>
      <c r="X51" s="1220"/>
      <c r="Y51" s="56"/>
    </row>
    <row r="52" spans="1:25" ht="15" hidden="1">
      <c r="A52" s="40"/>
      <c r="B52" s="75"/>
      <c r="C52" s="74"/>
      <c r="D52" s="58"/>
      <c r="E52" s="1220"/>
      <c r="F52" s="1220"/>
      <c r="G52" s="1220"/>
      <c r="H52" s="1220"/>
      <c r="I52" s="1220"/>
      <c r="J52" s="1220"/>
      <c r="K52" s="1220"/>
      <c r="L52" s="1220"/>
      <c r="M52" s="1220"/>
      <c r="N52" s="1220"/>
      <c r="O52" s="1220"/>
      <c r="P52" s="1220"/>
      <c r="Q52" s="1220"/>
      <c r="R52" s="1220"/>
      <c r="S52" s="1220"/>
      <c r="T52" s="1220"/>
      <c r="U52" s="1220"/>
      <c r="V52" s="1220"/>
      <c r="W52" s="1220"/>
      <c r="X52" s="1220"/>
      <c r="Y52" s="56"/>
    </row>
    <row r="53" spans="1:25" ht="15" hidden="1">
      <c r="A53" s="40"/>
      <c r="B53" s="75"/>
      <c r="C53" s="74"/>
      <c r="D53" s="58"/>
      <c r="E53" s="1220"/>
      <c r="F53" s="1220"/>
      <c r="G53" s="1220"/>
      <c r="H53" s="1220"/>
      <c r="I53" s="1220"/>
      <c r="J53" s="1220"/>
      <c r="K53" s="1220"/>
      <c r="L53" s="1220"/>
      <c r="M53" s="1220"/>
      <c r="N53" s="1220"/>
      <c r="O53" s="1220"/>
      <c r="P53" s="1220"/>
      <c r="Q53" s="1220"/>
      <c r="R53" s="1220"/>
      <c r="S53" s="1220"/>
      <c r="T53" s="1220"/>
      <c r="U53" s="1220"/>
      <c r="V53" s="1220"/>
      <c r="W53" s="1220"/>
      <c r="X53" s="1220"/>
      <c r="Y53" s="56"/>
    </row>
    <row r="54" spans="1:25" ht="15" hidden="1">
      <c r="A54" s="40"/>
      <c r="B54" s="75"/>
      <c r="C54" s="74"/>
      <c r="D54" s="58"/>
      <c r="E54" s="1220"/>
      <c r="F54" s="1220"/>
      <c r="G54" s="1220"/>
      <c r="H54" s="1220"/>
      <c r="I54" s="1220"/>
      <c r="J54" s="1220"/>
      <c r="K54" s="1220"/>
      <c r="L54" s="1220"/>
      <c r="M54" s="1220"/>
      <c r="N54" s="1220"/>
      <c r="O54" s="1220"/>
      <c r="P54" s="1220"/>
      <c r="Q54" s="1220"/>
      <c r="R54" s="1220"/>
      <c r="S54" s="1220"/>
      <c r="T54" s="1220"/>
      <c r="U54" s="1220"/>
      <c r="V54" s="1220"/>
      <c r="W54" s="1220"/>
      <c r="X54" s="1220"/>
      <c r="Y54" s="56"/>
    </row>
    <row r="55" spans="1:25" ht="15" hidden="1">
      <c r="A55" s="40"/>
      <c r="B55" s="75"/>
      <c r="C55" s="74"/>
      <c r="D55" s="58"/>
      <c r="E55" s="1220"/>
      <c r="F55" s="1220"/>
      <c r="G55" s="1220"/>
      <c r="H55" s="1220"/>
      <c r="I55" s="1220"/>
      <c r="J55" s="1220"/>
      <c r="K55" s="1220"/>
      <c r="L55" s="1220"/>
      <c r="M55" s="1220"/>
      <c r="N55" s="1220"/>
      <c r="O55" s="1220"/>
      <c r="P55" s="1220"/>
      <c r="Q55" s="1220"/>
      <c r="R55" s="1220"/>
      <c r="S55" s="1220"/>
      <c r="T55" s="1220"/>
      <c r="U55" s="1220"/>
      <c r="V55" s="1220"/>
      <c r="W55" s="1220"/>
      <c r="X55" s="1220"/>
      <c r="Y55" s="56"/>
    </row>
    <row r="56" spans="1:25" ht="25.5" hidden="1" customHeight="1">
      <c r="A56" s="40"/>
      <c r="B56" s="75"/>
      <c r="C56" s="74"/>
      <c r="D56" s="63"/>
      <c r="E56" s="1220"/>
      <c r="F56" s="1220"/>
      <c r="G56" s="1220"/>
      <c r="H56" s="1220"/>
      <c r="I56" s="1220"/>
      <c r="J56" s="1220"/>
      <c r="K56" s="1220"/>
      <c r="L56" s="1220"/>
      <c r="M56" s="1220"/>
      <c r="N56" s="1220"/>
      <c r="O56" s="1220"/>
      <c r="P56" s="1220"/>
      <c r="Q56" s="1220"/>
      <c r="R56" s="1220"/>
      <c r="S56" s="1220"/>
      <c r="T56" s="1220"/>
      <c r="U56" s="1220"/>
      <c r="V56" s="1220"/>
      <c r="W56" s="1220"/>
      <c r="X56" s="1220"/>
      <c r="Y56" s="56"/>
    </row>
    <row r="57" spans="1:25" ht="15" hidden="1">
      <c r="A57" s="40"/>
      <c r="B57" s="75"/>
      <c r="C57" s="74"/>
      <c r="D57" s="63"/>
      <c r="E57" s="1220"/>
      <c r="F57" s="1220"/>
      <c r="G57" s="1220"/>
      <c r="H57" s="1220"/>
      <c r="I57" s="1220"/>
      <c r="J57" s="1220"/>
      <c r="K57" s="1220"/>
      <c r="L57" s="1220"/>
      <c r="M57" s="1220"/>
      <c r="N57" s="1220"/>
      <c r="O57" s="1220"/>
      <c r="P57" s="1220"/>
      <c r="Q57" s="1220"/>
      <c r="R57" s="1220"/>
      <c r="S57" s="1220"/>
      <c r="T57" s="1220"/>
      <c r="U57" s="1220"/>
      <c r="V57" s="1220"/>
      <c r="W57" s="1220"/>
      <c r="X57" s="1220"/>
      <c r="Y57" s="56"/>
    </row>
    <row r="58" spans="1:25" ht="15" hidden="1" customHeight="1">
      <c r="A58" s="40"/>
      <c r="B58" s="75"/>
      <c r="C58" s="74"/>
      <c r="D58" s="58"/>
      <c r="E58" s="1206" t="s">
        <v>393</v>
      </c>
      <c r="F58" s="1206"/>
      <c r="G58" s="1206"/>
      <c r="H58" s="1206"/>
      <c r="I58" s="1206"/>
      <c r="J58" s="1206"/>
      <c r="K58" s="1206"/>
      <c r="L58" s="1206"/>
      <c r="M58" s="1206"/>
      <c r="N58" s="1206"/>
      <c r="O58" s="1206"/>
      <c r="P58" s="1206"/>
      <c r="Q58" s="1206"/>
      <c r="R58" s="1206"/>
      <c r="S58" s="1206"/>
      <c r="T58" s="1206"/>
      <c r="U58" s="1206"/>
      <c r="V58" s="223"/>
      <c r="W58" s="223"/>
      <c r="X58" s="223"/>
      <c r="Y58" s="56"/>
    </row>
    <row r="59" spans="1:25" ht="15" hidden="1" customHeight="1">
      <c r="A59" s="40"/>
      <c r="B59" s="75"/>
      <c r="C59" s="74"/>
      <c r="D59" s="58"/>
      <c r="E59" s="1221"/>
      <c r="F59" s="1221"/>
      <c r="G59" s="1221"/>
      <c r="H59" s="1214"/>
      <c r="I59" s="1215"/>
      <c r="J59" s="1215"/>
      <c r="K59" s="1215"/>
      <c r="L59" s="1215"/>
      <c r="M59" s="1215"/>
      <c r="N59" s="1215"/>
      <c r="O59" s="1215"/>
      <c r="P59" s="1215"/>
      <c r="Q59" s="1215"/>
      <c r="R59" s="1215"/>
      <c r="S59" s="1215"/>
      <c r="T59" s="1215"/>
      <c r="U59" s="1215"/>
      <c r="V59" s="1215"/>
      <c r="W59" s="1215"/>
      <c r="X59" s="1215"/>
      <c r="Y59" s="56"/>
    </row>
    <row r="60" spans="1:25" ht="15" hidden="1" customHeight="1">
      <c r="A60" s="40"/>
      <c r="B60" s="75"/>
      <c r="C60" s="74"/>
      <c r="D60" s="58"/>
      <c r="E60" s="1217"/>
      <c r="F60" s="1217"/>
      <c r="G60" s="1217"/>
      <c r="H60" s="1219"/>
      <c r="I60" s="1219"/>
      <c r="J60" s="1219"/>
      <c r="K60" s="1219"/>
      <c r="L60" s="1219"/>
      <c r="M60" s="1219"/>
      <c r="N60" s="1219"/>
      <c r="O60" s="1219"/>
      <c r="P60" s="1219"/>
      <c r="Q60" s="1219"/>
      <c r="R60" s="1219"/>
      <c r="S60" s="1219"/>
      <c r="T60" s="1219"/>
      <c r="U60" s="1219"/>
      <c r="V60" s="1219"/>
      <c r="W60" s="1219"/>
      <c r="X60" s="1219"/>
      <c r="Y60" s="56"/>
    </row>
    <row r="61" spans="1:25" ht="15" hidden="1">
      <c r="A61" s="40"/>
      <c r="B61" s="75"/>
      <c r="C61" s="74"/>
      <c r="D61" s="58"/>
      <c r="E61" s="67"/>
      <c r="F61" s="65"/>
      <c r="G61" s="66"/>
      <c r="H61" s="1219"/>
      <c r="I61" s="1219"/>
      <c r="J61" s="1219"/>
      <c r="K61" s="1219"/>
      <c r="L61" s="1219"/>
      <c r="M61" s="1219"/>
      <c r="N61" s="1219"/>
      <c r="O61" s="1219"/>
      <c r="P61" s="1219"/>
      <c r="Q61" s="1219"/>
      <c r="R61" s="1219"/>
      <c r="S61" s="1219"/>
      <c r="T61" s="1219"/>
      <c r="U61" s="1219"/>
      <c r="V61" s="1219"/>
      <c r="W61" s="1219"/>
      <c r="X61" s="1219"/>
      <c r="Y61" s="56"/>
    </row>
    <row r="62" spans="1:25" ht="27.75" hidden="1" customHeight="1">
      <c r="A62" s="40"/>
      <c r="B62" s="75"/>
      <c r="C62" s="74"/>
      <c r="D62" s="58"/>
      <c r="E62" s="57"/>
      <c r="F62" s="57"/>
      <c r="G62" s="57"/>
      <c r="H62" s="57"/>
      <c r="I62" s="57"/>
      <c r="J62" s="57"/>
      <c r="K62" s="57"/>
      <c r="L62" s="57"/>
      <c r="M62" s="57"/>
      <c r="N62" s="57"/>
      <c r="O62" s="57"/>
      <c r="P62" s="57"/>
      <c r="Q62" s="57"/>
      <c r="R62" s="57"/>
      <c r="S62" s="57"/>
      <c r="T62" s="57"/>
      <c r="U62" s="57"/>
      <c r="V62" s="57"/>
      <c r="W62" s="57"/>
      <c r="X62" s="57"/>
      <c r="Y62" s="56"/>
    </row>
    <row r="63" spans="1:25" ht="15" hidden="1">
      <c r="A63" s="40"/>
      <c r="B63" s="75"/>
      <c r="C63" s="74"/>
      <c r="D63" s="58"/>
      <c r="E63" s="57"/>
      <c r="F63" s="57"/>
      <c r="G63" s="57"/>
      <c r="H63" s="57"/>
      <c r="I63" s="57"/>
      <c r="J63" s="57"/>
      <c r="K63" s="57"/>
      <c r="L63" s="57"/>
      <c r="M63" s="57"/>
      <c r="N63" s="57"/>
      <c r="O63" s="57"/>
      <c r="P63" s="57"/>
      <c r="Q63" s="57"/>
      <c r="R63" s="57"/>
      <c r="S63" s="57"/>
      <c r="T63" s="57"/>
      <c r="U63" s="57"/>
      <c r="V63" s="57"/>
      <c r="W63" s="57"/>
      <c r="X63" s="57"/>
      <c r="Y63" s="56"/>
    </row>
    <row r="64" spans="1:25" ht="15" hidden="1">
      <c r="A64" s="40"/>
      <c r="B64" s="75"/>
      <c r="C64" s="74"/>
      <c r="D64" s="58"/>
      <c r="E64" s="57"/>
      <c r="F64" s="57"/>
      <c r="G64" s="57"/>
      <c r="H64" s="57"/>
      <c r="I64" s="57"/>
      <c r="J64" s="57"/>
      <c r="K64" s="57"/>
      <c r="L64" s="57"/>
      <c r="M64" s="57"/>
      <c r="N64" s="57"/>
      <c r="O64" s="57"/>
      <c r="P64" s="57"/>
      <c r="Q64" s="57"/>
      <c r="R64" s="57"/>
      <c r="S64" s="57"/>
      <c r="T64" s="57"/>
      <c r="U64" s="57"/>
      <c r="V64" s="57"/>
      <c r="W64" s="57"/>
      <c r="X64" s="57"/>
      <c r="Y64" s="56"/>
    </row>
    <row r="65" spans="1:25" ht="15" hidden="1">
      <c r="A65" s="40"/>
      <c r="B65" s="75"/>
      <c r="C65" s="74"/>
      <c r="D65" s="58"/>
      <c r="E65" s="57"/>
      <c r="F65" s="57"/>
      <c r="G65" s="57"/>
      <c r="H65" s="57"/>
      <c r="I65" s="57"/>
      <c r="J65" s="57"/>
      <c r="K65" s="57"/>
      <c r="L65" s="57"/>
      <c r="M65" s="57"/>
      <c r="N65" s="57"/>
      <c r="O65" s="57"/>
      <c r="P65" s="57"/>
      <c r="Q65" s="57"/>
      <c r="R65" s="57"/>
      <c r="S65" s="57"/>
      <c r="T65" s="57"/>
      <c r="U65" s="57"/>
      <c r="V65" s="57"/>
      <c r="W65" s="57"/>
      <c r="X65" s="57"/>
      <c r="Y65" s="56"/>
    </row>
    <row r="66" spans="1:25" ht="15" hidden="1">
      <c r="A66" s="40"/>
      <c r="B66" s="75"/>
      <c r="C66" s="74"/>
      <c r="D66" s="58"/>
      <c r="E66" s="57"/>
      <c r="F66" s="57"/>
      <c r="G66" s="57"/>
      <c r="H66" s="57"/>
      <c r="I66" s="57"/>
      <c r="J66" s="57"/>
      <c r="K66" s="57"/>
      <c r="L66" s="57"/>
      <c r="M66" s="57"/>
      <c r="N66" s="57"/>
      <c r="O66" s="57"/>
      <c r="P66" s="57"/>
      <c r="Q66" s="57"/>
      <c r="R66" s="57"/>
      <c r="S66" s="57"/>
      <c r="T66" s="57"/>
      <c r="U66" s="57"/>
      <c r="V66" s="57"/>
      <c r="W66" s="57"/>
      <c r="X66" s="57"/>
      <c r="Y66" s="56"/>
    </row>
    <row r="67" spans="1:25" ht="15" hidden="1">
      <c r="A67" s="40"/>
      <c r="B67" s="75"/>
      <c r="C67" s="74"/>
      <c r="D67" s="58"/>
      <c r="E67" s="57"/>
      <c r="F67" s="57"/>
      <c r="G67" s="57"/>
      <c r="H67" s="57"/>
      <c r="I67" s="57"/>
      <c r="J67" s="57"/>
      <c r="K67" s="57"/>
      <c r="L67" s="57"/>
      <c r="M67" s="57"/>
      <c r="N67" s="57"/>
      <c r="O67" s="57"/>
      <c r="P67" s="57"/>
      <c r="Q67" s="57"/>
      <c r="R67" s="57"/>
      <c r="S67" s="57"/>
      <c r="T67" s="57"/>
      <c r="U67" s="57"/>
      <c r="V67" s="57"/>
      <c r="W67" s="57"/>
      <c r="X67" s="57"/>
      <c r="Y67" s="56"/>
    </row>
    <row r="68" spans="1:25" ht="89.25" hidden="1" customHeight="1">
      <c r="A68" s="40"/>
      <c r="B68" s="75"/>
      <c r="C68" s="74"/>
      <c r="D68" s="63"/>
      <c r="E68" s="62"/>
      <c r="F68" s="62"/>
      <c r="G68" s="62"/>
      <c r="H68" s="62"/>
      <c r="I68" s="62"/>
      <c r="J68" s="62"/>
      <c r="K68" s="62"/>
      <c r="L68" s="62"/>
      <c r="M68" s="62"/>
      <c r="N68" s="62"/>
      <c r="O68" s="62"/>
      <c r="P68" s="62"/>
      <c r="Q68" s="62"/>
      <c r="R68" s="62"/>
      <c r="S68" s="62"/>
      <c r="T68" s="62"/>
      <c r="U68" s="62"/>
      <c r="V68" s="62"/>
      <c r="W68" s="62"/>
      <c r="X68" s="62"/>
      <c r="Y68" s="56"/>
    </row>
    <row r="69" spans="1:25" ht="15" hidden="1">
      <c r="A69" s="40"/>
      <c r="B69" s="75"/>
      <c r="C69" s="74"/>
      <c r="D69" s="63"/>
      <c r="E69" s="62"/>
      <c r="F69" s="62"/>
      <c r="G69" s="62"/>
      <c r="H69" s="62"/>
      <c r="I69" s="62"/>
      <c r="J69" s="62"/>
      <c r="K69" s="62"/>
      <c r="L69" s="62"/>
      <c r="M69" s="62"/>
      <c r="N69" s="62"/>
      <c r="O69" s="62"/>
      <c r="P69" s="62"/>
      <c r="Q69" s="62"/>
      <c r="R69" s="62"/>
      <c r="S69" s="62"/>
      <c r="T69" s="62"/>
      <c r="U69" s="62"/>
      <c r="V69" s="62"/>
      <c r="W69" s="62"/>
      <c r="X69" s="62"/>
      <c r="Y69" s="56"/>
    </row>
    <row r="70" spans="1:25" ht="15" hidden="1">
      <c r="A70" s="40"/>
      <c r="B70" s="75"/>
      <c r="C70" s="74"/>
      <c r="D70" s="58"/>
      <c r="E70" s="1206" t="s">
        <v>394</v>
      </c>
      <c r="F70" s="1206"/>
      <c r="G70" s="1206"/>
      <c r="H70" s="1206"/>
      <c r="I70" s="1206"/>
      <c r="J70" s="1206"/>
      <c r="K70" s="1206"/>
      <c r="L70" s="1206"/>
      <c r="M70" s="1206"/>
      <c r="N70" s="1206"/>
      <c r="O70" s="1206"/>
      <c r="P70" s="1206"/>
      <c r="Q70" s="1206"/>
      <c r="R70" s="1206"/>
      <c r="S70" s="1206"/>
      <c r="T70" s="1206"/>
      <c r="U70" s="418"/>
      <c r="V70" s="418"/>
      <c r="W70" s="418"/>
      <c r="X70" s="418"/>
      <c r="Y70" s="56"/>
    </row>
    <row r="71" spans="1:25" ht="15" hidden="1">
      <c r="A71" s="40"/>
      <c r="B71" s="75"/>
      <c r="C71" s="74"/>
      <c r="D71" s="58"/>
      <c r="E71" s="1206" t="s">
        <v>564</v>
      </c>
      <c r="F71" s="1206"/>
      <c r="G71" s="1206"/>
      <c r="H71" s="1206"/>
      <c r="I71" s="1206"/>
      <c r="J71" s="1206"/>
      <c r="K71" s="1206"/>
      <c r="L71" s="1206"/>
      <c r="M71" s="1206"/>
      <c r="N71" s="1206"/>
      <c r="O71" s="1206"/>
      <c r="P71" s="1206"/>
      <c r="Q71" s="1206"/>
      <c r="R71" s="1206"/>
      <c r="S71" s="1206"/>
      <c r="T71" s="1206"/>
      <c r="U71" s="419"/>
      <c r="V71" s="419"/>
      <c r="W71" s="419"/>
      <c r="X71" s="419"/>
      <c r="Y71" s="56"/>
    </row>
    <row r="72" spans="1:25" ht="40.5" hidden="1" customHeight="1">
      <c r="A72" s="40"/>
      <c r="B72" s="75"/>
      <c r="C72" s="74"/>
      <c r="D72" s="58"/>
      <c r="E72" s="419"/>
      <c r="F72" s="419"/>
      <c r="G72" s="419"/>
      <c r="H72" s="419"/>
      <c r="I72" s="419"/>
      <c r="J72" s="419"/>
      <c r="K72" s="419"/>
      <c r="L72" s="419"/>
      <c r="M72" s="419"/>
      <c r="N72" s="419"/>
      <c r="O72" s="419"/>
      <c r="P72" s="419"/>
      <c r="Q72" s="419"/>
      <c r="R72" s="419"/>
      <c r="S72" s="419"/>
      <c r="T72" s="419"/>
      <c r="U72" s="419"/>
      <c r="V72" s="419"/>
      <c r="W72" s="419"/>
      <c r="X72" s="419"/>
      <c r="Y72" s="56"/>
    </row>
    <row r="73" spans="1:25" ht="63" hidden="1" customHeight="1">
      <c r="A73" s="40"/>
      <c r="B73" s="75"/>
      <c r="C73" s="74"/>
      <c r="D73" s="58"/>
      <c r="E73" s="419"/>
      <c r="F73" s="419"/>
      <c r="G73" s="419"/>
      <c r="H73" s="419"/>
      <c r="I73" s="419"/>
      <c r="J73" s="419"/>
      <c r="K73" s="419"/>
      <c r="L73" s="419"/>
      <c r="M73" s="419"/>
      <c r="N73" s="419"/>
      <c r="O73" s="419"/>
      <c r="P73" s="419"/>
      <c r="Q73" s="419"/>
      <c r="R73" s="419"/>
      <c r="S73" s="419"/>
      <c r="T73" s="419"/>
      <c r="U73" s="419"/>
      <c r="V73" s="419"/>
      <c r="W73" s="419"/>
      <c r="X73" s="419"/>
      <c r="Y73" s="56"/>
    </row>
    <row r="74" spans="1:25" ht="30" hidden="1" customHeight="1">
      <c r="A74" s="40"/>
      <c r="B74" s="75"/>
      <c r="C74" s="74"/>
      <c r="D74" s="58"/>
      <c r="E74" s="419"/>
      <c r="F74" s="419"/>
      <c r="G74" s="419"/>
      <c r="H74" s="419"/>
      <c r="I74" s="419"/>
      <c r="J74" s="419"/>
      <c r="K74" s="419"/>
      <c r="L74" s="419"/>
      <c r="M74" s="419"/>
      <c r="N74" s="419"/>
      <c r="O74" s="419"/>
      <c r="P74" s="419"/>
      <c r="Q74" s="419"/>
      <c r="R74" s="419"/>
      <c r="S74" s="419"/>
      <c r="T74" s="419"/>
      <c r="U74" s="419"/>
      <c r="V74" s="419"/>
      <c r="W74" s="419"/>
      <c r="X74" s="419"/>
      <c r="Y74" s="56"/>
    </row>
    <row r="75" spans="1:25" ht="30" hidden="1" customHeight="1">
      <c r="A75" s="40"/>
      <c r="B75" s="75"/>
      <c r="C75" s="74"/>
      <c r="D75" s="58"/>
      <c r="E75" s="419"/>
      <c r="F75" s="419"/>
      <c r="G75" s="419"/>
      <c r="H75" s="419"/>
      <c r="I75" s="419"/>
      <c r="J75" s="419"/>
      <c r="K75" s="419"/>
      <c r="L75" s="419"/>
      <c r="M75" s="419"/>
      <c r="N75" s="419"/>
      <c r="O75" s="419"/>
      <c r="P75" s="419"/>
      <c r="Q75" s="419"/>
      <c r="R75" s="419"/>
      <c r="S75" s="419"/>
      <c r="T75" s="419"/>
      <c r="U75" s="419"/>
      <c r="V75" s="419"/>
      <c r="W75" s="419"/>
      <c r="X75" s="419"/>
      <c r="Y75" s="56"/>
    </row>
    <row r="76" spans="1:25" ht="15" hidden="1">
      <c r="A76" s="40"/>
      <c r="B76" s="75"/>
      <c r="C76" s="74"/>
      <c r="D76" s="58"/>
      <c r="E76" s="419"/>
      <c r="F76" s="419"/>
      <c r="G76" s="419"/>
      <c r="H76" s="419"/>
      <c r="I76" s="419"/>
      <c r="J76" s="419"/>
      <c r="K76" s="419"/>
      <c r="L76" s="419"/>
      <c r="M76" s="419"/>
      <c r="N76" s="419"/>
      <c r="O76" s="419"/>
      <c r="P76" s="419"/>
      <c r="Q76" s="419"/>
      <c r="R76" s="419"/>
      <c r="S76" s="419"/>
      <c r="T76" s="419"/>
      <c r="U76" s="419"/>
      <c r="V76" s="419"/>
      <c r="W76" s="419"/>
      <c r="X76" s="419"/>
      <c r="Y76" s="56"/>
    </row>
    <row r="77" spans="1:25" ht="15" hidden="1">
      <c r="A77" s="40"/>
      <c r="B77" s="75"/>
      <c r="C77" s="74"/>
      <c r="D77" s="58"/>
      <c r="E77" s="419"/>
      <c r="F77" s="419"/>
      <c r="G77" s="419"/>
      <c r="H77" s="419"/>
      <c r="I77" s="419"/>
      <c r="J77" s="419"/>
      <c r="K77" s="419"/>
      <c r="L77" s="419"/>
      <c r="M77" s="419"/>
      <c r="N77" s="419"/>
      <c r="O77" s="419"/>
      <c r="P77" s="419"/>
      <c r="Q77" s="419"/>
      <c r="R77" s="419"/>
      <c r="S77" s="419"/>
      <c r="T77" s="419"/>
      <c r="U77" s="419"/>
      <c r="V77" s="419"/>
      <c r="W77" s="419"/>
      <c r="X77" s="419"/>
      <c r="Y77" s="56"/>
    </row>
    <row r="78" spans="1:25" ht="8.25" hidden="1" customHeight="1">
      <c r="A78" s="40"/>
      <c r="B78" s="75"/>
      <c r="C78" s="74"/>
      <c r="D78" s="58"/>
      <c r="E78" s="77"/>
      <c r="F78" s="77"/>
      <c r="G78" s="77"/>
      <c r="H78" s="77"/>
      <c r="I78" s="77"/>
      <c r="J78" s="77"/>
      <c r="K78" s="77"/>
      <c r="L78" s="77"/>
      <c r="M78" s="77"/>
      <c r="N78" s="77"/>
      <c r="O78" s="77"/>
      <c r="P78" s="77"/>
      <c r="Q78" s="77"/>
      <c r="R78" s="77"/>
      <c r="S78" s="77"/>
      <c r="T78" s="77"/>
      <c r="U78" s="77"/>
      <c r="V78" s="77"/>
      <c r="W78" s="77"/>
      <c r="X78" s="77"/>
      <c r="Y78" s="56"/>
    </row>
    <row r="79" spans="1:25" ht="21" hidden="1" customHeight="1">
      <c r="A79" s="40"/>
      <c r="B79" s="75"/>
      <c r="C79" s="74"/>
      <c r="D79" s="58"/>
      <c r="E79" s="420"/>
      <c r="F79" s="420"/>
      <c r="G79" s="420"/>
      <c r="H79" s="420"/>
      <c r="I79" s="420"/>
      <c r="J79" s="420"/>
      <c r="K79" s="420"/>
      <c r="L79" s="420"/>
      <c r="M79" s="420"/>
      <c r="N79" s="420"/>
      <c r="O79" s="420"/>
      <c r="P79" s="420"/>
      <c r="Q79" s="420"/>
      <c r="R79" s="420"/>
      <c r="S79" s="420"/>
      <c r="T79" s="420"/>
      <c r="U79" s="420"/>
      <c r="V79" s="420"/>
      <c r="W79" s="420"/>
      <c r="X79" s="420"/>
      <c r="Y79" s="56"/>
    </row>
    <row r="80" spans="1:25" ht="14.25" hidden="1" customHeight="1">
      <c r="A80" s="40"/>
      <c r="B80" s="75"/>
      <c r="C80" s="74"/>
      <c r="D80" s="58"/>
      <c r="E80" s="421"/>
      <c r="F80" s="421"/>
      <c r="G80" s="421"/>
      <c r="H80" s="421"/>
      <c r="Y80" s="56"/>
    </row>
    <row r="81" spans="1:25" ht="15" hidden="1">
      <c r="A81" s="40"/>
      <c r="B81" s="75"/>
      <c r="C81" s="74"/>
      <c r="D81" s="58"/>
      <c r="E81" s="1206" t="s">
        <v>393</v>
      </c>
      <c r="F81" s="1206"/>
      <c r="G81" s="1206"/>
      <c r="H81" s="1206"/>
      <c r="I81" s="1206"/>
      <c r="J81" s="1206"/>
      <c r="K81" s="1206"/>
      <c r="L81" s="1206"/>
      <c r="M81" s="1206"/>
      <c r="N81" s="1206"/>
      <c r="O81" s="1206"/>
      <c r="P81" s="1206"/>
      <c r="Q81" s="1206"/>
      <c r="R81" s="1206"/>
      <c r="S81" s="1206"/>
      <c r="T81" s="1206"/>
      <c r="U81" s="1206"/>
      <c r="V81" s="223"/>
      <c r="W81" s="223"/>
      <c r="X81" s="223"/>
      <c r="Y81" s="56"/>
    </row>
    <row r="82" spans="1:25" ht="15" hidden="1" customHeight="1">
      <c r="A82" s="40"/>
      <c r="B82" s="75"/>
      <c r="C82" s="74"/>
      <c r="D82" s="58"/>
      <c r="E82" s="1217"/>
      <c r="F82" s="1217"/>
      <c r="G82" s="1217"/>
      <c r="H82" s="1214"/>
      <c r="I82" s="1215"/>
      <c r="J82" s="1215"/>
      <c r="K82" s="1215"/>
      <c r="L82" s="1215"/>
      <c r="M82" s="1215"/>
      <c r="N82" s="1215"/>
      <c r="O82" s="1215"/>
      <c r="P82" s="1215"/>
      <c r="Q82" s="1215"/>
      <c r="R82" s="1215"/>
      <c r="S82" s="1215"/>
      <c r="T82" s="1215"/>
      <c r="U82" s="1215"/>
      <c r="V82" s="1215"/>
      <c r="W82" s="1215"/>
      <c r="X82" s="1215"/>
      <c r="Y82" s="56"/>
    </row>
    <row r="83" spans="1:25" ht="15" hidden="1" customHeight="1">
      <c r="A83" s="40"/>
      <c r="B83" s="75"/>
      <c r="C83" s="74"/>
      <c r="D83" s="58"/>
      <c r="Y83" s="56"/>
    </row>
    <row r="84" spans="1:25" ht="15" hidden="1" customHeight="1">
      <c r="A84" s="40"/>
      <c r="B84" s="75"/>
      <c r="C84" s="74"/>
      <c r="D84" s="58"/>
      <c r="E84" s="67"/>
      <c r="F84" s="65"/>
      <c r="G84" s="66"/>
      <c r="H84" s="1219"/>
      <c r="I84" s="1219"/>
      <c r="J84" s="1219"/>
      <c r="K84" s="1219"/>
      <c r="L84" s="1219"/>
      <c r="M84" s="1219"/>
      <c r="N84" s="1219"/>
      <c r="O84" s="1219"/>
      <c r="P84" s="1219"/>
      <c r="Q84" s="1219"/>
      <c r="R84" s="1219"/>
      <c r="S84" s="1219"/>
      <c r="T84" s="1219"/>
      <c r="U84" s="1219"/>
      <c r="V84" s="1219"/>
      <c r="W84" s="1219"/>
      <c r="X84" s="1219"/>
      <c r="Y84" s="56"/>
    </row>
    <row r="85" spans="1:25" ht="15" hidden="1">
      <c r="A85" s="40"/>
      <c r="B85" s="75"/>
      <c r="C85" s="74"/>
      <c r="D85" s="58"/>
      <c r="E85" s="57"/>
      <c r="F85" s="57"/>
      <c r="G85" s="57"/>
      <c r="H85" s="64"/>
      <c r="I85" s="64"/>
      <c r="J85" s="64"/>
      <c r="K85" s="64"/>
      <c r="L85" s="64"/>
      <c r="M85" s="64"/>
      <c r="N85" s="64"/>
      <c r="O85" s="64"/>
      <c r="P85" s="64"/>
      <c r="Q85" s="64"/>
      <c r="R85" s="64"/>
      <c r="S85" s="64"/>
      <c r="T85" s="64"/>
      <c r="U85" s="64"/>
      <c r="V85" s="64"/>
      <c r="W85" s="57"/>
      <c r="X85" s="57"/>
      <c r="Y85" s="56"/>
    </row>
    <row r="86" spans="1:25" ht="15" hidden="1">
      <c r="A86" s="40"/>
      <c r="B86" s="75"/>
      <c r="C86" s="74"/>
      <c r="D86" s="58"/>
      <c r="E86" s="57"/>
      <c r="F86" s="57"/>
      <c r="G86" s="57"/>
      <c r="H86" s="57"/>
      <c r="I86" s="57"/>
      <c r="J86" s="57"/>
      <c r="K86" s="57"/>
      <c r="L86" s="57"/>
      <c r="M86" s="57"/>
      <c r="N86" s="57"/>
      <c r="O86" s="57"/>
      <c r="P86" s="57"/>
      <c r="Q86" s="57"/>
      <c r="R86" s="57"/>
      <c r="S86" s="57"/>
      <c r="T86" s="57"/>
      <c r="U86" s="57"/>
      <c r="V86" s="57"/>
      <c r="W86" s="57"/>
      <c r="X86" s="57"/>
      <c r="Y86" s="56"/>
    </row>
    <row r="87" spans="1:25" ht="15" hidden="1">
      <c r="A87" s="40"/>
      <c r="B87" s="75"/>
      <c r="C87" s="74"/>
      <c r="D87" s="58"/>
      <c r="E87" s="57"/>
      <c r="F87" s="57"/>
      <c r="G87" s="57"/>
      <c r="H87" s="57"/>
      <c r="I87" s="57"/>
      <c r="J87" s="57"/>
      <c r="K87" s="57"/>
      <c r="L87" s="57"/>
      <c r="M87" s="57"/>
      <c r="N87" s="57"/>
      <c r="O87" s="57"/>
      <c r="P87" s="57"/>
      <c r="Q87" s="57"/>
      <c r="R87" s="57"/>
      <c r="S87" s="57"/>
      <c r="T87" s="57"/>
      <c r="U87" s="57"/>
      <c r="V87" s="57"/>
      <c r="W87" s="57"/>
      <c r="X87" s="57"/>
      <c r="Y87" s="56"/>
    </row>
    <row r="88" spans="1:25" ht="15" hidden="1">
      <c r="A88" s="40"/>
      <c r="B88" s="75"/>
      <c r="C88" s="74"/>
      <c r="D88" s="58"/>
      <c r="E88" s="57"/>
      <c r="F88" s="57"/>
      <c r="G88" s="57"/>
      <c r="H88" s="57"/>
      <c r="I88" s="57"/>
      <c r="J88" s="57"/>
      <c r="K88" s="57"/>
      <c r="L88" s="57"/>
      <c r="M88" s="57"/>
      <c r="N88" s="57"/>
      <c r="O88" s="57"/>
      <c r="P88" s="57"/>
      <c r="Q88" s="57"/>
      <c r="R88" s="57"/>
      <c r="S88" s="57"/>
      <c r="T88" s="57"/>
      <c r="U88" s="57"/>
      <c r="V88" s="57"/>
      <c r="W88" s="57"/>
      <c r="X88" s="57"/>
      <c r="Y88" s="56"/>
    </row>
    <row r="89" spans="1:25" ht="15" hidden="1">
      <c r="A89" s="40"/>
      <c r="B89" s="75"/>
      <c r="C89" s="74"/>
      <c r="D89" s="58"/>
      <c r="E89" s="57"/>
      <c r="F89" s="57"/>
      <c r="G89" s="57"/>
      <c r="H89" s="57"/>
      <c r="I89" s="57"/>
      <c r="J89" s="57"/>
      <c r="K89" s="57"/>
      <c r="L89" s="57"/>
      <c r="M89" s="57"/>
      <c r="N89" s="57"/>
      <c r="O89" s="57"/>
      <c r="P89" s="57"/>
      <c r="Q89" s="57"/>
      <c r="R89" s="57"/>
      <c r="S89" s="57"/>
      <c r="T89" s="57"/>
      <c r="U89" s="57"/>
      <c r="V89" s="57"/>
      <c r="W89" s="57"/>
      <c r="X89" s="57"/>
      <c r="Y89" s="56"/>
    </row>
    <row r="90" spans="1:25" ht="15" hidden="1">
      <c r="A90" s="40"/>
      <c r="B90" s="75"/>
      <c r="C90" s="74"/>
      <c r="D90" s="58"/>
      <c r="E90" s="57"/>
      <c r="F90" s="57"/>
      <c r="G90" s="57"/>
      <c r="H90" s="57"/>
      <c r="I90" s="57"/>
      <c r="J90" s="57"/>
      <c r="K90" s="57"/>
      <c r="L90" s="57"/>
      <c r="M90" s="57"/>
      <c r="N90" s="57"/>
      <c r="O90" s="57"/>
      <c r="P90" s="57"/>
      <c r="Q90" s="57"/>
      <c r="R90" s="57"/>
      <c r="S90" s="57"/>
      <c r="T90" s="57"/>
      <c r="U90" s="57"/>
      <c r="V90" s="57"/>
      <c r="W90" s="57"/>
      <c r="X90" s="57"/>
      <c r="Y90" s="56"/>
    </row>
    <row r="91" spans="1:25" ht="15" hidden="1">
      <c r="A91" s="40"/>
      <c r="B91" s="75"/>
      <c r="C91" s="74"/>
      <c r="D91" s="58"/>
      <c r="E91" s="57"/>
      <c r="F91" s="57"/>
      <c r="G91" s="57"/>
      <c r="H91" s="57"/>
      <c r="I91" s="57"/>
      <c r="J91" s="57"/>
      <c r="K91" s="57"/>
      <c r="L91" s="57"/>
      <c r="M91" s="57"/>
      <c r="N91" s="57"/>
      <c r="O91" s="57"/>
      <c r="P91" s="57"/>
      <c r="Q91" s="57"/>
      <c r="R91" s="57"/>
      <c r="S91" s="57"/>
      <c r="T91" s="57"/>
      <c r="U91" s="57"/>
      <c r="V91" s="57"/>
      <c r="W91" s="57"/>
      <c r="X91" s="57"/>
      <c r="Y91" s="56"/>
    </row>
    <row r="92" spans="1:25" ht="15" hidden="1">
      <c r="A92" s="40"/>
      <c r="B92" s="75"/>
      <c r="C92" s="74"/>
      <c r="D92" s="58"/>
      <c r="E92" s="57"/>
      <c r="F92" s="57"/>
      <c r="G92" s="57"/>
      <c r="H92" s="57"/>
      <c r="I92" s="57"/>
      <c r="J92" s="57"/>
      <c r="K92" s="57"/>
      <c r="L92" s="57"/>
      <c r="M92" s="57"/>
      <c r="N92" s="57"/>
      <c r="O92" s="57"/>
      <c r="P92" s="57"/>
      <c r="Q92" s="57"/>
      <c r="R92" s="57"/>
      <c r="S92" s="57"/>
      <c r="T92" s="57"/>
      <c r="U92" s="57"/>
      <c r="V92" s="57"/>
      <c r="W92" s="57"/>
      <c r="X92" s="57"/>
      <c r="Y92" s="56"/>
    </row>
    <row r="93" spans="1:25" ht="15" hidden="1">
      <c r="A93" s="40"/>
      <c r="B93" s="75"/>
      <c r="C93" s="74"/>
      <c r="D93" s="58"/>
      <c r="E93" s="57"/>
      <c r="F93" s="57"/>
      <c r="G93" s="57"/>
      <c r="H93" s="57"/>
      <c r="I93" s="57"/>
      <c r="J93" s="57"/>
      <c r="K93" s="57"/>
      <c r="L93" s="57"/>
      <c r="M93" s="57"/>
      <c r="N93" s="57"/>
      <c r="O93" s="57"/>
      <c r="P93" s="57"/>
      <c r="Q93" s="57"/>
      <c r="R93" s="57"/>
      <c r="S93" s="57"/>
      <c r="T93" s="57"/>
      <c r="U93" s="57"/>
      <c r="V93" s="57"/>
      <c r="W93" s="57"/>
      <c r="X93" s="57"/>
      <c r="Y93" s="56"/>
    </row>
    <row r="94" spans="1:25" ht="15" hidden="1">
      <c r="A94" s="40"/>
      <c r="B94" s="75"/>
      <c r="C94" s="74"/>
      <c r="D94" s="58"/>
      <c r="E94" s="57"/>
      <c r="F94" s="57"/>
      <c r="G94" s="57"/>
      <c r="H94" s="57"/>
      <c r="I94" s="57"/>
      <c r="J94" s="57"/>
      <c r="K94" s="57"/>
      <c r="L94" s="57"/>
      <c r="M94" s="57"/>
      <c r="N94" s="57"/>
      <c r="O94" s="57"/>
      <c r="P94" s="57"/>
      <c r="Q94" s="57"/>
      <c r="R94" s="57"/>
      <c r="S94" s="57"/>
      <c r="T94" s="57"/>
      <c r="U94" s="57"/>
      <c r="V94" s="57"/>
      <c r="W94" s="57"/>
      <c r="X94" s="57"/>
      <c r="Y94" s="56"/>
    </row>
    <row r="95" spans="1:25" ht="15" hidden="1">
      <c r="A95" s="40"/>
      <c r="B95" s="75"/>
      <c r="C95" s="74"/>
      <c r="D95" s="58"/>
      <c r="E95" s="57"/>
      <c r="F95" s="57"/>
      <c r="G95" s="57"/>
      <c r="H95" s="57"/>
      <c r="I95" s="57"/>
      <c r="J95" s="57"/>
      <c r="K95" s="57"/>
      <c r="L95" s="57"/>
      <c r="M95" s="57"/>
      <c r="N95" s="57"/>
      <c r="O95" s="57"/>
      <c r="P95" s="57"/>
      <c r="Q95" s="57"/>
      <c r="R95" s="57"/>
      <c r="S95" s="57"/>
      <c r="T95" s="57"/>
      <c r="U95" s="57"/>
      <c r="V95" s="57"/>
      <c r="W95" s="57"/>
      <c r="X95" s="57"/>
      <c r="Y95" s="56"/>
    </row>
    <row r="96" spans="1:25" ht="27" hidden="1" customHeight="1">
      <c r="A96" s="40"/>
      <c r="B96" s="75"/>
      <c r="C96" s="74"/>
      <c r="D96" s="63"/>
      <c r="E96" s="62"/>
      <c r="F96" s="62"/>
      <c r="G96" s="62"/>
      <c r="H96" s="62"/>
      <c r="I96" s="62"/>
      <c r="J96" s="62"/>
      <c r="K96" s="62"/>
      <c r="L96" s="62"/>
      <c r="M96" s="62"/>
      <c r="N96" s="62"/>
      <c r="O96" s="62"/>
      <c r="P96" s="62"/>
      <c r="Q96" s="62"/>
      <c r="R96" s="62"/>
      <c r="S96" s="62"/>
      <c r="T96" s="62"/>
      <c r="U96" s="62"/>
      <c r="V96" s="62"/>
      <c r="W96" s="62"/>
      <c r="X96" s="62"/>
      <c r="Y96" s="56"/>
    </row>
    <row r="97" spans="1:27" ht="15" hidden="1">
      <c r="A97" s="40"/>
      <c r="B97" s="75"/>
      <c r="C97" s="74"/>
      <c r="D97" s="63"/>
      <c r="E97" s="62"/>
      <c r="F97" s="62"/>
      <c r="G97" s="62"/>
      <c r="H97" s="62"/>
      <c r="I97" s="62"/>
      <c r="J97" s="62"/>
      <c r="K97" s="62"/>
      <c r="L97" s="62"/>
      <c r="M97" s="62"/>
      <c r="N97" s="62"/>
      <c r="O97" s="62"/>
      <c r="P97" s="62"/>
      <c r="Q97" s="62"/>
      <c r="R97" s="62"/>
      <c r="S97" s="62"/>
      <c r="T97" s="62"/>
      <c r="U97" s="62"/>
      <c r="V97" s="62"/>
      <c r="W97" s="62"/>
      <c r="X97" s="62"/>
      <c r="Y97" s="56"/>
    </row>
    <row r="98" spans="1:27" ht="25.5" hidden="1" customHeight="1">
      <c r="A98" s="40"/>
      <c r="B98" s="75"/>
      <c r="C98" s="74"/>
      <c r="D98" s="58"/>
      <c r="E98" s="1218" t="s">
        <v>234</v>
      </c>
      <c r="F98" s="1218"/>
      <c r="G98" s="1218"/>
      <c r="H98" s="1218"/>
      <c r="I98" s="1218"/>
      <c r="J98" s="1218"/>
      <c r="K98" s="1218"/>
      <c r="L98" s="1218"/>
      <c r="M98" s="1218"/>
      <c r="N98" s="1218"/>
      <c r="O98" s="1218"/>
      <c r="P98" s="1218"/>
      <c r="Q98" s="1218"/>
      <c r="R98" s="1218"/>
      <c r="S98" s="1218"/>
      <c r="T98" s="1218"/>
      <c r="U98" s="1218"/>
      <c r="V98" s="1218"/>
      <c r="W98" s="1218"/>
      <c r="X98" s="1218"/>
      <c r="Y98" s="56"/>
    </row>
    <row r="99" spans="1:27" ht="15" hidden="1" customHeight="1">
      <c r="A99" s="40"/>
      <c r="B99" s="75"/>
      <c r="C99" s="74"/>
      <c r="D99" s="58"/>
      <c r="E99" s="57"/>
      <c r="F99" s="57"/>
      <c r="G99" s="57"/>
      <c r="H99" s="60"/>
      <c r="I99" s="60"/>
      <c r="J99" s="60"/>
      <c r="K99" s="60"/>
      <c r="L99" s="60"/>
      <c r="M99" s="60"/>
      <c r="N99" s="60"/>
      <c r="O99" s="59"/>
      <c r="P99" s="59"/>
      <c r="Q99" s="59"/>
      <c r="R99" s="59"/>
      <c r="S99" s="59"/>
      <c r="T99" s="59"/>
      <c r="U99" s="57"/>
      <c r="V99" s="57"/>
      <c r="W99" s="57"/>
      <c r="X99" s="57"/>
      <c r="Y99" s="56"/>
    </row>
    <row r="100" spans="1:27" ht="15" hidden="1" customHeight="1">
      <c r="A100" s="40"/>
      <c r="B100" s="75"/>
      <c r="C100" s="74"/>
      <c r="D100" s="58"/>
      <c r="E100" s="61"/>
      <c r="F100" s="1216" t="s">
        <v>233</v>
      </c>
      <c r="G100" s="1216"/>
      <c r="H100" s="1216"/>
      <c r="I100" s="1216"/>
      <c r="J100" s="1216"/>
      <c r="K100" s="1216"/>
      <c r="L100" s="1216"/>
      <c r="M100" s="1216"/>
      <c r="N100" s="1216"/>
      <c r="O100" s="1216"/>
      <c r="P100" s="1216"/>
      <c r="Q100" s="1216"/>
      <c r="R100" s="1216"/>
      <c r="S100" s="1216"/>
      <c r="T100" s="59"/>
      <c r="U100" s="57"/>
      <c r="V100" s="57"/>
      <c r="W100" s="57"/>
      <c r="X100" s="57"/>
      <c r="Y100" s="56"/>
      <c r="AA100" s="76" t="s">
        <v>231</v>
      </c>
    </row>
    <row r="101" spans="1:27" ht="15" hidden="1" customHeight="1">
      <c r="A101" s="40"/>
      <c r="B101" s="75"/>
      <c r="C101" s="74"/>
      <c r="D101" s="58"/>
      <c r="E101" s="57"/>
      <c r="F101" s="57"/>
      <c r="G101" s="57"/>
      <c r="H101" s="60"/>
      <c r="I101" s="60"/>
      <c r="J101" s="60"/>
      <c r="K101" s="60"/>
      <c r="L101" s="60"/>
      <c r="M101" s="60"/>
      <c r="N101" s="60"/>
      <c r="O101" s="59"/>
      <c r="P101" s="59"/>
      <c r="Q101" s="59"/>
      <c r="R101" s="59"/>
      <c r="S101" s="59"/>
      <c r="T101" s="59"/>
      <c r="U101" s="57"/>
      <c r="V101" s="57"/>
      <c r="W101" s="57"/>
      <c r="X101" s="57"/>
      <c r="Y101" s="56"/>
    </row>
    <row r="102" spans="1:27" ht="15" hidden="1">
      <c r="A102" s="40"/>
      <c r="B102" s="75"/>
      <c r="C102" s="74"/>
      <c r="D102" s="58"/>
      <c r="E102" s="57"/>
      <c r="F102" s="1216" t="s">
        <v>232</v>
      </c>
      <c r="G102" s="1216"/>
      <c r="H102" s="1216"/>
      <c r="I102" s="1216"/>
      <c r="J102" s="1216"/>
      <c r="K102" s="1216"/>
      <c r="L102" s="1216"/>
      <c r="M102" s="1216"/>
      <c r="N102" s="1216"/>
      <c r="O102" s="1216"/>
      <c r="P102" s="1216"/>
      <c r="Q102" s="1216"/>
      <c r="R102" s="1216"/>
      <c r="S102" s="1216"/>
      <c r="T102" s="1216"/>
      <c r="U102" s="1216"/>
      <c r="V102" s="1216"/>
      <c r="W102" s="1216"/>
      <c r="X102" s="1216"/>
      <c r="Y102" s="56"/>
    </row>
    <row r="103" spans="1:27" ht="15" hidden="1">
      <c r="A103" s="40"/>
      <c r="B103" s="75"/>
      <c r="C103" s="74"/>
      <c r="D103" s="58"/>
      <c r="E103" s="57"/>
      <c r="F103" s="57"/>
      <c r="G103" s="57"/>
      <c r="H103" s="57"/>
      <c r="I103" s="57"/>
      <c r="J103" s="57"/>
      <c r="K103" s="57"/>
      <c r="L103" s="57"/>
      <c r="M103" s="57"/>
      <c r="N103" s="57"/>
      <c r="O103" s="57"/>
      <c r="P103" s="57"/>
      <c r="Q103" s="57"/>
      <c r="R103" s="57"/>
      <c r="S103" s="57"/>
      <c r="T103" s="57"/>
      <c r="U103" s="57"/>
      <c r="V103" s="57"/>
      <c r="W103" s="57"/>
      <c r="X103" s="57"/>
      <c r="Y103" s="56"/>
    </row>
    <row r="104" spans="1:27" ht="15" hidden="1">
      <c r="A104" s="40"/>
      <c r="B104" s="75"/>
      <c r="C104" s="74"/>
      <c r="D104" s="58"/>
      <c r="E104" s="57"/>
      <c r="F104" s="57"/>
      <c r="G104" s="57"/>
      <c r="H104" s="57"/>
      <c r="I104" s="57"/>
      <c r="J104" s="57"/>
      <c r="K104" s="57"/>
      <c r="L104" s="57"/>
      <c r="M104" s="57"/>
      <c r="N104" s="57"/>
      <c r="O104" s="57"/>
      <c r="P104" s="57"/>
      <c r="Q104" s="57"/>
      <c r="R104" s="57"/>
      <c r="S104" s="57"/>
      <c r="T104" s="57"/>
      <c r="U104" s="57"/>
      <c r="V104" s="57"/>
      <c r="W104" s="57"/>
      <c r="X104" s="57"/>
      <c r="Y104" s="56"/>
    </row>
    <row r="105" spans="1:27" ht="15" hidden="1">
      <c r="A105" s="40"/>
      <c r="B105" s="75"/>
      <c r="C105" s="74"/>
      <c r="D105" s="58"/>
      <c r="E105" s="57"/>
      <c r="F105" s="57"/>
      <c r="G105" s="57"/>
      <c r="H105" s="57"/>
      <c r="I105" s="57"/>
      <c r="J105" s="57"/>
      <c r="K105" s="57"/>
      <c r="L105" s="57"/>
      <c r="M105" s="57"/>
      <c r="N105" s="57"/>
      <c r="O105" s="57"/>
      <c r="P105" s="57"/>
      <c r="Q105" s="57"/>
      <c r="R105" s="57"/>
      <c r="S105" s="57"/>
      <c r="T105" s="57"/>
      <c r="U105" s="57"/>
      <c r="V105" s="57"/>
      <c r="W105" s="57"/>
      <c r="X105" s="57"/>
      <c r="Y105" s="56"/>
    </row>
    <row r="106" spans="1:27" ht="15" hidden="1">
      <c r="A106" s="40"/>
      <c r="B106" s="75"/>
      <c r="C106" s="74"/>
      <c r="D106" s="58"/>
      <c r="E106" s="57"/>
      <c r="F106" s="57"/>
      <c r="G106" s="57"/>
      <c r="H106" s="57"/>
      <c r="I106" s="57"/>
      <c r="J106" s="57"/>
      <c r="K106" s="57"/>
      <c r="L106" s="57"/>
      <c r="M106" s="57"/>
      <c r="N106" s="57"/>
      <c r="O106" s="57"/>
      <c r="P106" s="57"/>
      <c r="Q106" s="57"/>
      <c r="R106" s="57"/>
      <c r="S106" s="57"/>
      <c r="T106" s="57"/>
      <c r="U106" s="57"/>
      <c r="V106" s="57"/>
      <c r="W106" s="57"/>
      <c r="X106" s="57"/>
      <c r="Y106" s="56"/>
    </row>
    <row r="107" spans="1:27" ht="15" hidden="1">
      <c r="A107" s="40"/>
      <c r="B107" s="75"/>
      <c r="C107" s="74"/>
      <c r="D107" s="58"/>
      <c r="E107" s="57"/>
      <c r="F107" s="57"/>
      <c r="G107" s="57"/>
      <c r="H107" s="57"/>
      <c r="I107" s="57"/>
      <c r="J107" s="57"/>
      <c r="K107" s="57"/>
      <c r="L107" s="57"/>
      <c r="M107" s="57"/>
      <c r="N107" s="57"/>
      <c r="O107" s="57"/>
      <c r="P107" s="57"/>
      <c r="Q107" s="57"/>
      <c r="R107" s="57"/>
      <c r="S107" s="57"/>
      <c r="T107" s="57"/>
      <c r="U107" s="57"/>
      <c r="V107" s="57"/>
      <c r="W107" s="57"/>
      <c r="X107" s="57"/>
      <c r="Y107" s="56"/>
    </row>
    <row r="108" spans="1:27" ht="15" hidden="1">
      <c r="A108" s="40"/>
      <c r="B108" s="75"/>
      <c r="C108" s="74"/>
      <c r="D108" s="58"/>
      <c r="E108" s="57"/>
      <c r="F108" s="57"/>
      <c r="G108" s="57"/>
      <c r="H108" s="57"/>
      <c r="I108" s="57"/>
      <c r="J108" s="57"/>
      <c r="K108" s="57"/>
      <c r="L108" s="57"/>
      <c r="M108" s="57"/>
      <c r="N108" s="57"/>
      <c r="O108" s="57"/>
      <c r="P108" s="57"/>
      <c r="Q108" s="57"/>
      <c r="R108" s="57"/>
      <c r="S108" s="57"/>
      <c r="T108" s="57"/>
      <c r="U108" s="57"/>
      <c r="V108" s="57"/>
      <c r="W108" s="57"/>
      <c r="X108" s="57"/>
      <c r="Y108" s="56"/>
    </row>
    <row r="109" spans="1:27" ht="15" hidden="1">
      <c r="A109" s="40"/>
      <c r="B109" s="75"/>
      <c r="C109" s="74"/>
      <c r="D109" s="58"/>
      <c r="E109" s="57"/>
      <c r="F109" s="57"/>
      <c r="G109" s="57"/>
      <c r="H109" s="57"/>
      <c r="I109" s="57"/>
      <c r="J109" s="57"/>
      <c r="K109" s="57"/>
      <c r="L109" s="57"/>
      <c r="M109" s="57"/>
      <c r="N109" s="57"/>
      <c r="O109" s="57"/>
      <c r="P109" s="57"/>
      <c r="Q109" s="57"/>
      <c r="R109" s="57"/>
      <c r="S109" s="57"/>
      <c r="T109" s="57"/>
      <c r="U109" s="57"/>
      <c r="V109" s="57"/>
      <c r="W109" s="57"/>
      <c r="X109" s="57"/>
      <c r="Y109" s="56"/>
    </row>
    <row r="110" spans="1:27" ht="15" hidden="1">
      <c r="A110" s="40"/>
      <c r="B110" s="75"/>
      <c r="C110" s="74"/>
      <c r="D110" s="58"/>
      <c r="E110" s="57"/>
      <c r="F110" s="57"/>
      <c r="G110" s="57"/>
      <c r="H110" s="57"/>
      <c r="I110" s="57"/>
      <c r="J110" s="57"/>
      <c r="K110" s="57"/>
      <c r="L110" s="57"/>
      <c r="M110" s="57"/>
      <c r="N110" s="57"/>
      <c r="O110" s="57"/>
      <c r="P110" s="57"/>
      <c r="Q110" s="57"/>
      <c r="R110" s="57"/>
      <c r="S110" s="57"/>
      <c r="T110" s="57"/>
      <c r="U110" s="57"/>
      <c r="V110" s="57"/>
      <c r="W110" s="57"/>
      <c r="X110" s="57"/>
      <c r="Y110" s="56"/>
    </row>
    <row r="111" spans="1:27" ht="30" hidden="1" customHeight="1">
      <c r="A111" s="40"/>
      <c r="B111" s="75"/>
      <c r="C111" s="74"/>
      <c r="D111" s="58"/>
      <c r="E111" s="57"/>
      <c r="F111" s="57"/>
      <c r="G111" s="57"/>
      <c r="H111" s="57"/>
      <c r="I111" s="57"/>
      <c r="J111" s="57"/>
      <c r="K111" s="57"/>
      <c r="L111" s="57"/>
      <c r="M111" s="57"/>
      <c r="N111" s="57"/>
      <c r="O111" s="57"/>
      <c r="P111" s="57"/>
      <c r="Q111" s="57"/>
      <c r="R111" s="57"/>
      <c r="S111" s="57"/>
      <c r="T111" s="57"/>
      <c r="U111" s="57"/>
      <c r="V111" s="57"/>
      <c r="W111" s="57"/>
      <c r="X111" s="57"/>
      <c r="Y111" s="56"/>
    </row>
    <row r="112" spans="1:27" ht="31.5" hidden="1" customHeight="1">
      <c r="A112" s="40"/>
      <c r="B112" s="75"/>
      <c r="C112" s="74"/>
      <c r="D112" s="58"/>
      <c r="E112" s="57"/>
      <c r="F112" s="57"/>
      <c r="G112" s="57"/>
      <c r="H112" s="57"/>
      <c r="I112" s="57"/>
      <c r="J112" s="57"/>
      <c r="K112" s="57"/>
      <c r="L112" s="57"/>
      <c r="M112" s="57"/>
      <c r="N112" s="57"/>
      <c r="O112" s="57"/>
      <c r="P112" s="57"/>
      <c r="Q112" s="57"/>
      <c r="R112" s="57"/>
      <c r="S112" s="57"/>
      <c r="T112" s="57"/>
      <c r="U112" s="57"/>
      <c r="V112" s="57"/>
      <c r="W112" s="57"/>
      <c r="X112" s="57"/>
      <c r="Y112" s="56"/>
    </row>
    <row r="113" spans="1:25" ht="15" customHeight="1">
      <c r="A113" s="40"/>
      <c r="B113" s="73"/>
      <c r="C113" s="72"/>
      <c r="D113" s="55"/>
      <c r="E113" s="54"/>
      <c r="F113" s="54"/>
      <c r="G113" s="54"/>
      <c r="H113" s="54"/>
      <c r="I113" s="54"/>
      <c r="J113" s="54"/>
      <c r="K113" s="54"/>
      <c r="L113" s="54"/>
      <c r="M113" s="54"/>
      <c r="N113" s="54"/>
      <c r="O113" s="54"/>
      <c r="P113" s="54"/>
      <c r="Q113" s="54"/>
      <c r="R113" s="54"/>
      <c r="S113" s="54"/>
      <c r="T113" s="54"/>
      <c r="U113" s="54"/>
      <c r="V113" s="54"/>
      <c r="W113" s="54"/>
      <c r="X113" s="54"/>
      <c r="Y113" s="53"/>
    </row>
  </sheetData>
  <sheetProtection algorithmName="SHA-512" hashValue="G9xK1/NYkcGmKX4U0Il0ao0bmiRcRv3b+dn3DFhKLJ2Vjy1FxIpvpTneLJjHtjNinAOz/WpuUIAXvRzz4prq4A==" saltValue="C2gGeuxqmvAq0olgY93qnQ==" spinCount="100000" sheet="1" objects="1" scenarios="1" formatColumns="0" formatRows="0"/>
  <dataConsolidate leftLabels="1" link="1"/>
  <mergeCells count="28">
    <mergeCell ref="H60:X60"/>
    <mergeCell ref="H82:X82"/>
    <mergeCell ref="E46:X57"/>
    <mergeCell ref="E70:T70"/>
    <mergeCell ref="E60:G60"/>
    <mergeCell ref="H59:X59"/>
    <mergeCell ref="E59:G59"/>
    <mergeCell ref="E71:T71"/>
    <mergeCell ref="H61:X61"/>
    <mergeCell ref="F102:X102"/>
    <mergeCell ref="F100:S100"/>
    <mergeCell ref="E82:G82"/>
    <mergeCell ref="E98:X98"/>
    <mergeCell ref="E81:U81"/>
    <mergeCell ref="H84:X84"/>
    <mergeCell ref="B2:G2"/>
    <mergeCell ref="B3:C3"/>
    <mergeCell ref="E7:X19"/>
    <mergeCell ref="P23:W23"/>
    <mergeCell ref="E58:U58"/>
    <mergeCell ref="B5:Y5"/>
    <mergeCell ref="E41:X45"/>
    <mergeCell ref="F21:M21"/>
    <mergeCell ref="P21:X21"/>
    <mergeCell ref="P22:X22"/>
    <mergeCell ref="E35:X39"/>
    <mergeCell ref="F22:M22"/>
    <mergeCell ref="E40:X40"/>
  </mergeCells>
  <phoneticPr fontId="9" type="noConversion"/>
  <hyperlinks>
    <hyperlink ref="E81:U81" location="Инструкция!A1" tooltip="http://sp.eias.ru/index.php?a=add&amp;catid=76" display="Обратиться за помощью в службу технической поддержки" xr:uid="{00000000-0004-0000-0100-000000000000}"/>
    <hyperlink ref="E58:U58" location="Инструкция!A1" tooltip="http://sp.eias.ru/index.php?a=add&amp;catid=76" display="Обратиться за помощью в службу технической поддержки" xr:uid="{00000000-0004-0000-0100-000001000000}"/>
    <hyperlink ref="E70:T70" location="Инструкция!A1" tooltip="http://support.eias.ru/knowledgebase.php?article=28" display="Инструкция по загрузке сопроводительных материалов" xr:uid="{00000000-0004-0000-0100-000002000000}"/>
    <hyperlink ref="E71:T71" location="Инструкция!A1" tooltip="http://eias.ru/files/shablon/FAS_JKH_OPEN_INFO_REQUEST_WARM.pdf" display="Инструкция по работе с отчетной формой" xr:uid="{00000000-0004-0000-0100-000003000000}"/>
  </hyperlinks>
  <pageMargins left="0.7" right="0.7" top="0.75" bottom="0.75" header="0.3" footer="0.3"/>
  <pageSetup paperSize="9" orientation="portrait" horizontalDpi="180" verticalDpi="180" r:id="rId1"/>
  <headerFooter alignWithMargins="0"/>
  <drawing r:id="rId2"/>
  <legacyDrawing r:id="rId3"/>
  <oleObjects>
    <mc:AlternateContent xmlns:mc="http://schemas.openxmlformats.org/markup-compatibility/2006">
      <mc:Choice Requires="x14">
        <oleObject progId="Word.Document.8" shapeId="193537" r:id="rId4">
          <objectPr defaultSize="0" r:id="rId5">
            <anchor moveWithCells="1">
              <from>
                <xdr:col>2</xdr:col>
                <xdr:colOff>0</xdr:colOff>
                <xdr:row>6</xdr:row>
                <xdr:rowOff>0</xdr:rowOff>
              </from>
              <to>
                <xdr:col>22</xdr:col>
                <xdr:colOff>66675</xdr:colOff>
                <xdr:row>120</xdr:row>
                <xdr:rowOff>123825</xdr:rowOff>
              </to>
            </anchor>
          </objectPr>
        </oleObject>
      </mc:Choice>
      <mc:Fallback>
        <oleObject progId="Word.Document.8" shapeId="19353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odUpdTemplLogger">
    <tabColor indexed="24"/>
  </sheetPr>
  <dimension ref="A1:D9"/>
  <sheetViews>
    <sheetView showGridLines="0" zoomScaleNormal="100" workbookViewId="0"/>
  </sheetViews>
  <sheetFormatPr defaultRowHeight="11.25"/>
  <cols>
    <col min="1" max="1" width="30.7109375" style="12" customWidth="1"/>
    <col min="2" max="2" width="80.7109375" style="12" customWidth="1"/>
    <col min="3" max="3" width="30.7109375" style="12" customWidth="1"/>
    <col min="4" max="16384" width="9.140625" style="11"/>
  </cols>
  <sheetData>
    <row r="1" spans="1:4" ht="24" customHeight="1">
      <c r="A1" s="110" t="s">
        <v>69</v>
      </c>
      <c r="B1" s="110" t="s">
        <v>70</v>
      </c>
      <c r="C1" s="110" t="s">
        <v>71</v>
      </c>
      <c r="D1" s="10"/>
    </row>
    <row r="2" spans="1:4">
      <c r="A2" s="1194">
        <v>44312.44122685185</v>
      </c>
      <c r="B2" s="12" t="s">
        <v>760</v>
      </c>
      <c r="C2" s="12" t="s">
        <v>439</v>
      </c>
    </row>
    <row r="3" spans="1:4">
      <c r="A3" s="1194">
        <v>44312.441238425927</v>
      </c>
      <c r="B3" s="12" t="s">
        <v>761</v>
      </c>
      <c r="C3" s="12" t="s">
        <v>439</v>
      </c>
    </row>
    <row r="4" spans="1:4">
      <c r="A4" s="1194">
        <v>44312.441377314812</v>
      </c>
      <c r="B4" s="12" t="s">
        <v>760</v>
      </c>
      <c r="C4" s="12" t="s">
        <v>439</v>
      </c>
    </row>
    <row r="5" spans="1:4">
      <c r="A5" s="1194">
        <v>44312.441400462965</v>
      </c>
      <c r="B5" s="12" t="s">
        <v>761</v>
      </c>
      <c r="C5" s="12" t="s">
        <v>439</v>
      </c>
    </row>
    <row r="6" spans="1:4">
      <c r="A6" s="1194">
        <v>44312.44195601852</v>
      </c>
      <c r="B6" s="12" t="s">
        <v>760</v>
      </c>
      <c r="C6" s="12" t="s">
        <v>439</v>
      </c>
    </row>
    <row r="7" spans="1:4">
      <c r="A7" s="1194">
        <v>44312.441979166666</v>
      </c>
      <c r="B7" s="12" t="s">
        <v>761</v>
      </c>
      <c r="C7" s="12" t="s">
        <v>439</v>
      </c>
    </row>
    <row r="8" spans="1:4">
      <c r="A8" s="1194">
        <v>44315.399583333332</v>
      </c>
      <c r="B8" s="12" t="s">
        <v>760</v>
      </c>
      <c r="C8" s="12" t="s">
        <v>439</v>
      </c>
    </row>
    <row r="9" spans="1:4">
      <c r="A9" s="1194">
        <v>44315.399594907409</v>
      </c>
      <c r="B9" s="12" t="s">
        <v>761</v>
      </c>
      <c r="C9" s="12" t="s">
        <v>439</v>
      </c>
    </row>
  </sheetData>
  <sheetProtection algorithmName="SHA-512" hashValue="C5wwYq8pJ9Jk8kRNeAdp0xsG+P6aYaBAYKezPYhz1uzVbUVT6QLeDdazvTUKbuC9W8dFLDvh7sxUkBlxbFZqng==" saltValue="CkBtENA0fXBqLo2qt1ywxQ==" spinCount="100000" sheet="1" objects="1" scenarios="1" formatColumns="0" formatRows="0" autoFilter="0"/>
  <phoneticPr fontId="6"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00">
    <tabColor rgb="FFCCCCFF"/>
  </sheetPr>
  <dimension ref="A1:L54"/>
  <sheetViews>
    <sheetView showGridLines="0" tabSelected="1" topLeftCell="D8" zoomScaleNormal="100" workbookViewId="0">
      <selection activeCell="I16" sqref="I16"/>
    </sheetView>
  </sheetViews>
  <sheetFormatPr defaultRowHeight="11.25"/>
  <cols>
    <col min="1" max="1" width="10.7109375" style="190" hidden="1" customWidth="1"/>
    <col min="2" max="2" width="10.7109375" style="85" hidden="1" customWidth="1"/>
    <col min="3" max="3" width="3.7109375" style="19" hidden="1" customWidth="1"/>
    <col min="4" max="4" width="1.7109375" style="22" customWidth="1"/>
    <col min="5" max="5" width="55.28515625" style="22" customWidth="1"/>
    <col min="6" max="6" width="50.7109375" style="22" customWidth="1"/>
    <col min="7" max="7" width="3.7109375" style="21" customWidth="1"/>
    <col min="8" max="8" width="9.140625" style="22"/>
    <col min="9" max="9" width="9.140625" style="52"/>
    <col min="10" max="10" width="30" style="22" customWidth="1"/>
    <col min="11" max="16384" width="9.140625" style="22"/>
  </cols>
  <sheetData>
    <row r="1" spans="1:12" s="363" customFormat="1" ht="3" customHeight="1">
      <c r="A1" s="361"/>
      <c r="B1" s="362"/>
      <c r="F1" s="363">
        <v>31196714</v>
      </c>
      <c r="G1" s="364"/>
      <c r="I1" s="364"/>
    </row>
    <row r="2" spans="1:12" s="18" customFormat="1" ht="14.25">
      <c r="A2" s="189"/>
      <c r="B2" s="85"/>
      <c r="E2" s="369" t="str">
        <f>"Код шаблона: " &amp; GetCode()</f>
        <v>Код шаблона: FAS.JKH.OPEN.INFO.REQUEST.WARM</v>
      </c>
      <c r="F2" s="411"/>
      <c r="G2" s="368"/>
      <c r="H2" s="368"/>
      <c r="I2" s="368"/>
      <c r="J2" s="368"/>
      <c r="K2" s="368"/>
      <c r="L2" s="368"/>
    </row>
    <row r="3" spans="1:12" ht="14.25">
      <c r="E3" s="370" t="str">
        <f>"Версия " &amp; GetVersion()</f>
        <v>Версия 1.0.2</v>
      </c>
      <c r="F3" s="411"/>
      <c r="G3" s="40"/>
      <c r="H3" s="40"/>
      <c r="I3" s="40"/>
      <c r="J3" s="40"/>
      <c r="K3" s="40"/>
      <c r="L3" s="253"/>
    </row>
    <row r="4" spans="1:12" s="348" customFormat="1" ht="6">
      <c r="A4" s="342"/>
      <c r="B4" s="343"/>
      <c r="C4" s="344"/>
      <c r="D4" s="345"/>
      <c r="E4" s="365"/>
      <c r="F4" s="366"/>
      <c r="G4" s="367"/>
      <c r="I4" s="349"/>
    </row>
    <row r="5" spans="1:12" ht="39" customHeight="1">
      <c r="D5" s="23"/>
      <c r="E5" s="1222" t="s">
        <v>755</v>
      </c>
      <c r="F5" s="1223"/>
      <c r="G5" s="406"/>
      <c r="J5" s="289"/>
    </row>
    <row r="6" spans="1:12" s="348" customFormat="1" ht="6">
      <c r="A6" s="342"/>
      <c r="B6" s="343"/>
      <c r="C6" s="344"/>
      <c r="D6" s="345"/>
      <c r="E6" s="350"/>
      <c r="F6" s="351"/>
      <c r="G6" s="352"/>
      <c r="I6" s="349"/>
    </row>
    <row r="7" spans="1:12" ht="27">
      <c r="D7" s="23"/>
      <c r="E7" s="24" t="s">
        <v>51</v>
      </c>
      <c r="F7" s="308" t="s">
        <v>96</v>
      </c>
      <c r="G7" s="360"/>
    </row>
    <row r="8" spans="1:12" s="348" customFormat="1" ht="6">
      <c r="A8" s="342"/>
      <c r="B8" s="343"/>
      <c r="C8" s="344"/>
      <c r="D8" s="345"/>
      <c r="E8" s="346"/>
      <c r="F8" s="347"/>
      <c r="G8" s="345"/>
      <c r="I8" s="349"/>
    </row>
    <row r="9" spans="1:12" ht="27">
      <c r="D9" s="23"/>
      <c r="E9" s="24" t="s">
        <v>456</v>
      </c>
      <c r="F9" s="326" t="s">
        <v>84</v>
      </c>
      <c r="G9" s="359"/>
    </row>
    <row r="10" spans="1:12" s="348" customFormat="1" ht="6">
      <c r="A10" s="353"/>
      <c r="B10" s="343"/>
      <c r="C10" s="344"/>
      <c r="D10" s="354"/>
      <c r="E10" s="350"/>
      <c r="F10" s="355"/>
      <c r="G10" s="356"/>
      <c r="I10" s="349"/>
    </row>
    <row r="11" spans="1:12" ht="27">
      <c r="A11" s="192"/>
      <c r="D11" s="23"/>
      <c r="E11" s="78" t="s">
        <v>454</v>
      </c>
      <c r="F11" s="1195" t="s">
        <v>1328</v>
      </c>
      <c r="G11" s="357"/>
    </row>
    <row r="12" spans="1:12" ht="27">
      <c r="D12" s="23"/>
      <c r="E12" s="78" t="s">
        <v>455</v>
      </c>
      <c r="F12" s="1195" t="s">
        <v>1329</v>
      </c>
      <c r="G12" s="359"/>
    </row>
    <row r="13" spans="1:12" s="348" customFormat="1" ht="6">
      <c r="A13" s="353"/>
      <c r="B13" s="343"/>
      <c r="C13" s="344"/>
      <c r="D13" s="354"/>
      <c r="E13" s="350"/>
      <c r="F13" s="355"/>
      <c r="G13" s="356"/>
      <c r="I13" s="349"/>
    </row>
    <row r="14" spans="1:12" ht="27">
      <c r="D14" s="23"/>
      <c r="E14" s="78" t="s">
        <v>367</v>
      </c>
      <c r="F14" s="1162" t="s">
        <v>41</v>
      </c>
      <c r="G14" s="359"/>
    </row>
    <row r="15" spans="1:12" ht="23.25" customHeight="1">
      <c r="D15" s="23"/>
      <c r="E15" s="78" t="s">
        <v>298</v>
      </c>
      <c r="F15" s="309" t="s">
        <v>2854</v>
      </c>
      <c r="G15" s="359"/>
    </row>
    <row r="16" spans="1:12" ht="24.75" customHeight="1">
      <c r="D16" s="23"/>
      <c r="E16" s="78" t="s">
        <v>573</v>
      </c>
      <c r="F16" s="309"/>
      <c r="G16" s="359"/>
    </row>
    <row r="17" spans="1:9" ht="19.5">
      <c r="D17" s="23"/>
      <c r="E17" s="24"/>
      <c r="F17" s="1054" t="s">
        <v>679</v>
      </c>
      <c r="G17" s="20"/>
    </row>
    <row r="18" spans="1:9" s="1053" customFormat="1" ht="5.25" hidden="1">
      <c r="A18" s="1050"/>
      <c r="B18" s="1048"/>
      <c r="C18" s="1051"/>
      <c r="D18" s="1052"/>
      <c r="E18" s="1046"/>
      <c r="F18" s="1045"/>
      <c r="G18" s="1052"/>
      <c r="I18" s="1049"/>
    </row>
    <row r="19" spans="1:9" ht="27">
      <c r="D19" s="23"/>
      <c r="E19" s="1047" t="s">
        <v>677</v>
      </c>
      <c r="F19" s="1163" t="s">
        <v>2854</v>
      </c>
      <c r="G19" s="359"/>
    </row>
    <row r="20" spans="1:9" ht="27">
      <c r="D20" s="23"/>
      <c r="E20" s="1047" t="s">
        <v>678</v>
      </c>
      <c r="F20" s="1162" t="s">
        <v>516</v>
      </c>
      <c r="G20" s="359"/>
    </row>
    <row r="21" spans="1:9" s="1053" customFormat="1" ht="5.25" hidden="1">
      <c r="A21" s="1050"/>
      <c r="B21" s="1048"/>
      <c r="C21" s="1051"/>
      <c r="D21" s="1052"/>
      <c r="E21" s="1046"/>
      <c r="F21" s="1045"/>
      <c r="G21" s="1052"/>
      <c r="I21" s="1049"/>
    </row>
    <row r="22" spans="1:9" ht="19.5" hidden="1">
      <c r="D22" s="23"/>
      <c r="E22" s="24"/>
      <c r="F22" s="414" t="s">
        <v>580</v>
      </c>
      <c r="G22" s="20"/>
    </row>
    <row r="23" spans="1:9" s="1070" customFormat="1" ht="5.25" hidden="1">
      <c r="A23" s="1067"/>
      <c r="B23" s="1065"/>
      <c r="C23" s="1068"/>
      <c r="D23" s="1069"/>
      <c r="E23" s="1046"/>
      <c r="F23" s="1045"/>
      <c r="G23" s="1069"/>
      <c r="I23" s="1066"/>
    </row>
    <row r="24" spans="1:9" ht="27" hidden="1">
      <c r="D24" s="23"/>
      <c r="E24" s="1055" t="s">
        <v>680</v>
      </c>
      <c r="F24" s="309"/>
      <c r="G24" s="359"/>
    </row>
    <row r="25" spans="1:9" ht="27" hidden="1">
      <c r="D25" s="23"/>
      <c r="E25" s="1055" t="s">
        <v>681</v>
      </c>
      <c r="F25" s="311"/>
      <c r="G25" s="359"/>
    </row>
    <row r="26" spans="1:9" s="1070" customFormat="1" ht="5.25" hidden="1">
      <c r="A26" s="1067"/>
      <c r="B26" s="1065"/>
      <c r="C26" s="1068"/>
      <c r="D26" s="1069"/>
      <c r="E26" s="1046"/>
      <c r="F26" s="1045"/>
      <c r="G26" s="1069"/>
      <c r="I26" s="1066"/>
    </row>
    <row r="27" spans="1:9" s="348" customFormat="1" ht="35.1" customHeight="1">
      <c r="A27" s="353"/>
      <c r="B27" s="343"/>
      <c r="C27" s="344"/>
      <c r="D27" s="354"/>
      <c r="E27" s="350"/>
      <c r="F27" s="355"/>
      <c r="G27" s="356"/>
      <c r="I27" s="349"/>
    </row>
    <row r="28" spans="1:9" ht="27">
      <c r="D28" s="23"/>
      <c r="E28" s="78" t="s">
        <v>169</v>
      </c>
      <c r="F28" s="326" t="s">
        <v>84</v>
      </c>
      <c r="G28" s="359"/>
    </row>
    <row r="29" spans="1:9" ht="27">
      <c r="C29" s="27"/>
      <c r="D29" s="28"/>
      <c r="E29" s="29" t="s">
        <v>78</v>
      </c>
      <c r="F29" s="310" t="s">
        <v>2528</v>
      </c>
      <c r="G29" s="358"/>
    </row>
    <row r="30" spans="1:9" ht="27" hidden="1">
      <c r="C30" s="27"/>
      <c r="D30" s="28"/>
      <c r="E30" s="49" t="s">
        <v>202</v>
      </c>
      <c r="F30" s="311"/>
      <c r="G30" s="358"/>
    </row>
    <row r="31" spans="1:9" ht="27">
      <c r="C31" s="27"/>
      <c r="D31" s="28"/>
      <c r="E31" s="29" t="s">
        <v>52</v>
      </c>
      <c r="F31" s="310" t="s">
        <v>2529</v>
      </c>
      <c r="G31" s="358"/>
    </row>
    <row r="32" spans="1:9" ht="27">
      <c r="C32" s="27"/>
      <c r="D32" s="28"/>
      <c r="E32" s="29" t="s">
        <v>53</v>
      </c>
      <c r="F32" s="310" t="s">
        <v>1478</v>
      </c>
      <c r="G32" s="358"/>
      <c r="H32" s="30"/>
    </row>
    <row r="33" spans="1:9" s="348" customFormat="1" ht="6">
      <c r="A33" s="353"/>
      <c r="B33" s="343"/>
      <c r="C33" s="344"/>
      <c r="D33" s="354"/>
      <c r="E33" s="350"/>
      <c r="F33" s="355"/>
      <c r="G33" s="356"/>
      <c r="I33" s="349"/>
    </row>
    <row r="34" spans="1:9" ht="27">
      <c r="A34" s="191"/>
      <c r="D34" s="25"/>
      <c r="E34" s="750" t="s">
        <v>637</v>
      </c>
      <c r="F34" s="1164" t="s">
        <v>639</v>
      </c>
      <c r="G34" s="357"/>
    </row>
    <row r="35" spans="1:9" s="348" customFormat="1" ht="6">
      <c r="A35" s="353"/>
      <c r="B35" s="343"/>
      <c r="C35" s="344"/>
      <c r="D35" s="354"/>
      <c r="E35" s="350"/>
      <c r="F35" s="355"/>
      <c r="G35" s="356"/>
      <c r="I35" s="349"/>
    </row>
    <row r="36" spans="1:9" ht="27">
      <c r="A36" s="191"/>
      <c r="D36" s="25"/>
      <c r="E36" s="78" t="s">
        <v>242</v>
      </c>
      <c r="F36" s="1164" t="s">
        <v>203</v>
      </c>
      <c r="G36" s="357"/>
    </row>
    <row r="37" spans="1:9" s="348" customFormat="1" ht="6" hidden="1">
      <c r="A37" s="342"/>
      <c r="B37" s="343"/>
      <c r="C37" s="344"/>
      <c r="D37" s="345"/>
      <c r="E37" s="346"/>
      <c r="F37" s="347"/>
      <c r="G37" s="345"/>
      <c r="I37" s="349"/>
    </row>
    <row r="38" spans="1:9" s="1058" customFormat="1" ht="6" hidden="1">
      <c r="A38" s="1061"/>
      <c r="B38" s="1056"/>
      <c r="C38" s="1057"/>
      <c r="D38" s="1062"/>
      <c r="E38" s="1060"/>
      <c r="F38" s="1063"/>
      <c r="G38" s="1064"/>
      <c r="I38" s="1059"/>
    </row>
    <row r="39" spans="1:9" s="348" customFormat="1" ht="6">
      <c r="A39" s="353"/>
      <c r="B39" s="343"/>
      <c r="C39" s="344"/>
      <c r="D39" s="354"/>
      <c r="E39" s="350"/>
      <c r="F39" s="355"/>
      <c r="G39" s="356"/>
      <c r="I39" s="349"/>
    </row>
    <row r="40" spans="1:9" ht="27">
      <c r="A40" s="193"/>
      <c r="B40" s="87"/>
      <c r="D40" s="32"/>
      <c r="E40" s="31" t="s">
        <v>523</v>
      </c>
      <c r="F40" s="1162" t="s">
        <v>2844</v>
      </c>
      <c r="G40" s="357"/>
    </row>
    <row r="41" spans="1:9" ht="27">
      <c r="A41" s="193"/>
      <c r="B41" s="87"/>
      <c r="D41" s="32"/>
      <c r="E41" s="38" t="s">
        <v>524</v>
      </c>
      <c r="F41" s="1162" t="s">
        <v>2839</v>
      </c>
      <c r="G41" s="357"/>
    </row>
    <row r="42" spans="1:9" ht="19.5">
      <c r="D42" s="23"/>
      <c r="E42" s="24"/>
      <c r="F42" s="414" t="s">
        <v>556</v>
      </c>
      <c r="G42" s="20"/>
    </row>
    <row r="43" spans="1:9" ht="27">
      <c r="A43" s="193"/>
      <c r="D43" s="20"/>
      <c r="E43" s="412" t="s">
        <v>86</v>
      </c>
      <c r="F43" s="1196" t="s">
        <v>2840</v>
      </c>
      <c r="G43" s="357"/>
    </row>
    <row r="44" spans="1:9" ht="27">
      <c r="A44" s="193"/>
      <c r="B44" s="87"/>
      <c r="D44" s="32"/>
      <c r="E44" s="412" t="s">
        <v>87</v>
      </c>
      <c r="F44" s="1196" t="s">
        <v>2841</v>
      </c>
      <c r="G44" s="357"/>
    </row>
    <row r="45" spans="1:9" ht="27">
      <c r="A45" s="193"/>
      <c r="B45" s="87"/>
      <c r="D45" s="32"/>
      <c r="E45" s="412" t="s">
        <v>557</v>
      </c>
      <c r="F45" s="1196" t="s">
        <v>2842</v>
      </c>
      <c r="G45" s="357"/>
    </row>
    <row r="46" spans="1:9" ht="27">
      <c r="D46" s="23"/>
      <c r="E46" s="413" t="s">
        <v>558</v>
      </c>
      <c r="F46" s="1196" t="s">
        <v>2843</v>
      </c>
      <c r="G46" s="359"/>
    </row>
    <row r="47" spans="1:9" ht="3" customHeight="1">
      <c r="A47" s="193"/>
      <c r="D47" s="20"/>
      <c r="F47" s="156"/>
      <c r="G47" s="26"/>
    </row>
    <row r="48" spans="1:9" ht="69" customHeight="1">
      <c r="A48" s="193"/>
      <c r="B48" s="87"/>
      <c r="D48" s="1175" t="s">
        <v>756</v>
      </c>
      <c r="E48" s="1225" t="s">
        <v>754</v>
      </c>
      <c r="F48" s="1225"/>
      <c r="G48" s="26"/>
    </row>
    <row r="49" spans="1:9" ht="19.5">
      <c r="A49" s="193"/>
      <c r="B49" s="87"/>
      <c r="D49" s="32"/>
      <c r="E49" s="31"/>
      <c r="F49" s="157"/>
      <c r="G49" s="26"/>
    </row>
    <row r="50" spans="1:9" ht="19.5">
      <c r="A50" s="193"/>
      <c r="B50" s="87"/>
      <c r="D50" s="32"/>
      <c r="E50" s="38"/>
      <c r="F50" s="157"/>
      <c r="G50" s="26"/>
    </row>
    <row r="51" spans="1:9" ht="19.5">
      <c r="A51" s="193"/>
      <c r="B51" s="87"/>
      <c r="D51" s="32"/>
      <c r="E51" s="31"/>
      <c r="F51" s="157"/>
      <c r="G51" s="26"/>
    </row>
    <row r="54" spans="1:9">
      <c r="E54" s="1224"/>
      <c r="F54" s="1224"/>
      <c r="G54" s="1224"/>
      <c r="H54" s="1224"/>
      <c r="I54" s="1224"/>
    </row>
  </sheetData>
  <sheetProtection algorithmName="SHA-512" hashValue="KM1TGgbDlnRAxdNZOvMyWAkEaWJmgSfDcCQ946PsAtB59fqvtZRNgkz7ZK9Lq+V3Nr7/LYlwFDwOCrLDyEj6Ow==" saltValue="r6Ufm1M2IvpGaAKJM4CabQ==" spinCount="100000" sheet="1" objects="1" scenarios="1" formatColumns="0" formatRows="0"/>
  <dataConsolidate leftLabels="1" link="1"/>
  <mergeCells count="3">
    <mergeCell ref="E5:F5"/>
    <mergeCell ref="E54:I54"/>
    <mergeCell ref="E48:F48"/>
  </mergeCells>
  <phoneticPr fontId="9" type="noConversion"/>
  <dataValidations xWindow="446" yWindow="425" count="6">
    <dataValidation type="textLength" operator="lessThanOrEqual" allowBlank="1" showInputMessage="1" showErrorMessage="1" errorTitle="Ошибка" error="Допускается ввод не более 900 символов!" sqref="F25:F26 F30 F40:F41 F18 F43:F46 F23 F20:F21 F49:F51" xr:uid="{00000000-0002-0000-0300-000000000000}">
      <formula1>900</formula1>
    </dataValidation>
    <dataValidation type="list" allowBlank="1" showInputMessage="1" showErrorMessage="1" errorTitle="Ошибка" error="Выберите значение из списка" prompt="Выберите значение из списка" sqref="F36" xr:uid="{00000000-0002-0000-03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4 F19 F15:F16" xr:uid="{00000000-0002-0000-0300-000002000000}"/>
    <dataValidation type="list" allowBlank="1" showInputMessage="1" showErrorMessage="1" errorTitle="Ошибка" error="Выберите значение из списка" prompt="Выберите значение из списка" sqref="F14" xr:uid="{00000000-0002-0000-03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28 F9" xr:uid="{00000000-0002-0000-0300-000004000000}"/>
    <dataValidation type="list" allowBlank="1" showInputMessage="1" showErrorMessage="1" errorTitle="Ошибка" error="Выберите значение из списка" prompt="Выберите значение из списка" sqref="F34" xr:uid="{00000000-0002-0000-0300-000005000000}">
      <formula1>kind_of_org_type</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01">
    <tabColor rgb="FFCCCCFF"/>
    <pageSetUpPr fitToPage="1"/>
  </sheetPr>
  <dimension ref="A1:IV20"/>
  <sheetViews>
    <sheetView showGridLines="0" topLeftCell="C3" zoomScaleNormal="100" workbookViewId="0">
      <selection activeCell="E12" sqref="E12:E16"/>
    </sheetView>
  </sheetViews>
  <sheetFormatPr defaultRowHeight="14.25"/>
  <cols>
    <col min="1" max="1" width="9.140625" style="119" hidden="1" customWidth="1"/>
    <col min="2" max="2" width="9.140625" style="35" hidden="1" customWidth="1"/>
    <col min="3" max="3" width="3.7109375" style="224" customWidth="1"/>
    <col min="4" max="4" width="6.28515625" style="35" customWidth="1"/>
    <col min="5" max="5" width="46.42578125" style="35" customWidth="1"/>
    <col min="6" max="6" width="3.7109375" style="35" customWidth="1"/>
    <col min="7" max="7" width="5.7109375" style="35" customWidth="1"/>
    <col min="8" max="8" width="41.42578125" style="35" bestFit="1" customWidth="1"/>
    <col min="9" max="9" width="3.7109375" style="35" customWidth="1"/>
    <col min="10" max="10" width="5.7109375" style="35" customWidth="1"/>
    <col min="11" max="11" width="32.5703125" style="35" customWidth="1"/>
    <col min="12" max="12" width="14.85546875" style="35" customWidth="1"/>
    <col min="13" max="13" width="3.7109375" style="204" hidden="1" customWidth="1"/>
    <col min="14" max="16" width="9.140625" style="204" hidden="1" customWidth="1"/>
    <col min="17" max="17" width="25.7109375" style="336" hidden="1" customWidth="1"/>
    <col min="18" max="18" width="14.42578125" style="204" hidden="1" customWidth="1"/>
    <col min="19" max="22" width="9.140625" style="333"/>
    <col min="23" max="16384" width="9.140625" style="35"/>
  </cols>
  <sheetData>
    <row r="1" spans="1:256" s="194" customFormat="1" ht="16.5" hidden="1" customHeight="1">
      <c r="C1" s="328"/>
      <c r="H1" s="328"/>
      <c r="I1" s="328"/>
      <c r="J1" s="328"/>
      <c r="K1" s="328" t="s">
        <v>492</v>
      </c>
      <c r="L1" s="337" t="s">
        <v>399</v>
      </c>
      <c r="M1" s="372" t="s">
        <v>491</v>
      </c>
      <c r="N1" s="372"/>
      <c r="O1" s="372"/>
      <c r="P1" s="372"/>
      <c r="Q1" s="373"/>
      <c r="R1" s="372"/>
      <c r="S1" s="372"/>
      <c r="T1" s="372"/>
      <c r="U1" s="372"/>
      <c r="V1" s="372"/>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c r="BA1" s="337"/>
      <c r="BB1" s="337"/>
      <c r="BC1" s="337"/>
      <c r="BD1" s="337"/>
      <c r="BE1" s="337"/>
      <c r="BF1" s="337"/>
      <c r="BG1" s="337"/>
      <c r="BH1" s="337"/>
      <c r="BI1" s="337"/>
      <c r="BJ1" s="337"/>
      <c r="BK1" s="337"/>
      <c r="BL1" s="337"/>
      <c r="BM1" s="337"/>
      <c r="BN1" s="337"/>
      <c r="BO1" s="337"/>
      <c r="BP1" s="337"/>
      <c r="BQ1" s="337"/>
      <c r="BR1" s="337"/>
      <c r="BS1" s="337"/>
      <c r="BT1" s="337"/>
      <c r="BU1" s="337"/>
      <c r="BV1" s="337"/>
      <c r="BW1" s="337"/>
      <c r="BX1" s="337"/>
      <c r="BY1" s="337"/>
      <c r="BZ1" s="337"/>
      <c r="CA1" s="337"/>
      <c r="CB1" s="337"/>
      <c r="CC1" s="337"/>
      <c r="CD1" s="337"/>
      <c r="CE1" s="337"/>
      <c r="CF1" s="337"/>
      <c r="CG1" s="337"/>
      <c r="CH1" s="337"/>
      <c r="CI1" s="337"/>
      <c r="CJ1" s="337"/>
      <c r="CK1" s="337"/>
      <c r="CL1" s="337"/>
      <c r="CM1" s="337"/>
      <c r="CN1" s="337"/>
      <c r="CO1" s="337"/>
      <c r="CP1" s="337"/>
      <c r="CQ1" s="337"/>
      <c r="CR1" s="337"/>
      <c r="CS1" s="337"/>
      <c r="CT1" s="337"/>
      <c r="CU1" s="337"/>
      <c r="CV1" s="337"/>
      <c r="CW1" s="337"/>
      <c r="CX1" s="337"/>
      <c r="CY1" s="337"/>
      <c r="CZ1" s="337"/>
      <c r="DA1" s="337"/>
      <c r="DB1" s="337"/>
      <c r="DC1" s="337"/>
      <c r="DD1" s="337"/>
      <c r="DE1" s="337"/>
      <c r="DF1" s="337"/>
      <c r="DG1" s="337"/>
      <c r="DH1" s="337"/>
      <c r="DI1" s="337"/>
      <c r="DJ1" s="337"/>
      <c r="DK1" s="337"/>
      <c r="DL1" s="337"/>
      <c r="DM1" s="337"/>
      <c r="DN1" s="337"/>
      <c r="DO1" s="337"/>
      <c r="DP1" s="337"/>
      <c r="DQ1" s="337"/>
      <c r="DR1" s="337"/>
      <c r="DS1" s="337"/>
      <c r="DT1" s="337"/>
      <c r="DU1" s="337"/>
      <c r="DV1" s="337"/>
      <c r="DW1" s="337"/>
      <c r="DX1" s="337"/>
      <c r="DY1" s="337"/>
      <c r="DZ1" s="337"/>
      <c r="EA1" s="337"/>
      <c r="EB1" s="337"/>
      <c r="EC1" s="337"/>
      <c r="ED1" s="337"/>
      <c r="EE1" s="337"/>
      <c r="EF1" s="337"/>
      <c r="EG1" s="337"/>
      <c r="EH1" s="337"/>
      <c r="EI1" s="337"/>
      <c r="EJ1" s="337"/>
      <c r="EK1" s="337"/>
      <c r="EL1" s="337"/>
      <c r="EM1" s="337"/>
      <c r="EN1" s="337"/>
      <c r="EO1" s="337"/>
      <c r="EP1" s="337"/>
      <c r="EQ1" s="337"/>
      <c r="ER1" s="337"/>
      <c r="ES1" s="337"/>
      <c r="ET1" s="337"/>
      <c r="EU1" s="337"/>
      <c r="EV1" s="337"/>
      <c r="EW1" s="337"/>
      <c r="EX1" s="337"/>
      <c r="EY1" s="337"/>
      <c r="EZ1" s="337"/>
      <c r="FA1" s="337"/>
      <c r="FB1" s="337"/>
      <c r="FC1" s="337"/>
      <c r="FD1" s="337"/>
      <c r="FE1" s="337"/>
      <c r="FF1" s="337"/>
      <c r="FG1" s="337"/>
      <c r="FH1" s="337"/>
      <c r="FI1" s="337"/>
      <c r="FJ1" s="337"/>
      <c r="FK1" s="337"/>
      <c r="FL1" s="337"/>
      <c r="FM1" s="337"/>
      <c r="FN1" s="337"/>
      <c r="FO1" s="337"/>
      <c r="FP1" s="337"/>
      <c r="FQ1" s="337"/>
      <c r="FR1" s="337"/>
      <c r="FS1" s="337"/>
      <c r="FT1" s="337"/>
      <c r="FU1" s="337"/>
      <c r="FV1" s="337"/>
      <c r="FW1" s="337"/>
      <c r="FX1" s="337"/>
      <c r="FY1" s="337"/>
      <c r="FZ1" s="337"/>
      <c r="GA1" s="337"/>
      <c r="GB1" s="337"/>
      <c r="GC1" s="337"/>
      <c r="GD1" s="337"/>
      <c r="GE1" s="337"/>
      <c r="GF1" s="337"/>
      <c r="GG1" s="337"/>
      <c r="GH1" s="337"/>
      <c r="GI1" s="337"/>
      <c r="GJ1" s="337"/>
      <c r="GK1" s="337"/>
      <c r="GL1" s="337"/>
      <c r="GM1" s="337"/>
      <c r="GN1" s="337"/>
      <c r="GO1" s="337"/>
      <c r="GP1" s="337"/>
      <c r="GQ1" s="337"/>
      <c r="GR1" s="337"/>
      <c r="GS1" s="337"/>
      <c r="GT1" s="337"/>
      <c r="GU1" s="337"/>
      <c r="GV1" s="337"/>
      <c r="GW1" s="337"/>
      <c r="GX1" s="337"/>
      <c r="GY1" s="337"/>
      <c r="GZ1" s="337"/>
      <c r="HA1" s="337"/>
      <c r="HB1" s="337"/>
      <c r="HC1" s="337"/>
      <c r="HD1" s="337"/>
      <c r="HE1" s="337"/>
      <c r="HF1" s="337"/>
      <c r="HG1" s="337"/>
      <c r="HH1" s="337"/>
      <c r="HI1" s="337"/>
      <c r="HJ1" s="337"/>
      <c r="HK1" s="337"/>
      <c r="HL1" s="337"/>
      <c r="HM1" s="337"/>
      <c r="HN1" s="337"/>
      <c r="HO1" s="337"/>
      <c r="HP1" s="337"/>
      <c r="HQ1" s="337"/>
      <c r="HR1" s="337"/>
      <c r="HS1" s="337"/>
      <c r="HT1" s="337"/>
      <c r="HU1" s="337"/>
      <c r="HV1" s="337"/>
      <c r="HW1" s="337"/>
      <c r="HX1" s="337"/>
      <c r="HY1" s="337"/>
      <c r="HZ1" s="337"/>
      <c r="IA1" s="337"/>
      <c r="IB1" s="337"/>
      <c r="IC1" s="337"/>
      <c r="ID1" s="337"/>
      <c r="IE1" s="337"/>
      <c r="IF1" s="337"/>
      <c r="IG1" s="337"/>
      <c r="IH1" s="337"/>
      <c r="II1" s="337"/>
      <c r="IJ1" s="337"/>
      <c r="IK1" s="337"/>
      <c r="IL1" s="337"/>
      <c r="IM1" s="337"/>
      <c r="IN1" s="337"/>
      <c r="IO1" s="337"/>
      <c r="IP1" s="337"/>
      <c r="IQ1" s="337"/>
      <c r="IR1" s="337"/>
      <c r="IS1" s="337"/>
      <c r="IT1" s="337"/>
      <c r="IU1" s="337"/>
      <c r="IV1" s="337"/>
    </row>
    <row r="2" spans="1:256" s="341" customFormat="1" ht="16.5" hidden="1" customHeight="1">
      <c r="A2" s="338"/>
      <c r="B2" s="338"/>
      <c r="C2" s="339"/>
      <c r="D2" s="338"/>
      <c r="E2" s="338"/>
      <c r="F2" s="338"/>
      <c r="G2" s="338"/>
      <c r="H2" s="338"/>
      <c r="I2" s="338"/>
      <c r="J2" s="338"/>
      <c r="K2" s="338"/>
      <c r="L2" s="338"/>
      <c r="M2" s="372"/>
      <c r="N2" s="372"/>
      <c r="O2" s="372"/>
      <c r="P2" s="372"/>
      <c r="Q2" s="373"/>
      <c r="R2" s="372"/>
      <c r="S2" s="340"/>
      <c r="T2" s="340"/>
      <c r="U2" s="340"/>
      <c r="V2" s="340"/>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339"/>
      <c r="BA2" s="339"/>
      <c r="BB2" s="339"/>
      <c r="BC2" s="339"/>
      <c r="BD2" s="339"/>
      <c r="BE2" s="339"/>
      <c r="BF2" s="339"/>
      <c r="BG2" s="339"/>
      <c r="BH2" s="339"/>
      <c r="BI2" s="339"/>
      <c r="BJ2" s="339"/>
      <c r="BK2" s="339"/>
      <c r="BL2" s="339"/>
      <c r="BM2" s="339"/>
      <c r="BN2" s="339"/>
      <c r="BO2" s="339"/>
      <c r="BP2" s="339"/>
      <c r="BQ2" s="339"/>
      <c r="BR2" s="339"/>
      <c r="BS2" s="339"/>
      <c r="BT2" s="339"/>
      <c r="BU2" s="339"/>
      <c r="BV2" s="339"/>
      <c r="BW2" s="339"/>
      <c r="BX2" s="339"/>
      <c r="BY2" s="339"/>
      <c r="BZ2" s="339"/>
      <c r="CA2" s="339"/>
      <c r="CB2" s="339"/>
      <c r="CC2" s="339"/>
      <c r="CD2" s="339"/>
      <c r="CE2" s="339"/>
      <c r="CF2" s="339"/>
      <c r="CG2" s="339"/>
      <c r="CH2" s="339"/>
      <c r="CI2" s="339"/>
      <c r="CJ2" s="339"/>
      <c r="CK2" s="339"/>
      <c r="CL2" s="339"/>
      <c r="CM2" s="339"/>
      <c r="CN2" s="339"/>
      <c r="CO2" s="339"/>
      <c r="CP2" s="339"/>
      <c r="CQ2" s="339"/>
      <c r="CR2" s="339"/>
      <c r="CS2" s="339"/>
      <c r="CT2" s="339"/>
      <c r="CU2" s="339"/>
      <c r="CV2" s="339"/>
      <c r="CW2" s="339"/>
      <c r="CX2" s="339"/>
      <c r="CY2" s="339"/>
      <c r="CZ2" s="339"/>
      <c r="DA2" s="339"/>
      <c r="DB2" s="339"/>
      <c r="DC2" s="339"/>
      <c r="DD2" s="339"/>
      <c r="DE2" s="339"/>
      <c r="DF2" s="339"/>
      <c r="DG2" s="339"/>
      <c r="DH2" s="339"/>
      <c r="DI2" s="339"/>
      <c r="DJ2" s="339"/>
      <c r="DK2" s="339"/>
      <c r="DL2" s="339"/>
      <c r="DM2" s="339"/>
      <c r="DN2" s="339"/>
      <c r="DO2" s="339"/>
      <c r="DP2" s="339"/>
      <c r="DQ2" s="339"/>
      <c r="DR2" s="339"/>
      <c r="DS2" s="339"/>
      <c r="DT2" s="339"/>
      <c r="DU2" s="339"/>
      <c r="DV2" s="339"/>
      <c r="DW2" s="339"/>
      <c r="DX2" s="339"/>
      <c r="DY2" s="339"/>
      <c r="DZ2" s="339"/>
      <c r="EA2" s="339"/>
      <c r="EB2" s="339"/>
      <c r="EC2" s="339"/>
      <c r="ED2" s="339"/>
      <c r="EE2" s="339"/>
      <c r="EF2" s="339"/>
      <c r="EG2" s="339"/>
      <c r="EH2" s="339"/>
      <c r="EI2" s="339"/>
      <c r="EJ2" s="339"/>
      <c r="EK2" s="339"/>
      <c r="EL2" s="339"/>
      <c r="EM2" s="339"/>
      <c r="EN2" s="339"/>
      <c r="EO2" s="339"/>
      <c r="EP2" s="339"/>
      <c r="EQ2" s="339"/>
      <c r="ER2" s="339"/>
      <c r="ES2" s="339"/>
      <c r="ET2" s="339"/>
    </row>
    <row r="3" spans="1:256" s="120" customFormat="1" ht="3" customHeight="1">
      <c r="A3" s="119"/>
      <c r="B3" s="35"/>
      <c r="C3" s="222"/>
      <c r="D3" s="94"/>
      <c r="E3" s="94"/>
      <c r="F3" s="94"/>
      <c r="G3" s="94"/>
      <c r="H3" s="94"/>
      <c r="I3" s="94"/>
      <c r="J3" s="94"/>
      <c r="K3" s="94"/>
      <c r="L3" s="225"/>
      <c r="M3" s="204"/>
      <c r="N3" s="204"/>
      <c r="O3" s="204"/>
      <c r="P3" s="204"/>
      <c r="Q3" s="336"/>
      <c r="R3" s="204"/>
      <c r="S3" s="333"/>
      <c r="T3" s="333"/>
      <c r="U3" s="333"/>
      <c r="V3" s="333"/>
    </row>
    <row r="4" spans="1:256" s="120" customFormat="1" ht="22.5">
      <c r="A4" s="119"/>
      <c r="B4" s="35"/>
      <c r="C4" s="222"/>
      <c r="D4" s="1230" t="s">
        <v>395</v>
      </c>
      <c r="E4" s="1231"/>
      <c r="F4" s="1231"/>
      <c r="G4" s="1231"/>
      <c r="H4" s="1232"/>
      <c r="I4" s="407"/>
      <c r="M4" s="204"/>
      <c r="N4" s="204"/>
      <c r="O4" s="204"/>
      <c r="P4" s="204"/>
      <c r="Q4" s="336"/>
      <c r="R4" s="204"/>
      <c r="S4" s="333"/>
      <c r="T4" s="333"/>
      <c r="U4" s="333"/>
      <c r="V4" s="333"/>
    </row>
    <row r="5" spans="1:256" s="120" customFormat="1" ht="3" hidden="1" customHeight="1">
      <c r="A5" s="119"/>
      <c r="B5" s="35"/>
      <c r="C5" s="222"/>
      <c r="D5" s="94"/>
      <c r="E5" s="94"/>
      <c r="F5" s="94"/>
      <c r="G5" s="94"/>
      <c r="H5" s="226"/>
      <c r="I5" s="226"/>
      <c r="J5" s="226"/>
      <c r="K5" s="226"/>
      <c r="L5" s="227"/>
      <c r="M5" s="204"/>
      <c r="N5" s="204"/>
      <c r="O5" s="204"/>
      <c r="P5" s="204"/>
      <c r="Q5" s="336"/>
      <c r="R5" s="204"/>
      <c r="S5" s="333"/>
      <c r="T5" s="333"/>
      <c r="U5" s="333"/>
      <c r="V5" s="333"/>
    </row>
    <row r="6" spans="1:256" s="120" customFormat="1" ht="20.100000000000001" hidden="1" customHeight="1">
      <c r="A6" s="228"/>
      <c r="B6" s="228"/>
      <c r="C6" s="222"/>
      <c r="D6" s="1233"/>
      <c r="E6" s="1233"/>
      <c r="F6" s="1234" t="s">
        <v>83</v>
      </c>
      <c r="G6" s="1234"/>
      <c r="H6" s="226"/>
      <c r="I6" s="226"/>
      <c r="J6" s="229"/>
      <c r="K6" s="230"/>
      <c r="L6" s="230"/>
      <c r="M6" s="204"/>
      <c r="N6" s="204"/>
      <c r="O6" s="204"/>
      <c r="P6" s="204"/>
      <c r="Q6" s="336"/>
      <c r="R6" s="204"/>
      <c r="S6" s="333"/>
      <c r="T6" s="333"/>
      <c r="U6" s="333"/>
      <c r="V6" s="333"/>
    </row>
    <row r="7" spans="1:256" ht="3" customHeight="1"/>
    <row r="8" spans="1:256" s="120" customFormat="1">
      <c r="A8" s="119"/>
      <c r="B8" s="35"/>
      <c r="C8" s="222"/>
      <c r="D8" s="1235" t="s">
        <v>15</v>
      </c>
      <c r="E8" s="1235"/>
      <c r="F8" s="1235" t="s">
        <v>396</v>
      </c>
      <c r="G8" s="1235"/>
      <c r="H8" s="1235"/>
      <c r="I8" s="1236" t="s">
        <v>397</v>
      </c>
      <c r="J8" s="1236"/>
      <c r="K8" s="1236"/>
      <c r="L8" s="1236"/>
      <c r="M8" s="204"/>
      <c r="N8" s="204"/>
      <c r="O8" s="204"/>
      <c r="P8" s="204"/>
      <c r="Q8" s="336"/>
      <c r="R8" s="204"/>
      <c r="S8" s="333"/>
      <c r="T8" s="333"/>
      <c r="U8" s="333"/>
      <c r="V8" s="333"/>
    </row>
    <row r="9" spans="1:256" s="120" customFormat="1" ht="20.25" customHeight="1">
      <c r="A9" s="119"/>
      <c r="B9" s="35"/>
      <c r="C9" s="222"/>
      <c r="D9" s="232" t="s">
        <v>91</v>
      </c>
      <c r="E9" s="232" t="s">
        <v>398</v>
      </c>
      <c r="F9" s="1226" t="s">
        <v>91</v>
      </c>
      <c r="G9" s="1227"/>
      <c r="H9" s="233" t="s">
        <v>398</v>
      </c>
      <c r="I9" s="1228" t="s">
        <v>91</v>
      </c>
      <c r="J9" s="1228"/>
      <c r="K9" s="233" t="s">
        <v>398</v>
      </c>
      <c r="L9" s="233" t="s">
        <v>399</v>
      </c>
      <c r="M9" s="204"/>
      <c r="N9" s="204"/>
      <c r="O9" s="204"/>
      <c r="P9" s="204"/>
      <c r="Q9" s="336"/>
      <c r="R9" s="204"/>
      <c r="S9" s="333"/>
      <c r="T9" s="333"/>
      <c r="U9" s="333"/>
      <c r="V9" s="333"/>
    </row>
    <row r="10" spans="1:256" ht="12" customHeight="1">
      <c r="C10" s="241"/>
      <c r="D10" s="331" t="s">
        <v>92</v>
      </c>
      <c r="E10" s="331" t="s">
        <v>48</v>
      </c>
      <c r="F10" s="1229" t="s">
        <v>49</v>
      </c>
      <c r="G10" s="1229"/>
      <c r="H10" s="331" t="s">
        <v>50</v>
      </c>
      <c r="I10" s="1229" t="s">
        <v>67</v>
      </c>
      <c r="J10" s="1229"/>
      <c r="K10" s="331" t="s">
        <v>68</v>
      </c>
      <c r="L10" s="331" t="s">
        <v>182</v>
      </c>
      <c r="M10" s="255"/>
      <c r="N10" s="255"/>
      <c r="O10" s="255"/>
      <c r="P10" s="255"/>
      <c r="Q10" s="231"/>
      <c r="R10" s="255"/>
      <c r="S10" s="332"/>
      <c r="T10" s="332"/>
      <c r="U10" s="332"/>
      <c r="V10" s="332"/>
    </row>
    <row r="11" spans="1:256" s="120" customFormat="1" hidden="1">
      <c r="A11" s="35"/>
      <c r="B11" s="35"/>
      <c r="C11" s="222"/>
      <c r="D11" s="234">
        <v>0</v>
      </c>
      <c r="E11" s="235"/>
      <c r="F11" s="155"/>
      <c r="G11" s="155"/>
      <c r="H11" s="236"/>
      <c r="I11" s="237"/>
      <c r="J11" s="155"/>
      <c r="K11" s="236"/>
      <c r="L11" s="238"/>
      <c r="M11" s="376" t="s">
        <v>499</v>
      </c>
      <c r="N11" s="204"/>
      <c r="O11" s="204"/>
      <c r="P11" s="204" t="s">
        <v>497</v>
      </c>
      <c r="Q11" s="336" t="s">
        <v>498</v>
      </c>
      <c r="R11" s="204" t="s">
        <v>562</v>
      </c>
      <c r="S11" s="333"/>
      <c r="T11" s="333"/>
      <c r="U11" s="333"/>
      <c r="V11" s="333"/>
    </row>
    <row r="12" spans="1:256" s="257" customFormat="1" ht="0.95" customHeight="1">
      <c r="A12" s="84"/>
      <c r="B12" s="1094" t="s">
        <v>403</v>
      </c>
      <c r="C12" s="1238"/>
      <c r="D12" s="1235">
        <v>1</v>
      </c>
      <c r="E12" s="1239" t="s">
        <v>2845</v>
      </c>
      <c r="F12" s="1186"/>
      <c r="G12" s="1180">
        <v>0</v>
      </c>
      <c r="H12" s="334"/>
      <c r="I12" s="242"/>
      <c r="J12" s="371" t="s">
        <v>496</v>
      </c>
      <c r="K12" s="1089"/>
      <c r="L12" s="258"/>
      <c r="M12" s="1100">
        <f>mergeValue(H12)</f>
        <v>0</v>
      </c>
      <c r="N12" s="1099"/>
      <c r="O12" s="1099"/>
      <c r="P12" s="1100" t="str">
        <f>IF(ISERROR(MATCH(Q12,MODesc,0)),"n","y")</f>
        <v>n</v>
      </c>
      <c r="Q12" s="1099" t="s">
        <v>2845</v>
      </c>
      <c r="R12" s="1100" t="str">
        <f>K12&amp;"("&amp;L12&amp;")"</f>
        <v>()</v>
      </c>
      <c r="S12" s="1094"/>
      <c r="T12" s="1094"/>
      <c r="U12" s="240"/>
      <c r="V12" s="1094"/>
      <c r="W12" s="1094"/>
      <c r="X12" s="1094"/>
      <c r="Y12" s="256"/>
      <c r="Z12" s="256"/>
      <c r="AA12" s="565"/>
      <c r="AB12" s="565"/>
      <c r="AC12" s="565"/>
      <c r="AD12" s="565"/>
      <c r="AE12" s="565"/>
      <c r="AF12" s="565"/>
      <c r="AG12" s="565"/>
      <c r="AH12" s="565"/>
      <c r="AI12" s="565"/>
      <c r="AJ12" s="565"/>
      <c r="AK12" s="565"/>
      <c r="AL12" s="565"/>
      <c r="AM12" s="565"/>
      <c r="AN12" s="565"/>
      <c r="AO12" s="565"/>
      <c r="AP12" s="565"/>
      <c r="AQ12" s="565"/>
      <c r="AR12" s="565"/>
      <c r="AS12" s="565"/>
      <c r="AT12" s="565"/>
      <c r="AU12" s="565"/>
      <c r="AV12" s="565"/>
      <c r="AW12" s="565"/>
      <c r="AX12" s="565"/>
      <c r="AY12" s="565"/>
      <c r="AZ12" s="565"/>
      <c r="BA12" s="565"/>
      <c r="BB12" s="565"/>
      <c r="BC12" s="565"/>
      <c r="BD12" s="565"/>
      <c r="BE12" s="565"/>
      <c r="BF12" s="565"/>
      <c r="BG12" s="565"/>
      <c r="BH12" s="565"/>
      <c r="BI12" s="565"/>
      <c r="BJ12" s="565"/>
      <c r="BK12" s="565"/>
      <c r="BL12" s="565"/>
      <c r="BM12" s="565"/>
      <c r="BN12" s="565"/>
      <c r="BO12" s="565"/>
      <c r="BP12" s="565"/>
      <c r="BQ12" s="565"/>
      <c r="BR12" s="565"/>
      <c r="BS12" s="565"/>
      <c r="BT12" s="565"/>
      <c r="BU12" s="565"/>
      <c r="BV12" s="256"/>
      <c r="BW12" s="256"/>
      <c r="BX12" s="256"/>
      <c r="BY12" s="256"/>
      <c r="BZ12" s="256"/>
      <c r="CA12" s="256"/>
      <c r="CB12" s="256"/>
      <c r="CC12" s="256"/>
      <c r="CD12" s="256"/>
      <c r="CE12" s="256"/>
    </row>
    <row r="13" spans="1:256" s="257" customFormat="1" ht="0.95" customHeight="1">
      <c r="A13" s="84"/>
      <c r="B13" s="1094" t="s">
        <v>403</v>
      </c>
      <c r="C13" s="1238"/>
      <c r="D13" s="1235"/>
      <c r="E13" s="1240"/>
      <c r="F13" s="1241"/>
      <c r="G13" s="1235">
        <v>1</v>
      </c>
      <c r="H13" s="1237" t="s">
        <v>1077</v>
      </c>
      <c r="I13" s="242"/>
      <c r="J13" s="371" t="s">
        <v>496</v>
      </c>
      <c r="K13" s="1089"/>
      <c r="L13" s="258"/>
      <c r="M13" s="1100" t="str">
        <f>mergeValue(H13)</f>
        <v>Кстовский муниципальный район</v>
      </c>
      <c r="N13" s="1099"/>
      <c r="O13" s="1099"/>
      <c r="P13" s="1099"/>
      <c r="Q13" s="1099"/>
      <c r="R13" s="1100" t="str">
        <f>K13&amp;"("&amp;L13&amp;")"</f>
        <v>()</v>
      </c>
      <c r="S13" s="1094"/>
      <c r="T13" s="1094"/>
      <c r="U13" s="240"/>
      <c r="V13" s="1094"/>
      <c r="W13" s="1094"/>
      <c r="X13" s="1094"/>
      <c r="Y13" s="256"/>
      <c r="Z13" s="256"/>
      <c r="AA13" s="565"/>
      <c r="AB13" s="565"/>
      <c r="AC13" s="565"/>
      <c r="AD13" s="565"/>
      <c r="AE13" s="565"/>
      <c r="AF13" s="565"/>
      <c r="AG13" s="565"/>
      <c r="AH13" s="565"/>
      <c r="AI13" s="565"/>
      <c r="AJ13" s="565"/>
      <c r="AK13" s="565"/>
      <c r="AL13" s="565"/>
      <c r="AM13" s="565"/>
      <c r="AN13" s="565"/>
      <c r="AO13" s="565"/>
      <c r="AP13" s="565"/>
      <c r="AQ13" s="565"/>
      <c r="AR13" s="565"/>
      <c r="AS13" s="565"/>
      <c r="AT13" s="565"/>
      <c r="AU13" s="565"/>
      <c r="AV13" s="565"/>
      <c r="AW13" s="565"/>
      <c r="AX13" s="565"/>
      <c r="AY13" s="565"/>
      <c r="AZ13" s="565"/>
      <c r="BA13" s="565"/>
      <c r="BB13" s="565"/>
      <c r="BC13" s="565"/>
      <c r="BD13" s="565"/>
      <c r="BE13" s="565"/>
      <c r="BF13" s="565"/>
      <c r="BG13" s="565"/>
      <c r="BH13" s="565"/>
      <c r="BI13" s="565"/>
      <c r="BJ13" s="565"/>
      <c r="BK13" s="565"/>
      <c r="BL13" s="565"/>
      <c r="BM13" s="565"/>
      <c r="BN13" s="565"/>
      <c r="BO13" s="565"/>
      <c r="BP13" s="565"/>
      <c r="BQ13" s="565"/>
      <c r="BR13" s="565"/>
      <c r="BS13" s="565"/>
      <c r="BT13" s="565"/>
      <c r="BU13" s="565"/>
      <c r="BV13" s="256"/>
      <c r="BW13" s="256"/>
      <c r="BX13" s="256"/>
      <c r="BY13" s="256"/>
      <c r="BZ13" s="256"/>
      <c r="CA13" s="256"/>
      <c r="CB13" s="256"/>
      <c r="CC13" s="256"/>
      <c r="CD13" s="256"/>
      <c r="CE13" s="256"/>
    </row>
    <row r="14" spans="1:256" s="257" customFormat="1" ht="15" customHeight="1">
      <c r="A14" s="84"/>
      <c r="B14" s="1094" t="s">
        <v>403</v>
      </c>
      <c r="C14" s="1238"/>
      <c r="D14" s="1235"/>
      <c r="E14" s="1240"/>
      <c r="F14" s="1242"/>
      <c r="G14" s="1235"/>
      <c r="H14" s="1237"/>
      <c r="I14" s="1197"/>
      <c r="J14" s="1180">
        <v>1</v>
      </c>
      <c r="K14" s="1185" t="s">
        <v>1079</v>
      </c>
      <c r="L14" s="239" t="s">
        <v>1080</v>
      </c>
      <c r="M14" s="1100" t="str">
        <f>mergeValue(H14)</f>
        <v>Кстовский муниципальный район</v>
      </c>
      <c r="N14" s="1099"/>
      <c r="O14" s="1099"/>
      <c r="P14" s="1099"/>
      <c r="Q14" s="1099"/>
      <c r="R14" s="1100" t="str">
        <f>K14&amp;" ("&amp;L14&amp;")"</f>
        <v>Афонинский сельсовет (22637404)</v>
      </c>
      <c r="S14" s="1094"/>
      <c r="T14" s="1094"/>
      <c r="U14" s="240"/>
      <c r="V14" s="1094"/>
      <c r="W14" s="1094"/>
      <c r="X14" s="1094"/>
      <c r="Y14" s="256"/>
      <c r="Z14" s="256"/>
      <c r="AA14" s="565"/>
      <c r="AB14" s="565"/>
      <c r="AC14" s="565"/>
      <c r="AD14" s="565"/>
      <c r="AE14" s="565"/>
      <c r="AF14" s="565"/>
      <c r="AG14" s="565"/>
      <c r="AH14" s="565"/>
      <c r="AI14" s="565"/>
      <c r="AJ14" s="565"/>
      <c r="AK14" s="565"/>
      <c r="AL14" s="565"/>
      <c r="AM14" s="565"/>
      <c r="AN14" s="565"/>
      <c r="AO14" s="565"/>
      <c r="AP14" s="565"/>
      <c r="AQ14" s="565"/>
      <c r="AR14" s="565"/>
      <c r="AS14" s="565"/>
      <c r="AT14" s="565"/>
      <c r="AU14" s="565"/>
      <c r="AV14" s="565"/>
      <c r="AW14" s="565"/>
      <c r="AX14" s="565"/>
      <c r="AY14" s="565"/>
      <c r="AZ14" s="565"/>
      <c r="BA14" s="565"/>
      <c r="BB14" s="565"/>
      <c r="BC14" s="565"/>
      <c r="BD14" s="565"/>
      <c r="BE14" s="565"/>
      <c r="BF14" s="565"/>
      <c r="BG14" s="565"/>
      <c r="BH14" s="565"/>
      <c r="BI14" s="565"/>
      <c r="BJ14" s="565"/>
      <c r="BK14" s="565"/>
      <c r="BL14" s="565"/>
      <c r="BM14" s="565"/>
      <c r="BN14" s="565"/>
      <c r="BO14" s="565"/>
      <c r="BP14" s="565"/>
      <c r="BQ14" s="565"/>
      <c r="BR14" s="565"/>
      <c r="BS14" s="565"/>
      <c r="BT14" s="565"/>
      <c r="BU14" s="565"/>
      <c r="BV14" s="256"/>
      <c r="BW14" s="256"/>
      <c r="BX14" s="256"/>
      <c r="BY14" s="256"/>
      <c r="BZ14" s="256"/>
      <c r="CA14" s="256"/>
      <c r="CB14" s="256"/>
      <c r="CC14" s="256"/>
      <c r="CD14" s="256"/>
      <c r="CE14" s="256"/>
    </row>
    <row r="15" spans="1:256" s="120" customFormat="1" ht="0.95" customHeight="1">
      <c r="A15" s="35"/>
      <c r="B15" s="35" t="s">
        <v>400</v>
      </c>
      <c r="C15" s="222"/>
      <c r="D15" s="242"/>
      <c r="E15" s="195"/>
      <c r="F15" s="244"/>
      <c r="G15" s="244"/>
      <c r="H15" s="244"/>
      <c r="I15" s="244"/>
      <c r="J15" s="244"/>
      <c r="K15" s="244"/>
      <c r="L15" s="245"/>
      <c r="M15" s="376"/>
      <c r="N15" s="204"/>
      <c r="O15" s="204"/>
      <c r="P15" s="204"/>
      <c r="Q15" s="336" t="s">
        <v>18</v>
      </c>
      <c r="R15" s="204"/>
      <c r="S15" s="333"/>
      <c r="T15" s="333"/>
      <c r="U15" s="333"/>
      <c r="V15" s="333"/>
    </row>
    <row r="16" spans="1:256" s="120" customFormat="1" ht="21" customHeight="1">
      <c r="A16" s="119"/>
      <c r="B16" s="35"/>
      <c r="C16" s="224"/>
      <c r="D16" s="246"/>
      <c r="E16" s="246"/>
      <c r="F16" s="246"/>
      <c r="G16" s="246"/>
      <c r="H16" s="246"/>
      <c r="I16" s="246"/>
      <c r="J16" s="246"/>
      <c r="K16" s="246"/>
      <c r="L16" s="246"/>
      <c r="M16" s="204"/>
      <c r="N16" s="204"/>
      <c r="O16" s="204"/>
      <c r="P16" s="204"/>
      <c r="Q16" s="336"/>
      <c r="R16" s="204"/>
      <c r="S16" s="333"/>
      <c r="T16" s="333"/>
      <c r="U16" s="333"/>
      <c r="V16" s="333"/>
    </row>
    <row r="17" spans="1:22" s="120" customFormat="1">
      <c r="A17" s="119"/>
      <c r="B17" s="35"/>
      <c r="C17" s="224"/>
      <c r="D17" s="35"/>
      <c r="E17" s="35"/>
      <c r="F17" s="35"/>
      <c r="G17" s="35"/>
      <c r="H17" s="35"/>
      <c r="I17" s="35"/>
      <c r="J17" s="35"/>
      <c r="K17" s="35"/>
      <c r="L17" s="35"/>
      <c r="M17" s="204"/>
      <c r="N17" s="204"/>
      <c r="O17" s="204"/>
      <c r="P17" s="204"/>
      <c r="Q17" s="336"/>
      <c r="R17" s="204"/>
      <c r="S17" s="333"/>
      <c r="T17" s="333"/>
      <c r="U17" s="333"/>
      <c r="V17" s="333"/>
    </row>
    <row r="18" spans="1:22" s="120" customFormat="1" ht="0.75" customHeight="1">
      <c r="A18" s="119"/>
      <c r="B18" s="35"/>
      <c r="C18" s="224"/>
      <c r="D18" s="35"/>
      <c r="E18" s="35"/>
      <c r="F18" s="35"/>
      <c r="G18" s="35"/>
      <c r="H18" s="35"/>
      <c r="I18" s="35"/>
      <c r="J18" s="35"/>
      <c r="K18" s="35"/>
      <c r="L18" s="35"/>
      <c r="M18" s="204"/>
      <c r="N18" s="204"/>
      <c r="O18" s="204"/>
      <c r="P18" s="204"/>
      <c r="Q18" s="336"/>
      <c r="R18" s="204"/>
      <c r="S18" s="333"/>
      <c r="T18" s="333"/>
      <c r="U18" s="333"/>
      <c r="V18" s="333"/>
    </row>
    <row r="19" spans="1:22" s="248" customFormat="1" ht="10.5">
      <c r="A19" s="247"/>
      <c r="C19" s="249"/>
      <c r="D19" s="250"/>
      <c r="E19" s="250"/>
      <c r="M19" s="204"/>
      <c r="N19" s="204"/>
      <c r="O19" s="204"/>
      <c r="P19" s="204"/>
      <c r="Q19" s="336"/>
      <c r="R19" s="204"/>
      <c r="S19" s="333"/>
      <c r="T19" s="333"/>
      <c r="U19" s="333"/>
      <c r="V19" s="333"/>
    </row>
    <row r="20" spans="1:22" s="248" customFormat="1" ht="10.5">
      <c r="A20" s="247"/>
      <c r="C20" s="249"/>
      <c r="D20" s="250"/>
      <c r="E20" s="250"/>
      <c r="M20" s="204"/>
      <c r="N20" s="204"/>
      <c r="O20" s="204"/>
      <c r="P20" s="204"/>
      <c r="Q20" s="336"/>
      <c r="R20" s="204"/>
      <c r="S20" s="333"/>
      <c r="T20" s="333"/>
      <c r="U20" s="333"/>
      <c r="V20" s="333"/>
    </row>
  </sheetData>
  <sheetProtection algorithmName="SHA-512" hashValue="mkbINQE9E3AN4nXAt5wwyu7AfK+fo5eCno3rDoHnHPMJCGjFi48wlyt6NCc6nr2xoUCkXFLzbQRw12Oou1Nq1w==" saltValue="M8ifdlN75TwibsvZovuTfw==" spinCount="100000" sheet="1" objects="1" scenarios="1" formatColumns="0" formatRows="0"/>
  <mergeCells count="16">
    <mergeCell ref="H13:H14"/>
    <mergeCell ref="C12:C14"/>
    <mergeCell ref="D12:D14"/>
    <mergeCell ref="E12:E14"/>
    <mergeCell ref="F13:F14"/>
    <mergeCell ref="G13:G14"/>
    <mergeCell ref="F9:G9"/>
    <mergeCell ref="I9:J9"/>
    <mergeCell ref="F10:G10"/>
    <mergeCell ref="I10:J10"/>
    <mergeCell ref="D4:H4"/>
    <mergeCell ref="D6:E6"/>
    <mergeCell ref="F6:G6"/>
    <mergeCell ref="D8:E8"/>
    <mergeCell ref="I8:L8"/>
    <mergeCell ref="F8:H8"/>
  </mergeCells>
  <dataValidations count="1">
    <dataValidation type="textLength" operator="lessThanOrEqual" allowBlank="1" showInputMessage="1" showErrorMessage="1" errorTitle="Ошибка" error="Допускается ввод не более 900 символов!" sqref="E12" xr:uid="{FF55AF97-9D45-4399-820F-D00DEF45158E}">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02">
    <tabColor rgb="FFCCCCFF"/>
  </sheetPr>
  <dimension ref="A1:X40"/>
  <sheetViews>
    <sheetView showGridLines="0" topLeftCell="C4" zoomScaleNormal="100" workbookViewId="0">
      <selection activeCell="J25" sqref="J25"/>
    </sheetView>
  </sheetViews>
  <sheetFormatPr defaultRowHeight="11.25"/>
  <cols>
    <col min="1" max="2" width="3.7109375" style="202" hidden="1" customWidth="1"/>
    <col min="3" max="3" width="3.7109375" style="96" bestFit="1" customWidth="1"/>
    <col min="4" max="4" width="6.140625" style="96" customWidth="1"/>
    <col min="5" max="5" width="48.7109375" style="96" customWidth="1"/>
    <col min="6" max="6" width="33.85546875" style="96" customWidth="1"/>
    <col min="7" max="7" width="8.5703125" style="96" customWidth="1"/>
    <col min="8" max="8" width="3.7109375" style="96" customWidth="1"/>
    <col min="9" max="9" width="5.42578125" style="96" customWidth="1"/>
    <col min="10" max="10" width="47.85546875" style="96" customWidth="1"/>
    <col min="11" max="12" width="3.7109375" style="96" customWidth="1"/>
    <col min="13" max="13" width="5.7109375" style="96" customWidth="1"/>
    <col min="14" max="14" width="28.140625" style="96" customWidth="1"/>
    <col min="15" max="16" width="3.7109375" style="96" customWidth="1"/>
    <col min="17" max="17" width="5.7109375" style="96" customWidth="1"/>
    <col min="18" max="18" width="34.42578125" style="96" customWidth="1"/>
    <col min="19" max="20" width="3.7109375" style="503" customWidth="1"/>
    <col min="21" max="21" width="5.7109375" style="503" customWidth="1"/>
    <col min="22" max="22" width="34.42578125" style="503" customWidth="1"/>
    <col min="23" max="23" width="30.7109375" style="96" customWidth="1"/>
    <col min="24" max="24" width="3.7109375" style="96" customWidth="1"/>
    <col min="25" max="16384" width="9.140625" style="96"/>
  </cols>
  <sheetData>
    <row r="1" spans="1:24" ht="11.25" hidden="1" customHeight="1">
      <c r="A1" s="208"/>
    </row>
    <row r="2" spans="1:24" ht="11.25" hidden="1" customHeight="1"/>
    <row r="3" spans="1:24" ht="11.25" hidden="1" customHeight="1"/>
    <row r="4" spans="1:24" ht="3" customHeight="1"/>
    <row r="5" spans="1:24" s="114" customFormat="1" ht="29.1" customHeight="1">
      <c r="A5" s="203"/>
      <c r="B5" s="203"/>
      <c r="D5" s="1230" t="s">
        <v>626</v>
      </c>
      <c r="E5" s="1231"/>
      <c r="F5" s="1231"/>
      <c r="G5" s="1231"/>
      <c r="H5" s="1231"/>
      <c r="I5" s="1231"/>
      <c r="J5" s="1232"/>
      <c r="K5" s="408"/>
      <c r="L5" s="169"/>
      <c r="M5" s="169"/>
      <c r="N5" s="169"/>
      <c r="O5" s="169"/>
      <c r="P5" s="169"/>
      <c r="Q5" s="169"/>
      <c r="R5" s="169"/>
      <c r="S5" s="537"/>
      <c r="T5" s="537"/>
      <c r="U5" s="537"/>
      <c r="V5" s="537"/>
      <c r="W5" s="169"/>
    </row>
    <row r="6" spans="1:24" s="438" customFormat="1" ht="3" customHeight="1">
      <c r="A6" s="292"/>
      <c r="B6" s="292"/>
      <c r="D6" s="1256"/>
      <c r="E6" s="1257"/>
      <c r="F6" s="1257"/>
      <c r="G6" s="1257"/>
      <c r="H6" s="1257"/>
      <c r="I6" s="1257"/>
      <c r="J6" s="1258"/>
      <c r="S6" s="614"/>
      <c r="T6" s="614"/>
      <c r="U6" s="614"/>
      <c r="V6" s="614"/>
    </row>
    <row r="7" spans="1:24" s="438" customFormat="1" ht="5.25" hidden="1" customHeight="1">
      <c r="A7" s="292"/>
      <c r="B7" s="292"/>
      <c r="E7" s="1259"/>
      <c r="F7" s="1259"/>
      <c r="G7" s="1246"/>
      <c r="H7" s="1246"/>
      <c r="I7" s="1246"/>
      <c r="J7" s="1246"/>
      <c r="S7" s="614"/>
      <c r="T7" s="614"/>
      <c r="U7" s="614"/>
      <c r="V7" s="614"/>
    </row>
    <row r="8" spans="1:24" s="438" customFormat="1" ht="5.25" hidden="1" customHeight="1">
      <c r="A8" s="292"/>
      <c r="B8" s="292"/>
      <c r="E8" s="1259"/>
      <c r="F8" s="1259"/>
      <c r="G8" s="1246"/>
      <c r="H8" s="1246"/>
      <c r="I8" s="1246"/>
      <c r="J8" s="1246"/>
      <c r="S8" s="614"/>
      <c r="T8" s="614"/>
      <c r="U8" s="614"/>
      <c r="V8" s="614"/>
    </row>
    <row r="9" spans="1:24" s="438" customFormat="1" ht="5.25" hidden="1" customHeight="1">
      <c r="A9" s="292"/>
      <c r="B9" s="292"/>
      <c r="E9" s="1259"/>
      <c r="F9" s="1259"/>
      <c r="G9" s="1246"/>
      <c r="H9" s="1246"/>
      <c r="I9" s="1246"/>
      <c r="J9" s="1246"/>
      <c r="S9" s="614"/>
      <c r="T9" s="614"/>
      <c r="U9" s="614"/>
      <c r="V9" s="614"/>
    </row>
    <row r="10" spans="1:24" s="614" customFormat="1" ht="5.25" hidden="1">
      <c r="A10" s="292"/>
      <c r="B10" s="292"/>
      <c r="E10" s="1260"/>
      <c r="F10" s="1260"/>
      <c r="G10" s="788"/>
      <c r="H10" s="434"/>
      <c r="I10" s="746"/>
      <c r="J10" s="746"/>
    </row>
    <row r="11" spans="1:24" s="152" customFormat="1" ht="18.75" hidden="1" customHeight="1">
      <c r="A11" s="292"/>
      <c r="B11" s="292"/>
      <c r="D11" s="145"/>
      <c r="E11" s="1261" t="s">
        <v>633</v>
      </c>
      <c r="F11" s="1261"/>
      <c r="G11" s="1198" t="s">
        <v>84</v>
      </c>
      <c r="H11" s="436"/>
      <c r="I11" s="159"/>
      <c r="J11" s="145"/>
      <c r="K11" s="146"/>
      <c r="L11" s="145"/>
      <c r="M11" s="145"/>
      <c r="N11" s="146"/>
      <c r="O11" s="146"/>
      <c r="P11" s="145"/>
      <c r="Q11" s="145"/>
      <c r="R11" s="146"/>
      <c r="S11" s="523"/>
      <c r="T11" s="522"/>
      <c r="U11" s="522"/>
      <c r="V11" s="523"/>
    </row>
    <row r="12" spans="1:24" s="438" customFormat="1" ht="18.75" hidden="1">
      <c r="A12" s="292"/>
      <c r="B12" s="292"/>
      <c r="E12" s="1261" t="s">
        <v>634</v>
      </c>
      <c r="F12" s="1261"/>
      <c r="G12" s="1198" t="s">
        <v>84</v>
      </c>
      <c r="H12" s="436"/>
      <c r="I12" s="434"/>
      <c r="J12" s="437"/>
      <c r="K12" s="433"/>
      <c r="L12" s="433"/>
      <c r="M12" s="433"/>
      <c r="N12" s="432"/>
      <c r="O12" s="433"/>
      <c r="P12" s="433"/>
      <c r="Q12" s="433"/>
      <c r="R12" s="432"/>
      <c r="S12" s="613"/>
      <c r="T12" s="613"/>
      <c r="U12" s="613"/>
      <c r="V12" s="612"/>
    </row>
    <row r="13" spans="1:24" s="438" customFormat="1" ht="5.25" hidden="1" customHeight="1">
      <c r="A13" s="292"/>
      <c r="B13" s="292"/>
      <c r="E13" s="1255"/>
      <c r="F13" s="1255"/>
      <c r="G13" s="435"/>
      <c r="H13" s="434"/>
      <c r="I13" s="433"/>
      <c r="J13" s="433"/>
      <c r="K13" s="433"/>
      <c r="L13" s="433"/>
      <c r="M13" s="433"/>
      <c r="N13" s="432"/>
      <c r="O13" s="433"/>
      <c r="P13" s="433"/>
      <c r="Q13" s="433"/>
      <c r="R13" s="432"/>
      <c r="S13" s="613"/>
      <c r="T13" s="613"/>
      <c r="U13" s="613"/>
      <c r="V13" s="612"/>
    </row>
    <row r="14" spans="1:24" s="438" customFormat="1" ht="5.25" hidden="1" customHeight="1">
      <c r="A14" s="292"/>
      <c r="B14" s="292"/>
      <c r="S14" s="614"/>
      <c r="T14" s="614"/>
      <c r="U14" s="614"/>
      <c r="V14" s="614"/>
    </row>
    <row r="15" spans="1:24" s="431" customFormat="1" ht="5.25" hidden="1" customHeight="1">
      <c r="A15" s="440"/>
      <c r="B15" s="440"/>
      <c r="S15" s="611"/>
      <c r="T15" s="611"/>
      <c r="U15" s="611"/>
      <c r="V15" s="611"/>
    </row>
    <row r="16" spans="1:24" s="114" customFormat="1" ht="3" customHeight="1">
      <c r="A16" s="203"/>
      <c r="B16" s="203"/>
      <c r="D16" s="293"/>
      <c r="E16" s="293"/>
      <c r="F16" s="293"/>
      <c r="G16" s="293"/>
      <c r="H16" s="293"/>
      <c r="I16" s="293"/>
      <c r="J16" s="293"/>
      <c r="K16" s="293"/>
      <c r="L16" s="293"/>
      <c r="M16" s="293"/>
      <c r="N16" s="293"/>
      <c r="O16" s="293"/>
      <c r="P16" s="293"/>
      <c r="Q16" s="293"/>
      <c r="R16" s="293"/>
      <c r="S16" s="293"/>
      <c r="T16" s="293"/>
      <c r="U16" s="293"/>
      <c r="V16" s="293"/>
      <c r="W16" s="293"/>
      <c r="X16" s="147"/>
    </row>
    <row r="17" spans="1:24" ht="27" customHeight="1">
      <c r="D17" s="1247" t="s">
        <v>91</v>
      </c>
      <c r="E17" s="1247" t="s">
        <v>296</v>
      </c>
      <c r="F17" s="1247" t="s">
        <v>79</v>
      </c>
      <c r="G17" s="1247" t="s">
        <v>436</v>
      </c>
      <c r="H17" s="1247" t="s">
        <v>91</v>
      </c>
      <c r="I17" s="1247"/>
      <c r="J17" s="1247" t="s">
        <v>19</v>
      </c>
      <c r="K17" s="1249" t="s">
        <v>461</v>
      </c>
      <c r="L17" s="1249"/>
      <c r="M17" s="1249"/>
      <c r="N17" s="1249"/>
      <c r="O17" s="1249" t="s">
        <v>624</v>
      </c>
      <c r="P17" s="1249"/>
      <c r="Q17" s="1249"/>
      <c r="R17" s="1249"/>
      <c r="S17" s="1249" t="s">
        <v>625</v>
      </c>
      <c r="T17" s="1249"/>
      <c r="U17" s="1249"/>
      <c r="V17" s="1249"/>
      <c r="W17" s="1247" t="s">
        <v>243</v>
      </c>
    </row>
    <row r="18" spans="1:24" ht="30.75" customHeight="1">
      <c r="D18" s="1247"/>
      <c r="E18" s="1247"/>
      <c r="F18" s="1247"/>
      <c r="G18" s="1247"/>
      <c r="H18" s="1247"/>
      <c r="I18" s="1247"/>
      <c r="J18" s="1247"/>
      <c r="K18" s="109" t="s">
        <v>299</v>
      </c>
      <c r="L18" s="1247" t="s">
        <v>91</v>
      </c>
      <c r="M18" s="1247"/>
      <c r="N18" s="109" t="s">
        <v>229</v>
      </c>
      <c r="O18" s="109" t="s">
        <v>299</v>
      </c>
      <c r="P18" s="1247" t="s">
        <v>91</v>
      </c>
      <c r="Q18" s="1247"/>
      <c r="R18" s="109" t="s">
        <v>229</v>
      </c>
      <c r="S18" s="510" t="s">
        <v>299</v>
      </c>
      <c r="T18" s="1247" t="s">
        <v>91</v>
      </c>
      <c r="U18" s="1247"/>
      <c r="V18" s="510" t="s">
        <v>398</v>
      </c>
      <c r="W18" s="1247"/>
    </row>
    <row r="19" spans="1:24" s="382" customFormat="1" ht="12" customHeight="1">
      <c r="A19" s="381"/>
      <c r="B19" s="381"/>
      <c r="D19" s="39" t="s">
        <v>92</v>
      </c>
      <c r="E19" s="39" t="s">
        <v>48</v>
      </c>
      <c r="F19" s="39" t="s">
        <v>49</v>
      </c>
      <c r="G19" s="39" t="s">
        <v>50</v>
      </c>
      <c r="H19" s="1248" t="s">
        <v>67</v>
      </c>
      <c r="I19" s="1248"/>
      <c r="J19" s="39" t="s">
        <v>68</v>
      </c>
      <c r="K19" s="39" t="s">
        <v>182</v>
      </c>
      <c r="L19" s="1248" t="s">
        <v>183</v>
      </c>
      <c r="M19" s="1248"/>
      <c r="N19" s="39" t="s">
        <v>207</v>
      </c>
      <c r="O19" s="39" t="s">
        <v>208</v>
      </c>
      <c r="P19" s="1248" t="s">
        <v>209</v>
      </c>
      <c r="Q19" s="1248"/>
      <c r="R19" s="39" t="s">
        <v>210</v>
      </c>
      <c r="S19" s="495" t="s">
        <v>209</v>
      </c>
      <c r="T19" s="1248" t="s">
        <v>210</v>
      </c>
      <c r="U19" s="1248"/>
      <c r="V19" s="495" t="s">
        <v>211</v>
      </c>
      <c r="W19" s="39" t="s">
        <v>212</v>
      </c>
    </row>
    <row r="20" spans="1:24" ht="14.25" hidden="1" customHeight="1">
      <c r="C20" s="290"/>
      <c r="D20" s="327">
        <v>0</v>
      </c>
      <c r="E20" s="377"/>
      <c r="F20" s="377"/>
      <c r="G20" s="115"/>
      <c r="H20" s="378"/>
      <c r="I20" s="378"/>
      <c r="J20" s="213"/>
      <c r="K20" s="115"/>
      <c r="L20" s="213"/>
      <c r="M20" s="213"/>
      <c r="N20" s="379"/>
      <c r="O20" s="115"/>
      <c r="P20" s="213"/>
      <c r="Q20" s="213"/>
      <c r="R20" s="380"/>
      <c r="S20" s="512"/>
      <c r="T20" s="561"/>
      <c r="U20" s="561"/>
      <c r="V20" s="598"/>
      <c r="W20" s="115"/>
      <c r="X20" s="168"/>
    </row>
    <row r="21" spans="1:24" s="1179" customFormat="1" ht="17.100000000000001" customHeight="1">
      <c r="A21" s="711">
        <v>13</v>
      </c>
      <c r="C21" s="290"/>
      <c r="D21" s="1250">
        <v>1</v>
      </c>
      <c r="E21" s="1262" t="s">
        <v>674</v>
      </c>
      <c r="F21" s="1264" t="s">
        <v>1315</v>
      </c>
      <c r="G21" s="1267" t="s">
        <v>84</v>
      </c>
      <c r="H21" s="1250"/>
      <c r="I21" s="1250">
        <v>1</v>
      </c>
      <c r="J21" s="1252" t="s">
        <v>2846</v>
      </c>
      <c r="K21" s="1271" t="s">
        <v>84</v>
      </c>
      <c r="L21" s="1269"/>
      <c r="M21" s="1269" t="s">
        <v>92</v>
      </c>
      <c r="N21" s="1272"/>
      <c r="O21" s="1271" t="s">
        <v>84</v>
      </c>
      <c r="P21" s="1269"/>
      <c r="Q21" s="1269" t="s">
        <v>92</v>
      </c>
      <c r="R21" s="1270"/>
      <c r="S21" s="1271" t="s">
        <v>84</v>
      </c>
      <c r="T21" s="1034"/>
      <c r="U21" s="1034" t="s">
        <v>92</v>
      </c>
      <c r="V21" s="1199"/>
      <c r="W21" s="288"/>
    </row>
    <row r="22" spans="1:24" s="1179" customFormat="1" ht="17.100000000000001" customHeight="1">
      <c r="A22" s="711"/>
      <c r="C22" s="710"/>
      <c r="D22" s="1250"/>
      <c r="E22" s="1262"/>
      <c r="F22" s="1265"/>
      <c r="G22" s="1267"/>
      <c r="H22" s="1250"/>
      <c r="I22" s="1250"/>
      <c r="J22" s="1253"/>
      <c r="K22" s="1271"/>
      <c r="L22" s="1269"/>
      <c r="M22" s="1269"/>
      <c r="N22" s="1272"/>
      <c r="O22" s="1271"/>
      <c r="P22" s="1269"/>
      <c r="Q22" s="1269"/>
      <c r="R22" s="1270"/>
      <c r="S22" s="1271"/>
      <c r="T22" s="1036"/>
      <c r="U22" s="707"/>
      <c r="V22" s="708"/>
      <c r="W22" s="709"/>
    </row>
    <row r="23" spans="1:24" s="1179" customFormat="1" ht="17.100000000000001" customHeight="1">
      <c r="A23" s="711"/>
      <c r="C23" s="710"/>
      <c r="D23" s="1251"/>
      <c r="E23" s="1263"/>
      <c r="F23" s="1265"/>
      <c r="G23" s="1268"/>
      <c r="H23" s="1251"/>
      <c r="I23" s="1251"/>
      <c r="J23" s="1253"/>
      <c r="K23" s="1268"/>
      <c r="L23" s="1251"/>
      <c r="M23" s="1251"/>
      <c r="N23" s="1270"/>
      <c r="O23" s="1268"/>
      <c r="P23" s="1187"/>
      <c r="Q23" s="707"/>
      <c r="R23" s="708"/>
      <c r="S23" s="704"/>
      <c r="T23" s="704"/>
      <c r="U23" s="704"/>
      <c r="V23" s="704"/>
      <c r="W23" s="709"/>
    </row>
    <row r="24" spans="1:24" s="1179" customFormat="1" ht="15" customHeight="1">
      <c r="A24" s="711"/>
      <c r="C24" s="710"/>
      <c r="D24" s="1251"/>
      <c r="E24" s="1263"/>
      <c r="F24" s="1265"/>
      <c r="G24" s="1268"/>
      <c r="H24" s="1251"/>
      <c r="I24" s="1251"/>
      <c r="J24" s="1254"/>
      <c r="K24" s="1268"/>
      <c r="L24" s="707"/>
      <c r="M24" s="708"/>
      <c r="N24" s="708"/>
      <c r="O24" s="708"/>
      <c r="P24" s="708"/>
      <c r="Q24" s="708"/>
      <c r="R24" s="708"/>
      <c r="S24" s="704"/>
      <c r="T24" s="704"/>
      <c r="U24" s="704"/>
      <c r="V24" s="704"/>
      <c r="W24" s="709"/>
    </row>
    <row r="25" spans="1:24" s="1179" customFormat="1" ht="15" customHeight="1">
      <c r="A25" s="711"/>
      <c r="C25" s="710"/>
      <c r="D25" s="1251"/>
      <c r="E25" s="1263"/>
      <c r="F25" s="1266"/>
      <c r="G25" s="1268"/>
      <c r="H25" s="707"/>
      <c r="I25" s="708"/>
      <c r="J25" s="708"/>
      <c r="K25" s="708"/>
      <c r="L25" s="708"/>
      <c r="M25" s="708"/>
      <c r="N25" s="708"/>
      <c r="O25" s="708"/>
      <c r="P25" s="708"/>
      <c r="Q25" s="708"/>
      <c r="R25" s="708"/>
      <c r="S25" s="704"/>
      <c r="T25" s="704"/>
      <c r="U25" s="704"/>
      <c r="V25" s="704"/>
      <c r="W25" s="709"/>
    </row>
    <row r="26" spans="1:24" ht="17.100000000000001" customHeight="1">
      <c r="D26" s="111"/>
      <c r="E26" s="112"/>
      <c r="F26" s="112"/>
      <c r="G26" s="112"/>
      <c r="H26" s="112"/>
      <c r="I26" s="112"/>
      <c r="J26" s="112"/>
      <c r="K26" s="112"/>
      <c r="L26" s="112"/>
      <c r="M26" s="112"/>
      <c r="N26" s="112"/>
      <c r="O26" s="112"/>
      <c r="P26" s="112"/>
      <c r="Q26" s="112"/>
      <c r="R26" s="112"/>
      <c r="S26" s="511"/>
      <c r="T26" s="511"/>
      <c r="U26" s="511"/>
      <c r="V26" s="511"/>
      <c r="W26" s="113"/>
    </row>
    <row r="27" spans="1:24" ht="3" customHeight="1"/>
    <row r="28" spans="1:24" ht="11.25" hidden="1" customHeight="1"/>
    <row r="29" spans="1:24" ht="0.95" customHeight="1"/>
    <row r="30" spans="1:24" ht="23.25" customHeight="1"/>
    <row r="31" spans="1:24" ht="3" customHeight="1"/>
    <row r="32" spans="1:24" ht="17.100000000000001" customHeight="1">
      <c r="E32" s="1243" t="s">
        <v>643</v>
      </c>
      <c r="F32" s="1243"/>
      <c r="G32" s="1243"/>
      <c r="H32" s="1243"/>
      <c r="I32" s="1243"/>
      <c r="J32" s="1243"/>
      <c r="K32" s="1243"/>
      <c r="L32" s="1243"/>
      <c r="M32" s="1243"/>
      <c r="N32" s="1243"/>
      <c r="O32" s="1243"/>
      <c r="P32" s="1243"/>
      <c r="Q32" s="1243"/>
      <c r="R32" s="1243"/>
      <c r="S32" s="1243"/>
      <c r="T32" s="1243"/>
      <c r="U32" s="1243"/>
      <c r="V32" s="1243"/>
      <c r="W32" s="1243"/>
    </row>
    <row r="33" spans="5:23" ht="36.950000000000003" customHeight="1">
      <c r="E33" s="1244" t="s">
        <v>645</v>
      </c>
      <c r="F33" s="1245"/>
      <c r="G33" s="1245"/>
      <c r="H33" s="1245"/>
      <c r="I33" s="1245"/>
      <c r="J33" s="1245"/>
      <c r="K33" s="1245"/>
      <c r="L33" s="1245"/>
      <c r="M33" s="1245"/>
      <c r="N33" s="1245"/>
      <c r="O33" s="1245"/>
      <c r="P33" s="1245"/>
      <c r="Q33" s="1245"/>
      <c r="R33" s="1245"/>
      <c r="S33" s="1245"/>
      <c r="T33" s="1245"/>
      <c r="U33" s="1245"/>
      <c r="V33" s="1245"/>
      <c r="W33" s="1245"/>
    </row>
    <row r="34" spans="5:23" ht="17.100000000000001" customHeight="1">
      <c r="E34" s="1244" t="s">
        <v>646</v>
      </c>
      <c r="F34" s="1245"/>
      <c r="G34" s="1245"/>
      <c r="H34" s="1245"/>
      <c r="I34" s="1245"/>
      <c r="J34" s="1245"/>
      <c r="K34" s="1245"/>
      <c r="L34" s="1245"/>
      <c r="M34" s="1245"/>
      <c r="N34" s="1245"/>
      <c r="O34" s="1245"/>
      <c r="P34" s="1245"/>
      <c r="Q34" s="1245"/>
      <c r="R34" s="1245"/>
      <c r="S34" s="1245"/>
      <c r="T34" s="1245"/>
      <c r="U34" s="1245"/>
      <c r="V34" s="1245"/>
      <c r="W34" s="1245"/>
    </row>
    <row r="35" spans="5:23" ht="27" customHeight="1">
      <c r="E35" s="1244" t="s">
        <v>647</v>
      </c>
      <c r="F35" s="1245"/>
      <c r="G35" s="1245"/>
      <c r="H35" s="1245"/>
      <c r="I35" s="1245"/>
      <c r="J35" s="1245"/>
      <c r="K35" s="1245"/>
      <c r="L35" s="1245"/>
      <c r="M35" s="1245"/>
      <c r="N35" s="1245"/>
      <c r="O35" s="1245"/>
      <c r="P35" s="1245"/>
      <c r="Q35" s="1245"/>
      <c r="R35" s="1245"/>
      <c r="S35" s="1245"/>
      <c r="T35" s="1245"/>
      <c r="U35" s="1245"/>
      <c r="V35" s="1245"/>
      <c r="W35" s="1245"/>
    </row>
    <row r="36" spans="5:23" ht="17.100000000000001" customHeight="1">
      <c r="E36" s="1244" t="s">
        <v>648</v>
      </c>
      <c r="F36" s="1245"/>
      <c r="G36" s="1245"/>
      <c r="H36" s="1245"/>
      <c r="I36" s="1245"/>
      <c r="J36" s="1245"/>
      <c r="K36" s="1245"/>
      <c r="L36" s="1245"/>
      <c r="M36" s="1245"/>
      <c r="N36" s="1245"/>
      <c r="O36" s="1245"/>
      <c r="P36" s="1245"/>
      <c r="Q36" s="1245"/>
      <c r="R36" s="1245"/>
      <c r="S36" s="1245"/>
      <c r="T36" s="1245"/>
      <c r="U36" s="1245"/>
      <c r="V36" s="1245"/>
      <c r="W36" s="1245"/>
    </row>
    <row r="37" spans="5:23" ht="15" customHeight="1">
      <c r="E37" s="745"/>
      <c r="F37" s="210"/>
      <c r="G37" s="210"/>
      <c r="H37" s="210"/>
      <c r="I37" s="210"/>
      <c r="J37" s="210"/>
      <c r="K37" s="210"/>
      <c r="L37" s="210"/>
      <c r="M37" s="210"/>
      <c r="N37" s="210"/>
      <c r="O37" s="210"/>
      <c r="P37" s="210"/>
      <c r="Q37" s="210"/>
      <c r="R37" s="210"/>
      <c r="S37" s="210"/>
      <c r="T37" s="210"/>
      <c r="U37" s="210"/>
      <c r="V37" s="210"/>
      <c r="W37" s="210"/>
    </row>
    <row r="38" spans="5:23" ht="15" customHeight="1">
      <c r="E38" s="1243" t="s">
        <v>644</v>
      </c>
      <c r="F38" s="1243"/>
      <c r="G38" s="1243"/>
      <c r="H38" s="1243"/>
      <c r="I38" s="1243"/>
      <c r="J38" s="1243"/>
      <c r="K38" s="1243"/>
      <c r="L38" s="1243"/>
      <c r="M38" s="1243"/>
      <c r="N38" s="1243"/>
      <c r="O38" s="1243"/>
      <c r="P38" s="1243"/>
      <c r="Q38" s="1243"/>
      <c r="R38" s="1243"/>
      <c r="S38" s="1243"/>
      <c r="T38" s="1243"/>
      <c r="U38" s="1243"/>
      <c r="V38" s="1243"/>
      <c r="W38" s="1243"/>
    </row>
    <row r="39" spans="5:23" ht="17.100000000000001" customHeight="1">
      <c r="E39" s="1244" t="s">
        <v>649</v>
      </c>
      <c r="F39" s="1245"/>
      <c r="G39" s="1245"/>
      <c r="H39" s="1245"/>
      <c r="I39" s="1245"/>
      <c r="J39" s="1245"/>
      <c r="K39" s="1245"/>
      <c r="L39" s="1245"/>
      <c r="M39" s="1245"/>
      <c r="N39" s="1245"/>
      <c r="O39" s="1245"/>
      <c r="P39" s="1245"/>
      <c r="Q39" s="1245"/>
      <c r="R39" s="1245"/>
      <c r="S39" s="1245"/>
      <c r="T39" s="1245"/>
      <c r="U39" s="1245"/>
      <c r="V39" s="1245"/>
      <c r="W39" s="1245"/>
    </row>
    <row r="40" spans="5:23" ht="17.100000000000001" customHeight="1">
      <c r="E40" s="1244" t="s">
        <v>650</v>
      </c>
      <c r="F40" s="1245"/>
      <c r="G40" s="1245"/>
      <c r="H40" s="1245"/>
      <c r="I40" s="1245"/>
      <c r="J40" s="1245"/>
      <c r="K40" s="1245"/>
      <c r="L40" s="1245"/>
      <c r="M40" s="1245"/>
      <c r="N40" s="1245"/>
      <c r="O40" s="1245"/>
      <c r="P40" s="1245"/>
      <c r="Q40" s="1245"/>
      <c r="R40" s="1245"/>
      <c r="S40" s="1245"/>
      <c r="T40" s="1245"/>
      <c r="U40" s="1245"/>
      <c r="V40" s="1245"/>
      <c r="W40" s="1245"/>
    </row>
  </sheetData>
  <sheetProtection algorithmName="SHA-512" hashValue="ZqNULR/yMxIxwTZO0rTmZ43CBGmzZesm3qwscarQJpPWevkZP4WT6AM58qEGyXX+/wAbRBTGMLtxoXVMMKJaJQ==" saltValue="QCR4Ajyo4DtE5OhHppACzg==" spinCount="100000" sheet="1" objects="1" scenarios="1" formatColumns="0" formatRows="0"/>
  <dataConsolidate link="1"/>
  <mergeCells count="53">
    <mergeCell ref="P21:P22"/>
    <mergeCell ref="Q21:Q22"/>
    <mergeCell ref="R21:R22"/>
    <mergeCell ref="S21:S22"/>
    <mergeCell ref="K21:K24"/>
    <mergeCell ref="L21:L23"/>
    <mergeCell ref="M21:M23"/>
    <mergeCell ref="N21:N23"/>
    <mergeCell ref="O21:O23"/>
    <mergeCell ref="D21:D25"/>
    <mergeCell ref="E21:E25"/>
    <mergeCell ref="F21:F25"/>
    <mergeCell ref="G21:G25"/>
    <mergeCell ref="H21:H24"/>
    <mergeCell ref="D5:J5"/>
    <mergeCell ref="D17:D18"/>
    <mergeCell ref="E17:E18"/>
    <mergeCell ref="E13:F13"/>
    <mergeCell ref="G9:J9"/>
    <mergeCell ref="D6:J6"/>
    <mergeCell ref="E8:F8"/>
    <mergeCell ref="E9:F9"/>
    <mergeCell ref="E10:F10"/>
    <mergeCell ref="E7:F7"/>
    <mergeCell ref="F17:F18"/>
    <mergeCell ref="E12:F12"/>
    <mergeCell ref="E11:F11"/>
    <mergeCell ref="G7:J7"/>
    <mergeCell ref="G17:G18"/>
    <mergeCell ref="H17:I18"/>
    <mergeCell ref="G8:J8"/>
    <mergeCell ref="J17:J18"/>
    <mergeCell ref="H19:I19"/>
    <mergeCell ref="L19:M19"/>
    <mergeCell ref="E36:W36"/>
    <mergeCell ref="P19:Q19"/>
    <mergeCell ref="W17:W18"/>
    <mergeCell ref="O17:R17"/>
    <mergeCell ref="K17:N17"/>
    <mergeCell ref="T19:U19"/>
    <mergeCell ref="S17:V17"/>
    <mergeCell ref="T18:U18"/>
    <mergeCell ref="L18:M18"/>
    <mergeCell ref="P18:Q18"/>
    <mergeCell ref="I21:I24"/>
    <mergeCell ref="J21:J24"/>
    <mergeCell ref="E38:W38"/>
    <mergeCell ref="E39:W39"/>
    <mergeCell ref="E40:W40"/>
    <mergeCell ref="E32:W32"/>
    <mergeCell ref="E33:W33"/>
    <mergeCell ref="E34:W34"/>
    <mergeCell ref="E35:W35"/>
  </mergeCells>
  <phoneticPr fontId="9" type="noConversion"/>
  <dataValidations xWindow="622" yWindow="221" count="4">
    <dataValidation allowBlank="1" showInputMessage="1" showErrorMessage="1" prompt="Для выбора выполните двойной щелчок левой клавиши мыши по соответствующей ячейке." sqref="G10:G12 G21:G22 K21:K22 O21:O22 S21:S22" xr:uid="{00000000-0002-0000-05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N23" xr:uid="{E434B3CB-9BC0-4337-9B61-8DA73025407B}">
      <formula1>DESCRIPTION_TERRITORY</formula1>
    </dataValidation>
    <dataValidation allowBlank="1" showInputMessage="1" showErrorMessage="1" prompt="Выберите виды деятельности, выполнив двойной щелчок левой кнопки мыши по ячейке." sqref="F21" xr:uid="{9C51D282-4FA7-4DA9-BCCA-5BDEEE914D42}"/>
    <dataValidation type="textLength" operator="lessThanOrEqual" allowBlank="1" showInputMessage="1" showErrorMessage="1" errorTitle="Ошибка" error="Допускается ввод не более 900 символов!" sqref="V21:W21 R21:R22 J21" xr:uid="{58C2D181-D55B-45A2-A92F-E099385648EF}">
      <formula1>900</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05_1">
    <tabColor indexed="22"/>
  </sheetPr>
  <dimension ref="A1:N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14" width="10.5703125" style="554"/>
    <col min="15" max="16384" width="10.5703125" style="493"/>
  </cols>
  <sheetData>
    <row r="1" spans="1:14" ht="3" customHeight="1">
      <c r="A1" s="560" t="s">
        <v>92</v>
      </c>
    </row>
    <row r="2" spans="1:14" ht="22.5">
      <c r="F2" s="1274" t="s">
        <v>470</v>
      </c>
      <c r="G2" s="1275"/>
      <c r="H2" s="1276"/>
      <c r="I2" s="609"/>
    </row>
    <row r="3" spans="1:14" ht="3" customHeight="1"/>
    <row r="4" spans="1:14" s="539" customFormat="1" ht="11.25">
      <c r="A4" s="559"/>
      <c r="B4" s="559"/>
      <c r="C4" s="559"/>
      <c r="D4" s="559"/>
      <c r="F4" s="1235" t="s">
        <v>445</v>
      </c>
      <c r="G4" s="1235"/>
      <c r="H4" s="1235"/>
      <c r="I4" s="1277" t="s">
        <v>446</v>
      </c>
      <c r="J4" s="559"/>
      <c r="K4" s="559"/>
      <c r="L4" s="559"/>
      <c r="M4" s="559"/>
      <c r="N4" s="559"/>
    </row>
    <row r="5" spans="1:14" s="539" customFormat="1" ht="11.25" customHeight="1">
      <c r="A5" s="559"/>
      <c r="B5" s="559"/>
      <c r="C5" s="559"/>
      <c r="D5" s="559"/>
      <c r="F5" s="575" t="s">
        <v>91</v>
      </c>
      <c r="G5" s="587" t="s">
        <v>448</v>
      </c>
      <c r="H5" s="574" t="s">
        <v>439</v>
      </c>
      <c r="I5" s="1277"/>
      <c r="J5" s="559"/>
      <c r="K5" s="559"/>
      <c r="L5" s="559"/>
      <c r="M5" s="559"/>
      <c r="N5" s="559"/>
    </row>
    <row r="6" spans="1:14" s="539" customFormat="1" ht="12" customHeight="1">
      <c r="A6" s="559"/>
      <c r="B6" s="559"/>
      <c r="C6" s="559"/>
      <c r="D6" s="559"/>
      <c r="F6" s="576" t="s">
        <v>92</v>
      </c>
      <c r="G6" s="578">
        <v>2</v>
      </c>
      <c r="H6" s="579">
        <v>3</v>
      </c>
      <c r="I6" s="577">
        <v>4</v>
      </c>
      <c r="J6" s="559">
        <v>4</v>
      </c>
      <c r="K6" s="559"/>
      <c r="L6" s="559"/>
      <c r="M6" s="559"/>
      <c r="N6" s="559"/>
    </row>
    <row r="7" spans="1:14" s="539" customFormat="1" ht="18.75">
      <c r="A7" s="559"/>
      <c r="B7" s="559"/>
      <c r="C7" s="559"/>
      <c r="D7" s="559"/>
      <c r="F7" s="585">
        <v>1</v>
      </c>
      <c r="G7" s="601" t="s">
        <v>471</v>
      </c>
      <c r="H7" s="573" t="str">
        <f>IF(dateCh="","",dateCh)</f>
        <v>29.04.2021</v>
      </c>
      <c r="I7" s="550" t="s">
        <v>472</v>
      </c>
      <c r="J7" s="584"/>
      <c r="K7" s="559"/>
      <c r="L7" s="559"/>
      <c r="M7" s="559"/>
      <c r="N7" s="559"/>
    </row>
    <row r="8" spans="1:14" s="539" customFormat="1" ht="45">
      <c r="A8" s="1278">
        <v>1</v>
      </c>
      <c r="B8" s="559"/>
      <c r="C8" s="559"/>
      <c r="D8" s="559"/>
      <c r="F8" s="585" t="str">
        <f>"2." &amp;mergeValue(A8)</f>
        <v>2.1</v>
      </c>
      <c r="G8" s="601" t="s">
        <v>473</v>
      </c>
      <c r="H8" s="573"/>
      <c r="I8" s="550" t="s">
        <v>568</v>
      </c>
      <c r="J8" s="584"/>
      <c r="K8" s="559"/>
      <c r="L8" s="559"/>
      <c r="M8" s="559"/>
      <c r="N8" s="559"/>
    </row>
    <row r="9" spans="1:14" s="539" customFormat="1" ht="22.5">
      <c r="A9" s="1278"/>
      <c r="B9" s="559"/>
      <c r="C9" s="559"/>
      <c r="D9" s="559"/>
      <c r="F9" s="585" t="str">
        <f>"3." &amp;mergeValue(A9)</f>
        <v>3.1</v>
      </c>
      <c r="G9" s="601" t="s">
        <v>474</v>
      </c>
      <c r="H9" s="573"/>
      <c r="I9" s="550" t="s">
        <v>566</v>
      </c>
      <c r="J9" s="584"/>
      <c r="K9" s="559"/>
      <c r="L9" s="559"/>
      <c r="M9" s="559"/>
      <c r="N9" s="559"/>
    </row>
    <row r="10" spans="1:14" s="539" customFormat="1" ht="22.5">
      <c r="A10" s="1278"/>
      <c r="B10" s="559"/>
      <c r="C10" s="559"/>
      <c r="D10" s="559"/>
      <c r="F10" s="585" t="str">
        <f>"4."&amp;mergeValue(A10)</f>
        <v>4.1</v>
      </c>
      <c r="G10" s="601" t="s">
        <v>475</v>
      </c>
      <c r="H10" s="574" t="s">
        <v>449</v>
      </c>
      <c r="I10" s="550"/>
      <c r="J10" s="584"/>
      <c r="K10" s="559"/>
      <c r="L10" s="559"/>
      <c r="M10" s="559"/>
      <c r="N10" s="559"/>
    </row>
    <row r="11" spans="1:14" s="539" customFormat="1" ht="18.75">
      <c r="A11" s="1278"/>
      <c r="B11" s="1278">
        <v>1</v>
      </c>
      <c r="C11" s="592"/>
      <c r="D11" s="592"/>
      <c r="F11" s="585" t="str">
        <f>"4."&amp;mergeValue(A11) &amp;"."&amp;mergeValue(B11)</f>
        <v>4.1.1</v>
      </c>
      <c r="G11" s="580" t="s">
        <v>570</v>
      </c>
      <c r="H11" s="573" t="str">
        <f>IF(region_name="","",region_name)</f>
        <v>Нижегородская область</v>
      </c>
      <c r="I11" s="550" t="s">
        <v>478</v>
      </c>
      <c r="J11" s="584"/>
      <c r="K11" s="559"/>
      <c r="L11" s="559"/>
      <c r="M11" s="559"/>
      <c r="N11" s="559"/>
    </row>
    <row r="12" spans="1:14" s="539" customFormat="1" ht="22.5">
      <c r="A12" s="1278"/>
      <c r="B12" s="1278"/>
      <c r="C12" s="1278">
        <v>1</v>
      </c>
      <c r="D12" s="592"/>
      <c r="F12" s="585" t="str">
        <f>"4."&amp;mergeValue(A12) &amp;"."&amp;mergeValue(B12)&amp;"."&amp;mergeValue(C12)</f>
        <v>4.1.1.1</v>
      </c>
      <c r="G12" s="591" t="s">
        <v>476</v>
      </c>
      <c r="H12" s="573"/>
      <c r="I12" s="550" t="s">
        <v>479</v>
      </c>
      <c r="J12" s="584"/>
      <c r="K12" s="559"/>
      <c r="L12" s="559"/>
      <c r="M12" s="559"/>
      <c r="N12" s="559"/>
    </row>
    <row r="13" spans="1:14" s="539" customFormat="1" ht="39" customHeight="1">
      <c r="A13" s="1278"/>
      <c r="B13" s="1278"/>
      <c r="C13" s="1278"/>
      <c r="D13" s="592">
        <v>1</v>
      </c>
      <c r="F13" s="585" t="str">
        <f>"4."&amp;mergeValue(A13) &amp;"."&amp;mergeValue(B13)&amp;"."&amp;mergeValue(C13)&amp;"."&amp;mergeValue(D13)</f>
        <v>4.1.1.1.1</v>
      </c>
      <c r="G13" s="602" t="s">
        <v>477</v>
      </c>
      <c r="H13" s="573"/>
      <c r="I13" s="1279" t="s">
        <v>569</v>
      </c>
      <c r="J13" s="584"/>
      <c r="K13" s="559"/>
      <c r="L13" s="559"/>
      <c r="M13" s="559"/>
      <c r="N13" s="559"/>
    </row>
    <row r="14" spans="1:14" s="539" customFormat="1" ht="18.75">
      <c r="A14" s="1278"/>
      <c r="B14" s="1278"/>
      <c r="C14" s="1278"/>
      <c r="D14" s="592"/>
      <c r="F14" s="588"/>
      <c r="G14" s="520" t="s">
        <v>4</v>
      </c>
      <c r="H14" s="593"/>
      <c r="I14" s="1279"/>
      <c r="J14" s="584"/>
      <c r="K14" s="559"/>
      <c r="L14" s="559"/>
      <c r="M14" s="559"/>
      <c r="N14" s="559"/>
    </row>
    <row r="15" spans="1:14" s="539" customFormat="1" ht="18.75">
      <c r="A15" s="1278"/>
      <c r="B15" s="1278"/>
      <c r="C15" s="592"/>
      <c r="D15" s="592"/>
      <c r="F15" s="603"/>
      <c r="G15" s="546" t="s">
        <v>401</v>
      </c>
      <c r="H15" s="604"/>
      <c r="I15" s="605"/>
      <c r="J15" s="584"/>
      <c r="K15" s="559"/>
      <c r="L15" s="559"/>
      <c r="M15" s="559"/>
      <c r="N15" s="559"/>
    </row>
    <row r="16" spans="1:14" s="539" customFormat="1" ht="18.75">
      <c r="A16" s="1278"/>
      <c r="B16" s="559"/>
      <c r="C16" s="559"/>
      <c r="D16" s="559"/>
      <c r="F16" s="588"/>
      <c r="G16" s="528" t="s">
        <v>483</v>
      </c>
      <c r="H16" s="589"/>
      <c r="I16" s="590"/>
      <c r="J16" s="584"/>
      <c r="K16" s="559"/>
      <c r="L16" s="559"/>
      <c r="M16" s="559"/>
      <c r="N16" s="559"/>
    </row>
    <row r="17" spans="1:14" s="539" customFormat="1" ht="18.75">
      <c r="A17" s="559"/>
      <c r="B17" s="559"/>
      <c r="C17" s="559"/>
      <c r="D17" s="559"/>
      <c r="F17" s="588"/>
      <c r="G17" s="535" t="s">
        <v>482</v>
      </c>
      <c r="H17" s="589"/>
      <c r="I17" s="590"/>
      <c r="J17" s="584"/>
      <c r="K17" s="559"/>
      <c r="L17" s="559"/>
      <c r="M17" s="559"/>
      <c r="N17" s="559"/>
    </row>
    <row r="18" spans="1:14" s="582" customFormat="1" ht="3" customHeight="1">
      <c r="A18" s="583"/>
      <c r="B18" s="583"/>
      <c r="C18" s="583"/>
      <c r="D18" s="583"/>
      <c r="F18" s="594"/>
      <c r="G18" s="595"/>
      <c r="H18" s="596"/>
      <c r="I18" s="597"/>
      <c r="J18" s="583"/>
      <c r="K18" s="583"/>
      <c r="L18" s="583"/>
      <c r="M18" s="583"/>
      <c r="N18" s="583"/>
    </row>
    <row r="19" spans="1:14" s="582" customFormat="1" ht="15" customHeight="1">
      <c r="A19" s="583"/>
      <c r="B19" s="583"/>
      <c r="C19" s="583"/>
      <c r="D19" s="583"/>
      <c r="F19" s="581"/>
      <c r="G19" s="1273" t="s">
        <v>571</v>
      </c>
      <c r="H19" s="1273"/>
      <c r="I19" s="563"/>
      <c r="J19" s="583"/>
      <c r="K19" s="583"/>
      <c r="L19" s="583"/>
      <c r="M19" s="583"/>
      <c r="N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0600-000000000000}">
      <formula1>900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06_1">
    <tabColor rgb="FFEAEBEE"/>
    <pageSetUpPr fitToPage="1"/>
  </sheetPr>
  <dimension ref="A1:AB34"/>
  <sheetViews>
    <sheetView showGridLines="0" topLeftCell="I4" zoomScaleNormal="100" workbookViewId="0"/>
  </sheetViews>
  <sheetFormatPr defaultColWidth="10.5703125" defaultRowHeight="14.25"/>
  <cols>
    <col min="1" max="6" width="10.5703125" style="554" hidden="1" customWidth="1"/>
    <col min="7" max="8" width="9.140625" style="560" hidden="1" customWidth="1"/>
    <col min="9" max="9" width="3.7109375" style="501" customWidth="1"/>
    <col min="10" max="11" width="3.7109375" style="500" customWidth="1"/>
    <col min="12" max="12" width="12.7109375" style="493" customWidth="1"/>
    <col min="13" max="13" width="44.7109375" style="493" customWidth="1"/>
    <col min="14" max="14" width="1.7109375" style="493" hidden="1" customWidth="1"/>
    <col min="15" max="15" width="29.7109375" style="493" hidden="1" customWidth="1"/>
    <col min="16" max="17" width="23.7109375" style="493" hidden="1" customWidth="1"/>
    <col min="18" max="18" width="11.7109375" style="493" customWidth="1"/>
    <col min="19" max="19" width="3.7109375" style="493" customWidth="1"/>
    <col min="20" max="20" width="11.7109375" style="493" customWidth="1"/>
    <col min="21" max="21" width="8.5703125" style="493" hidden="1" customWidth="1"/>
    <col min="22" max="22" width="4.7109375" style="493" customWidth="1"/>
    <col min="23" max="23" width="115.7109375" style="493" customWidth="1"/>
    <col min="24" max="25" width="10.5703125" style="554"/>
    <col min="26" max="26" width="11.140625" style="554" customWidth="1"/>
    <col min="27" max="28" width="10.5703125" style="554"/>
    <col min="29" max="16384" width="10.5703125" style="493"/>
  </cols>
  <sheetData>
    <row r="1" spans="1:28" hidden="1">
      <c r="Q1" s="552"/>
      <c r="R1" s="552"/>
    </row>
    <row r="2" spans="1:28" hidden="1">
      <c r="U2" s="552"/>
    </row>
    <row r="3" spans="1:28" hidden="1"/>
    <row r="4" spans="1:28" ht="3" customHeight="1">
      <c r="J4" s="499"/>
      <c r="K4" s="499"/>
      <c r="L4" s="494"/>
      <c r="M4" s="494"/>
      <c r="N4" s="494"/>
      <c r="O4" s="502"/>
      <c r="P4" s="502"/>
      <c r="Q4" s="502"/>
      <c r="R4" s="502"/>
      <c r="S4" s="502"/>
      <c r="T4" s="502"/>
      <c r="U4" s="502"/>
    </row>
    <row r="5" spans="1:28" ht="26.1" customHeight="1">
      <c r="J5" s="499"/>
      <c r="K5" s="499"/>
      <c r="L5" s="1307" t="s">
        <v>717</v>
      </c>
      <c r="M5" s="1307"/>
      <c r="N5" s="1307"/>
      <c r="O5" s="1307"/>
      <c r="P5" s="1307"/>
      <c r="Q5" s="1307"/>
      <c r="R5" s="1307"/>
      <c r="S5" s="1307"/>
      <c r="T5" s="1307"/>
      <c r="U5" s="633"/>
    </row>
    <row r="6" spans="1:28" ht="3" customHeight="1">
      <c r="J6" s="499"/>
      <c r="K6" s="499"/>
      <c r="L6" s="494"/>
      <c r="M6" s="494"/>
      <c r="N6" s="494"/>
      <c r="O6" s="498"/>
      <c r="P6" s="498"/>
      <c r="Q6" s="498"/>
      <c r="R6" s="498"/>
      <c r="S6" s="498"/>
      <c r="T6" s="498"/>
      <c r="U6" s="498"/>
      <c r="V6" s="502"/>
    </row>
    <row r="7" spans="1:28" s="746" customFormat="1" ht="5.25" hidden="1">
      <c r="A7" s="1121"/>
      <c r="B7" s="1121"/>
      <c r="C7" s="1121"/>
      <c r="D7" s="1121"/>
      <c r="E7" s="1121"/>
      <c r="F7" s="1121"/>
      <c r="G7" s="1121"/>
      <c r="H7" s="1121"/>
      <c r="L7" s="1171"/>
      <c r="M7" s="1046"/>
      <c r="O7" s="1283"/>
      <c r="P7" s="1283"/>
      <c r="Q7" s="1283"/>
      <c r="R7" s="1283"/>
      <c r="S7" s="1283"/>
      <c r="T7" s="1283"/>
      <c r="U7" s="780"/>
      <c r="V7" s="780"/>
      <c r="X7" s="1121"/>
      <c r="Y7" s="1121"/>
      <c r="Z7" s="1121"/>
      <c r="AA7" s="1121"/>
      <c r="AB7" s="1121"/>
    </row>
    <row r="8" spans="1:28" s="539" customFormat="1" ht="18.75">
      <c r="A8" s="559"/>
      <c r="B8" s="559"/>
      <c r="C8" s="559"/>
      <c r="D8" s="559"/>
      <c r="E8" s="559"/>
      <c r="F8" s="559"/>
      <c r="G8" s="559"/>
      <c r="H8" s="559"/>
      <c r="L8" s="469"/>
      <c r="M8" s="586" t="str">
        <f>"Дата подачи заявления об "&amp;IF(datePr_ch="","утверждении","изменении") &amp; " тарифов"</f>
        <v>Дата подачи заявления об утверждении тарифов</v>
      </c>
      <c r="N8" s="1125"/>
      <c r="O8" s="1284" t="str">
        <f>IF(datePr_ch="",IF(datePr="","",datePr),datePr_ch)</f>
        <v>29.04.2021</v>
      </c>
      <c r="P8" s="1284"/>
      <c r="Q8" s="1284"/>
      <c r="R8" s="1284"/>
      <c r="S8" s="1284"/>
      <c r="T8" s="1284"/>
      <c r="U8" s="551"/>
      <c r="V8" s="551"/>
      <c r="W8" s="489"/>
      <c r="X8" s="559"/>
      <c r="Y8" s="559"/>
      <c r="Z8" s="559"/>
      <c r="AA8" s="559"/>
      <c r="AB8" s="559"/>
    </row>
    <row r="9" spans="1:28" s="539" customFormat="1" ht="22.5">
      <c r="A9" s="559"/>
      <c r="B9" s="559"/>
      <c r="C9" s="559"/>
      <c r="D9" s="559"/>
      <c r="E9" s="559"/>
      <c r="F9" s="559"/>
      <c r="G9" s="559"/>
      <c r="H9" s="559"/>
      <c r="L9" s="522"/>
      <c r="M9" s="586" t="str">
        <f>"Номер подачи заявления об "&amp;IF(numberPr_ch="","утверждении","изменении") &amp; " тарифов"</f>
        <v>Номер подачи заявления об утверждении тарифов</v>
      </c>
      <c r="N9" s="1125"/>
      <c r="O9" s="1284" t="str">
        <f>IF(numberPr_ch="",IF(numberPr="","",numberPr),numberPr_ch)</f>
        <v>53</v>
      </c>
      <c r="P9" s="1284"/>
      <c r="Q9" s="1284"/>
      <c r="R9" s="1284"/>
      <c r="S9" s="1284"/>
      <c r="T9" s="1284"/>
      <c r="U9" s="551"/>
      <c r="V9" s="551"/>
      <c r="W9" s="489"/>
      <c r="X9" s="559"/>
      <c r="Y9" s="559"/>
      <c r="Z9" s="559"/>
      <c r="AA9" s="559"/>
      <c r="AB9" s="559"/>
    </row>
    <row r="10" spans="1:28" s="746" customFormat="1" ht="5.25" hidden="1">
      <c r="A10" s="1121"/>
      <c r="B10" s="1121"/>
      <c r="C10" s="1121"/>
      <c r="D10" s="1121"/>
      <c r="E10" s="1121"/>
      <c r="F10" s="1121"/>
      <c r="G10" s="1121"/>
      <c r="H10" s="1121"/>
      <c r="L10" s="1139"/>
      <c r="M10" s="1046"/>
      <c r="O10" s="1283"/>
      <c r="P10" s="1283"/>
      <c r="Q10" s="1283"/>
      <c r="R10" s="1283"/>
      <c r="S10" s="1283"/>
      <c r="T10" s="1283"/>
      <c r="U10" s="780"/>
      <c r="V10" s="780"/>
      <c r="X10" s="1121"/>
      <c r="Y10" s="1121"/>
      <c r="Z10" s="1121"/>
      <c r="AA10" s="1121"/>
      <c r="AB10" s="1121"/>
    </row>
    <row r="11" spans="1:28" s="539" customFormat="1" ht="11.25" hidden="1">
      <c r="A11" s="559"/>
      <c r="B11" s="559"/>
      <c r="C11" s="559"/>
      <c r="D11" s="559"/>
      <c r="E11" s="559"/>
      <c r="F11" s="559"/>
      <c r="G11" s="559"/>
      <c r="H11" s="559"/>
      <c r="L11" s="1308"/>
      <c r="M11" s="1308"/>
      <c r="N11" s="536"/>
      <c r="O11" s="551"/>
      <c r="P11" s="551"/>
      <c r="Q11" s="551"/>
      <c r="R11" s="551"/>
      <c r="S11" s="551"/>
      <c r="T11" s="551"/>
      <c r="U11" s="557" t="s">
        <v>371</v>
      </c>
      <c r="X11" s="559"/>
      <c r="Y11" s="559"/>
      <c r="Z11" s="559"/>
      <c r="AA11" s="559"/>
      <c r="AB11" s="559"/>
    </row>
    <row r="12" spans="1:28">
      <c r="J12" s="499"/>
      <c r="K12" s="499"/>
      <c r="L12" s="494"/>
      <c r="M12" s="494"/>
      <c r="N12" s="472"/>
      <c r="O12" s="1285"/>
      <c r="P12" s="1285"/>
      <c r="Q12" s="1285"/>
      <c r="R12" s="1285"/>
      <c r="S12" s="1285"/>
      <c r="T12" s="1285"/>
      <c r="U12" s="1285"/>
    </row>
    <row r="13" spans="1:28">
      <c r="J13" s="499"/>
      <c r="K13" s="499"/>
      <c r="L13" s="1235" t="s">
        <v>445</v>
      </c>
      <c r="M13" s="1235"/>
      <c r="N13" s="1235"/>
      <c r="O13" s="1235"/>
      <c r="P13" s="1235"/>
      <c r="Q13" s="1235"/>
      <c r="R13" s="1235"/>
      <c r="S13" s="1235"/>
      <c r="T13" s="1235"/>
      <c r="U13" s="1235"/>
      <c r="V13" s="1235"/>
      <c r="W13" s="1235" t="s">
        <v>446</v>
      </c>
    </row>
    <row r="14" spans="1:28" ht="14.25" customHeight="1">
      <c r="J14" s="499"/>
      <c r="K14" s="499"/>
      <c r="L14" s="1291" t="s">
        <v>91</v>
      </c>
      <c r="M14" s="1291" t="s">
        <v>602</v>
      </c>
      <c r="N14" s="630"/>
      <c r="O14" s="1292" t="s">
        <v>604</v>
      </c>
      <c r="P14" s="1293"/>
      <c r="Q14" s="1293"/>
      <c r="R14" s="1293"/>
      <c r="S14" s="1293"/>
      <c r="T14" s="1294"/>
      <c r="U14" s="1302" t="s">
        <v>339</v>
      </c>
      <c r="V14" s="1288" t="s">
        <v>274</v>
      </c>
      <c r="W14" s="1235"/>
    </row>
    <row r="15" spans="1:28" ht="14.25" customHeight="1">
      <c r="J15" s="499"/>
      <c r="K15" s="499"/>
      <c r="L15" s="1291"/>
      <c r="M15" s="1291"/>
      <c r="N15" s="631"/>
      <c r="O15" s="1297" t="s">
        <v>578</v>
      </c>
      <c r="P15" s="1295" t="s">
        <v>270</v>
      </c>
      <c r="Q15" s="1296"/>
      <c r="R15" s="1299" t="s">
        <v>615</v>
      </c>
      <c r="S15" s="1300"/>
      <c r="T15" s="1301"/>
      <c r="U15" s="1303"/>
      <c r="V15" s="1289"/>
      <c r="W15" s="1235"/>
    </row>
    <row r="16" spans="1:28" ht="33.75" customHeight="1">
      <c r="J16" s="499"/>
      <c r="K16" s="499"/>
      <c r="L16" s="1291"/>
      <c r="M16" s="1291"/>
      <c r="N16" s="632"/>
      <c r="O16" s="1298"/>
      <c r="P16" s="505" t="s">
        <v>579</v>
      </c>
      <c r="Q16" s="505" t="s">
        <v>6</v>
      </c>
      <c r="R16" s="506" t="s">
        <v>273</v>
      </c>
      <c r="S16" s="1286" t="s">
        <v>272</v>
      </c>
      <c r="T16" s="1287"/>
      <c r="U16" s="1304"/>
      <c r="V16" s="1290"/>
      <c r="W16" s="1235"/>
    </row>
    <row r="17" spans="1:28">
      <c r="J17" s="499"/>
      <c r="K17" s="538">
        <v>1</v>
      </c>
      <c r="L17" s="616" t="s">
        <v>92</v>
      </c>
      <c r="M17" s="616" t="s">
        <v>48</v>
      </c>
      <c r="N17" s="618" t="str">
        <f ca="1">OFFSET(N17,0,-1)</f>
        <v>2</v>
      </c>
      <c r="O17" s="617">
        <f ca="1">OFFSET(O17,0,-1)+1</f>
        <v>3</v>
      </c>
      <c r="P17" s="617">
        <f ca="1">OFFSET(P17,0,-1)+1</f>
        <v>4</v>
      </c>
      <c r="Q17" s="617">
        <f ca="1">OFFSET(Q17,0,-1)+1</f>
        <v>5</v>
      </c>
      <c r="R17" s="617">
        <f ca="1">OFFSET(R17,0,-1)+1</f>
        <v>6</v>
      </c>
      <c r="S17" s="1309">
        <f ca="1">OFFSET(S17,0,-1)+1</f>
        <v>7</v>
      </c>
      <c r="T17" s="1309"/>
      <c r="U17" s="617">
        <f ca="1">OFFSET(U17,0,-2)+1</f>
        <v>8</v>
      </c>
      <c r="V17" s="618">
        <f ca="1">OFFSET(V17,0,-1)</f>
        <v>8</v>
      </c>
      <c r="W17" s="617">
        <f ca="1">OFFSET(W17,0,-1)+1</f>
        <v>9</v>
      </c>
    </row>
    <row r="18" spans="1:28" ht="22.5">
      <c r="A18" s="1310">
        <v>1</v>
      </c>
      <c r="B18" s="795"/>
      <c r="C18" s="795"/>
      <c r="D18" s="795"/>
      <c r="E18" s="796"/>
      <c r="F18" s="797"/>
      <c r="G18" s="797"/>
      <c r="H18" s="797"/>
      <c r="I18" s="798"/>
      <c r="J18" s="793"/>
      <c r="K18" s="800"/>
      <c r="L18" s="562">
        <f>mergeValue(A18)</f>
        <v>1</v>
      </c>
      <c r="M18" s="610" t="s">
        <v>19</v>
      </c>
      <c r="N18" s="615"/>
      <c r="O18" s="1311"/>
      <c r="P18" s="1311"/>
      <c r="Q18" s="1311"/>
      <c r="R18" s="1311"/>
      <c r="S18" s="1311"/>
      <c r="T18" s="1311"/>
      <c r="U18" s="1311"/>
      <c r="V18" s="1311"/>
      <c r="W18" s="599" t="s">
        <v>718</v>
      </c>
      <c r="Y18" s="558"/>
      <c r="Z18" s="558" t="str">
        <f t="shared" ref="Z18:Z31" si="0">IF(M18="","",M18 )</f>
        <v>Наименование тарифа</v>
      </c>
      <c r="AA18" s="558"/>
      <c r="AB18" s="558"/>
    </row>
    <row r="19" spans="1:28" ht="22.5">
      <c r="A19" s="1310"/>
      <c r="B19" s="1310">
        <v>1</v>
      </c>
      <c r="C19" s="795"/>
      <c r="D19" s="795"/>
      <c r="E19" s="797"/>
      <c r="F19" s="797"/>
      <c r="G19" s="797"/>
      <c r="H19" s="797"/>
      <c r="I19" s="792"/>
      <c r="J19" s="791"/>
      <c r="K19" s="794"/>
      <c r="L19" s="562" t="str">
        <f>mergeValue(A19) &amp;"."&amp; mergeValue(B19)</f>
        <v>1.1</v>
      </c>
      <c r="M19" s="516" t="s">
        <v>15</v>
      </c>
      <c r="N19" s="615"/>
      <c r="O19" s="1311"/>
      <c r="P19" s="1311"/>
      <c r="Q19" s="1311"/>
      <c r="R19" s="1311"/>
      <c r="S19" s="1311"/>
      <c r="T19" s="1311"/>
      <c r="U19" s="1311"/>
      <c r="V19" s="1311"/>
      <c r="W19" s="599" t="s">
        <v>459</v>
      </c>
      <c r="Y19" s="558"/>
      <c r="Z19" s="558" t="str">
        <f t="shared" si="0"/>
        <v>Территория действия тарифа</v>
      </c>
      <c r="AA19" s="558"/>
      <c r="AB19" s="558"/>
    </row>
    <row r="20" spans="1:28" ht="22.5">
      <c r="A20" s="1310"/>
      <c r="B20" s="1310"/>
      <c r="C20" s="1310">
        <v>1</v>
      </c>
      <c r="D20" s="795"/>
      <c r="E20" s="797"/>
      <c r="F20" s="797"/>
      <c r="G20" s="797"/>
      <c r="H20" s="797"/>
      <c r="I20" s="799"/>
      <c r="J20" s="791"/>
      <c r="K20" s="794"/>
      <c r="L20" s="562" t="str">
        <f>mergeValue(A20) &amp;"."&amp; mergeValue(B20)&amp;"."&amp; mergeValue(C20)</f>
        <v>1.1.1</v>
      </c>
      <c r="M20" s="517" t="s">
        <v>7</v>
      </c>
      <c r="N20" s="615"/>
      <c r="O20" s="1311"/>
      <c r="P20" s="1311"/>
      <c r="Q20" s="1311"/>
      <c r="R20" s="1311"/>
      <c r="S20" s="1311"/>
      <c r="T20" s="1311"/>
      <c r="U20" s="1311"/>
      <c r="V20" s="1311"/>
      <c r="W20" s="599" t="s">
        <v>600</v>
      </c>
      <c r="Y20" s="558"/>
      <c r="Z20" s="558" t="str">
        <f t="shared" si="0"/>
        <v xml:space="preserve">Наименование системы теплоснабжения </v>
      </c>
      <c r="AA20" s="558"/>
      <c r="AB20" s="558"/>
    </row>
    <row r="21" spans="1:28" ht="22.5">
      <c r="A21" s="1310"/>
      <c r="B21" s="1310"/>
      <c r="C21" s="1310"/>
      <c r="D21" s="1310">
        <v>1</v>
      </c>
      <c r="E21" s="797"/>
      <c r="F21" s="797"/>
      <c r="G21" s="797"/>
      <c r="H21" s="797"/>
      <c r="I21" s="799"/>
      <c r="J21" s="791"/>
      <c r="K21" s="794"/>
      <c r="L21" s="562" t="str">
        <f>mergeValue(A21) &amp;"."&amp; mergeValue(B21)&amp;"."&amp; mergeValue(C21)&amp;"."&amp; mergeValue(D21)</f>
        <v>1.1.1.1</v>
      </c>
      <c r="M21" s="518" t="s">
        <v>21</v>
      </c>
      <c r="N21" s="615"/>
      <c r="O21" s="1311"/>
      <c r="P21" s="1311"/>
      <c r="Q21" s="1311"/>
      <c r="R21" s="1311"/>
      <c r="S21" s="1311"/>
      <c r="T21" s="1311"/>
      <c r="U21" s="1311"/>
      <c r="V21" s="1311"/>
      <c r="W21" s="599" t="s">
        <v>601</v>
      </c>
      <c r="Y21" s="558"/>
      <c r="Z21" s="558" t="str">
        <f t="shared" si="0"/>
        <v xml:space="preserve">Источник тепловой энергии  </v>
      </c>
      <c r="AA21" s="558"/>
      <c r="AB21" s="558"/>
    </row>
    <row r="22" spans="1:28" ht="78.75">
      <c r="A22" s="1310"/>
      <c r="B22" s="1310"/>
      <c r="C22" s="1310"/>
      <c r="D22" s="1310"/>
      <c r="E22" s="1310">
        <v>1</v>
      </c>
      <c r="F22" s="797"/>
      <c r="G22" s="797"/>
      <c r="H22" s="795">
        <v>1</v>
      </c>
      <c r="I22" s="1310">
        <v>1</v>
      </c>
      <c r="J22" s="797"/>
      <c r="K22" s="802"/>
      <c r="L22" s="562" t="str">
        <f>mergeValue(A22) &amp;"."&amp; mergeValue(B22)&amp;"."&amp; mergeValue(C22)&amp;"."&amp; mergeValue(D22)&amp;"."&amp; mergeValue(E22)</f>
        <v>1.1.1.1.1</v>
      </c>
      <c r="M22" s="524" t="s">
        <v>8</v>
      </c>
      <c r="N22" s="615"/>
      <c r="O22" s="1312"/>
      <c r="P22" s="1312"/>
      <c r="Q22" s="1312"/>
      <c r="R22" s="1312"/>
      <c r="S22" s="1312"/>
      <c r="T22" s="1312"/>
      <c r="U22" s="1312"/>
      <c r="V22" s="1312"/>
      <c r="W22" s="599" t="s">
        <v>719</v>
      </c>
      <c r="Y22" s="558"/>
      <c r="Z22" s="558" t="str">
        <f t="shared" si="0"/>
        <v>Схема подключения теплопотребляющей установки к коллектору источника тепловой энергии</v>
      </c>
      <c r="AA22" s="558"/>
      <c r="AB22" s="558"/>
    </row>
    <row r="23" spans="1:28" ht="33.75">
      <c r="A23" s="1310"/>
      <c r="B23" s="1310"/>
      <c r="C23" s="1310"/>
      <c r="D23" s="1310"/>
      <c r="E23" s="1310"/>
      <c r="F23" s="1310">
        <v>1</v>
      </c>
      <c r="G23" s="795"/>
      <c r="H23" s="795"/>
      <c r="I23" s="1310"/>
      <c r="J23" s="1310">
        <v>1</v>
      </c>
      <c r="K23" s="803"/>
      <c r="L23" s="562" t="str">
        <f>mergeValue(A23) &amp;"."&amp; mergeValue(B23)&amp;"."&amp; mergeValue(C23)&amp;"."&amp; mergeValue(D23)&amp;"."&amp; mergeValue(E23)&amp;"."&amp; mergeValue(F23)</f>
        <v>1.1.1.1.1.1</v>
      </c>
      <c r="M23" s="525" t="s">
        <v>9</v>
      </c>
      <c r="N23" s="615"/>
      <c r="O23" s="1313"/>
      <c r="P23" s="1314"/>
      <c r="Q23" s="1314"/>
      <c r="R23" s="1314"/>
      <c r="S23" s="1314"/>
      <c r="T23" s="1314"/>
      <c r="U23" s="1314"/>
      <c r="V23" s="1315"/>
      <c r="W23" s="599" t="s">
        <v>720</v>
      </c>
      <c r="Y23" s="558"/>
      <c r="Z23" s="558" t="str">
        <f t="shared" si="0"/>
        <v>Группа потребителей</v>
      </c>
      <c r="AA23" s="558"/>
      <c r="AB23" s="558"/>
    </row>
    <row r="24" spans="1:28" ht="122.1" customHeight="1">
      <c r="A24" s="1310"/>
      <c r="B24" s="1310"/>
      <c r="C24" s="1310"/>
      <c r="D24" s="1310"/>
      <c r="E24" s="1310"/>
      <c r="F24" s="1310"/>
      <c r="G24" s="795">
        <v>1</v>
      </c>
      <c r="H24" s="795"/>
      <c r="I24" s="1310"/>
      <c r="J24" s="1310"/>
      <c r="K24" s="803">
        <v>1</v>
      </c>
      <c r="L24" s="562" t="str">
        <f>mergeValue(A24) &amp;"."&amp; mergeValue(B24)&amp;"."&amp; mergeValue(C24)&amp;"."&amp; mergeValue(D24)&amp;"."&amp; mergeValue(E24)&amp;"."&amp; mergeValue(F24)&amp;"."&amp; mergeValue(G24)</f>
        <v>1.1.1.1.1.1.1</v>
      </c>
      <c r="M24" s="1088"/>
      <c r="N24" s="615"/>
      <c r="O24" s="532"/>
      <c r="P24" s="532"/>
      <c r="Q24" s="1040"/>
      <c r="R24" s="1316"/>
      <c r="S24" s="1306" t="s">
        <v>83</v>
      </c>
      <c r="T24" s="1305"/>
      <c r="U24" s="1306" t="s">
        <v>84</v>
      </c>
      <c r="V24" s="532"/>
      <c r="W24" s="1280" t="s">
        <v>721</v>
      </c>
      <c r="X24" s="554" t="str">
        <f>strCheckDate(O25:V25)</f>
        <v/>
      </c>
      <c r="Y24" s="558"/>
      <c r="Z24" s="558" t="str">
        <f t="shared" si="0"/>
        <v/>
      </c>
      <c r="AA24" s="558"/>
      <c r="AB24" s="558"/>
    </row>
    <row r="25" spans="1:28" ht="11.25" hidden="1">
      <c r="A25" s="1310"/>
      <c r="B25" s="1310"/>
      <c r="C25" s="1310"/>
      <c r="D25" s="1310"/>
      <c r="E25" s="1310"/>
      <c r="F25" s="1310"/>
      <c r="G25" s="795"/>
      <c r="H25" s="795"/>
      <c r="I25" s="1310"/>
      <c r="J25" s="1310"/>
      <c r="K25" s="803"/>
      <c r="L25" s="569"/>
      <c r="M25" s="615"/>
      <c r="N25" s="615"/>
      <c r="O25" s="532"/>
      <c r="P25" s="532"/>
      <c r="Q25" s="553" t="str">
        <f>R24 &amp; "-" &amp; T24</f>
        <v>-</v>
      </c>
      <c r="R25" s="1305"/>
      <c r="S25" s="1306"/>
      <c r="T25" s="1305"/>
      <c r="U25" s="1306"/>
      <c r="V25" s="532"/>
      <c r="W25" s="1281"/>
      <c r="Y25" s="558"/>
      <c r="Z25" s="558" t="str">
        <f t="shared" si="0"/>
        <v/>
      </c>
      <c r="AA25" s="558"/>
      <c r="AB25" s="558"/>
    </row>
    <row r="26" spans="1:28" ht="15" customHeight="1">
      <c r="A26" s="1310"/>
      <c r="B26" s="1310"/>
      <c r="C26" s="1310"/>
      <c r="D26" s="1310"/>
      <c r="E26" s="1310"/>
      <c r="F26" s="1310"/>
      <c r="G26" s="797"/>
      <c r="H26" s="795"/>
      <c r="I26" s="1310"/>
      <c r="J26" s="1310"/>
      <c r="K26" s="802"/>
      <c r="L26" s="508"/>
      <c r="M26" s="527" t="s">
        <v>24</v>
      </c>
      <c r="N26" s="534"/>
      <c r="O26" s="534"/>
      <c r="P26" s="534"/>
      <c r="Q26" s="534"/>
      <c r="R26" s="534"/>
      <c r="S26" s="534"/>
      <c r="T26" s="534"/>
      <c r="U26" s="534"/>
      <c r="V26" s="530"/>
      <c r="W26" s="1282"/>
      <c r="Y26" s="558"/>
      <c r="Z26" s="558" t="str">
        <f t="shared" si="0"/>
        <v>Добавить вид теплоносителя (параметры теплоносителя)</v>
      </c>
      <c r="AA26" s="558"/>
      <c r="AB26" s="558"/>
    </row>
    <row r="27" spans="1:28" ht="15" customHeight="1">
      <c r="A27" s="1310"/>
      <c r="B27" s="1310"/>
      <c r="C27" s="1310"/>
      <c r="D27" s="1310"/>
      <c r="E27" s="1310"/>
      <c r="F27" s="797"/>
      <c r="G27" s="797"/>
      <c r="H27" s="795"/>
      <c r="I27" s="1310"/>
      <c r="J27" s="797"/>
      <c r="K27" s="802"/>
      <c r="L27" s="508"/>
      <c r="M27" s="526" t="s">
        <v>10</v>
      </c>
      <c r="N27" s="534"/>
      <c r="O27" s="534"/>
      <c r="P27" s="534"/>
      <c r="Q27" s="534"/>
      <c r="R27" s="534"/>
      <c r="S27" s="534"/>
      <c r="T27" s="534"/>
      <c r="U27" s="533"/>
      <c r="V27" s="534"/>
      <c r="W27" s="634"/>
      <c r="Y27" s="558"/>
      <c r="Z27" s="558" t="str">
        <f t="shared" si="0"/>
        <v>Добавить группу потребителей</v>
      </c>
      <c r="AA27" s="558"/>
      <c r="AB27" s="558"/>
    </row>
    <row r="28" spans="1:28" ht="15" customHeight="1">
      <c r="A28" s="1310"/>
      <c r="B28" s="1310"/>
      <c r="C28" s="1310"/>
      <c r="D28" s="1310"/>
      <c r="E28" s="801"/>
      <c r="F28" s="797"/>
      <c r="G28" s="797"/>
      <c r="H28" s="797"/>
      <c r="I28" s="793"/>
      <c r="J28" s="790"/>
      <c r="K28" s="800"/>
      <c r="L28" s="508"/>
      <c r="M28" s="521" t="s">
        <v>11</v>
      </c>
      <c r="N28" s="534"/>
      <c r="O28" s="534"/>
      <c r="P28" s="534"/>
      <c r="Q28" s="534"/>
      <c r="R28" s="534"/>
      <c r="S28" s="534"/>
      <c r="T28" s="534"/>
      <c r="U28" s="533"/>
      <c r="V28" s="534"/>
      <c r="W28" s="634"/>
      <c r="Y28" s="558"/>
      <c r="Z28" s="558" t="str">
        <f t="shared" si="0"/>
        <v>Добавить схему подключения</v>
      </c>
      <c r="AA28" s="558"/>
      <c r="AB28" s="558"/>
    </row>
    <row r="29" spans="1:28" ht="15" customHeight="1">
      <c r="A29" s="1310"/>
      <c r="B29" s="1310"/>
      <c r="C29" s="1310"/>
      <c r="D29" s="801"/>
      <c r="E29" s="801"/>
      <c r="F29" s="797"/>
      <c r="G29" s="797"/>
      <c r="H29" s="797"/>
      <c r="I29" s="793"/>
      <c r="J29" s="790"/>
      <c r="K29" s="800"/>
      <c r="L29" s="508"/>
      <c r="M29" s="520" t="s">
        <v>16</v>
      </c>
      <c r="N29" s="534"/>
      <c r="O29" s="534"/>
      <c r="P29" s="534"/>
      <c r="Q29" s="534"/>
      <c r="R29" s="534"/>
      <c r="S29" s="534"/>
      <c r="T29" s="534"/>
      <c r="U29" s="533"/>
      <c r="V29" s="534"/>
      <c r="W29" s="634"/>
      <c r="Y29" s="558"/>
      <c r="Z29" s="558" t="str">
        <f t="shared" si="0"/>
        <v>Добавить источник тепловой энергии</v>
      </c>
      <c r="AA29" s="558"/>
      <c r="AB29" s="558"/>
    </row>
    <row r="30" spans="1:28" ht="15" customHeight="1">
      <c r="A30" s="1310"/>
      <c r="B30" s="1310"/>
      <c r="C30" s="801"/>
      <c r="D30" s="801"/>
      <c r="E30" s="801"/>
      <c r="F30" s="801"/>
      <c r="G30" s="806"/>
      <c r="H30" s="793"/>
      <c r="I30" s="804"/>
      <c r="J30" s="790"/>
      <c r="K30" s="805"/>
      <c r="L30" s="508"/>
      <c r="M30" s="519" t="s">
        <v>17</v>
      </c>
      <c r="N30" s="534"/>
      <c r="O30" s="534"/>
      <c r="P30" s="534"/>
      <c r="Q30" s="534"/>
      <c r="R30" s="534"/>
      <c r="S30" s="534"/>
      <c r="T30" s="534"/>
      <c r="U30" s="533"/>
      <c r="V30" s="534"/>
      <c r="W30" s="634"/>
      <c r="Y30" s="558"/>
      <c r="Z30" s="558" t="str">
        <f t="shared" si="0"/>
        <v>Добавить наименование системы теплоснабжения</v>
      </c>
      <c r="AA30" s="558"/>
      <c r="AB30" s="558"/>
    </row>
    <row r="31" spans="1:28" ht="15" customHeight="1">
      <c r="A31" s="1310"/>
      <c r="B31" s="801"/>
      <c r="C31" s="801"/>
      <c r="D31" s="801"/>
      <c r="E31" s="801"/>
      <c r="F31" s="801"/>
      <c r="G31" s="806"/>
      <c r="H31" s="793"/>
      <c r="I31" s="793"/>
      <c r="J31" s="790"/>
      <c r="K31" s="800"/>
      <c r="L31" s="508"/>
      <c r="M31" s="528" t="s">
        <v>18</v>
      </c>
      <c r="N31" s="534"/>
      <c r="O31" s="534"/>
      <c r="P31" s="534"/>
      <c r="Q31" s="534"/>
      <c r="R31" s="534"/>
      <c r="S31" s="534"/>
      <c r="T31" s="534"/>
      <c r="U31" s="533"/>
      <c r="V31" s="534"/>
      <c r="W31" s="634"/>
      <c r="Y31" s="558"/>
      <c r="Z31" s="558" t="str">
        <f t="shared" si="0"/>
        <v>Добавить территорию действия тарифа</v>
      </c>
      <c r="AA31" s="558"/>
      <c r="AB31" s="558"/>
    </row>
    <row r="32" spans="1:28" s="492" customFormat="1" ht="15" customHeight="1">
      <c r="A32" s="789"/>
      <c r="B32" s="789"/>
      <c r="C32" s="789"/>
      <c r="D32" s="789"/>
      <c r="E32" s="789"/>
      <c r="F32" s="789"/>
      <c r="G32" s="789"/>
      <c r="H32" s="789"/>
      <c r="I32" s="789"/>
      <c r="J32" s="789"/>
      <c r="K32" s="789"/>
      <c r="L32" s="462"/>
      <c r="M32" s="535" t="s">
        <v>308</v>
      </c>
      <c r="N32" s="534"/>
      <c r="O32" s="534"/>
      <c r="P32" s="534"/>
      <c r="Q32" s="534"/>
      <c r="R32" s="534"/>
      <c r="S32" s="534"/>
      <c r="T32" s="534"/>
      <c r="U32" s="533"/>
      <c r="V32" s="534"/>
      <c r="W32" s="634"/>
      <c r="X32" s="556"/>
      <c r="Y32" s="556"/>
      <c r="Z32" s="556"/>
      <c r="AA32" s="556"/>
      <c r="AB32" s="556"/>
    </row>
    <row r="33" spans="1:28" ht="11.25">
      <c r="A33" s="493"/>
      <c r="B33" s="493"/>
      <c r="C33" s="493"/>
      <c r="D33" s="493"/>
      <c r="E33" s="493"/>
      <c r="F33" s="493"/>
      <c r="G33" s="493"/>
      <c r="H33" s="493"/>
      <c r="I33" s="493"/>
      <c r="J33" s="493"/>
      <c r="K33" s="493"/>
      <c r="X33" s="493"/>
      <c r="Y33" s="493"/>
      <c r="Z33" s="493"/>
      <c r="AA33" s="493"/>
      <c r="AB33" s="493"/>
    </row>
    <row r="34" spans="1:28" ht="89.25" customHeight="1">
      <c r="L34" s="1">
        <v>1</v>
      </c>
      <c r="M34" s="1273" t="s">
        <v>722</v>
      </c>
      <c r="N34" s="1273"/>
      <c r="O34" s="1273"/>
      <c r="P34" s="1273"/>
      <c r="Q34" s="1273"/>
      <c r="R34" s="1273"/>
      <c r="S34" s="1273"/>
      <c r="T34" s="1273"/>
      <c r="U34" s="1273"/>
      <c r="V34" s="1273"/>
      <c r="W34" s="1273"/>
    </row>
  </sheetData>
  <sheetProtection password="FA9C" sheet="1" objects="1" scenarios="1" formatColumns="0" formatRows="0"/>
  <dataConsolidate link="1"/>
  <mergeCells count="39">
    <mergeCell ref="I22:I27"/>
    <mergeCell ref="J23:J26"/>
    <mergeCell ref="A18:A31"/>
    <mergeCell ref="O18:V18"/>
    <mergeCell ref="B19:B30"/>
    <mergeCell ref="O19:V19"/>
    <mergeCell ref="C20:C29"/>
    <mergeCell ref="O20:V20"/>
    <mergeCell ref="D21:D28"/>
    <mergeCell ref="O21:V21"/>
    <mergeCell ref="E22:E27"/>
    <mergeCell ref="O22:V22"/>
    <mergeCell ref="F23:F26"/>
    <mergeCell ref="O23:V23"/>
    <mergeCell ref="R24:R25"/>
    <mergeCell ref="S24:S25"/>
    <mergeCell ref="R15:T15"/>
    <mergeCell ref="U14:U16"/>
    <mergeCell ref="T24:T25"/>
    <mergeCell ref="U24:U25"/>
    <mergeCell ref="L5:T5"/>
    <mergeCell ref="L11:M11"/>
    <mergeCell ref="S17:T17"/>
    <mergeCell ref="M34:W34"/>
    <mergeCell ref="W24:W26"/>
    <mergeCell ref="O7:T7"/>
    <mergeCell ref="O8:T8"/>
    <mergeCell ref="O9:T9"/>
    <mergeCell ref="O10:T10"/>
    <mergeCell ref="O12:U12"/>
    <mergeCell ref="W13:W16"/>
    <mergeCell ref="S16:T16"/>
    <mergeCell ref="V14:V16"/>
    <mergeCell ref="L13:V13"/>
    <mergeCell ref="L14:L16"/>
    <mergeCell ref="M14:M16"/>
    <mergeCell ref="O14:T14"/>
    <mergeCell ref="P15:Q15"/>
    <mergeCell ref="O15:O16"/>
  </mergeCells>
  <dataValidations count="9">
    <dataValidation allowBlank="1" sqref="L131098:W131104 L196634:W196640 L262170:W262176 L327706:W327712 L393242:W393248 L458778:W458784 L524314:W524320 L589850:W589856 L655386:W655392 L720922:W720928 L786458:W786464 L851994:W852000 L917530:W917536 L983066:W983072 L65562:W65568" xr:uid="{00000000-0002-0000-0700-000000000000}"/>
    <dataValidation type="list" allowBlank="1" showInputMessage="1" errorTitle="Ошибка" error="Выберите значение из списка" prompt="Выберите значение из списка" sqref="O983063:V983063 O65559:V65559 O131095:V131095 O196631:V196631 O262167:V262167 O327703:V327703 O393239:V393239 O458775:V458775 O524311:V524311 O589847:V589847 O655383:V655383 O720919:V720919 O786455:V786455 O851991:V851991 O917527:V917527" xr:uid="{00000000-0002-0000-0700-000001000000}">
      <formula1>kind_of_cons</formula1>
    </dataValidation>
    <dataValidation allowBlank="1" promptTitle="checkPeriodRange" sqref="Q25 Q65561 Q131097 Q196633 Q262169 Q327705 Q393241 Q458777 Q524313 Q589849 Q655385 Q720921 Q786457 Q851993 Q917529 Q983065" xr:uid="{00000000-0002-0000-0700-000002000000}"/>
    <dataValidation type="list" allowBlank="1" showInputMessage="1" showErrorMessage="1" errorTitle="Ошибка" error="Выберите значение из списка" sqref="O22 O65558 O131094 O196630 O262166 O327702 O393238 O458774 O524310 O589846 O655382 O720918 O786454 O851990 O917526 O983062" xr:uid="{00000000-0002-0000-0700-000003000000}">
      <formula1>kind_of_scheme_in</formula1>
    </dataValidation>
    <dataValidation type="textLength" operator="lessThanOrEqual" allowBlank="1" showInputMessage="1" showErrorMessage="1" errorTitle="Ошибка" error="Допускается ввод не более 900 символов!" sqref="W65554:W65561 W131090:W131097 W196626:W196633 W262162:W262169 W327698:W327705 W393234:W393241 W458770:W458777 W524306:W524313 W589842:W589849 W655378:W655385 W720914:W720921 W786450:W786457 W851986:W851993 W917522:W917529 W983058:W983065" xr:uid="{00000000-0002-0000-0700-000004000000}">
      <formula1>900</formula1>
    </dataValidation>
    <dataValidation type="list" allowBlank="1" showInputMessage="1" showErrorMessage="1" errorTitle="Ошибка" error="Выберите значение из списка" sqref="M65560 M131096 M196632 M262168 M327704 M393240 M458776 M524312 M589848 M655384 M720920 M786456 M851992 M917528 M983064 M24" xr:uid="{00000000-0002-0000-07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R131096 R196632 R262168 R327704 R393240 R458776 R524312 R589848 R655384 R720920 R786456 R851992 R917528 R983064 T65560 T131096 T196632 T262168 T327704 T393240 T458776 T524312 T589848 T655384 T720920 T786456 T851992 T917528 T983064 T24 R24" xr:uid="{00000000-0002-0000-0700-000006000000}"/>
    <dataValidation allowBlank="1" showInputMessage="1" showErrorMessage="1" prompt="Для выбора выполните двойной щелчок левой клавиши мыши по соответствующей ячейке." sqref="S65560 S131096 S196632 S262168 S327704 S393240 S458776 S524312 S589848 S655384 S720920 S786456 S851992 S917528 S983064 U589848 U655384 U720920 U786456 U851992 U917528 U983064 U65560 U131096 U458776 U196632 U262168 U327704 U393240 U24 U524312 S24" xr:uid="{00000000-0002-0000-0700-000007000000}"/>
    <dataValidation type="list" allowBlank="1" showInputMessage="1" showErrorMessage="1" errorTitle="Ошибка" error="Выберите значение из списка" prompt="Выберите значение из списка" sqref="O23:V23" xr:uid="{00000000-0002-0000-0700-000008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05_2">
    <tabColor theme="0" tint="-0.249977111117893"/>
  </sheetPr>
  <dimension ref="A1:T19"/>
  <sheetViews>
    <sheetView showGridLines="0" topLeftCell="E1" zoomScaleNormal="100" workbookViewId="0"/>
  </sheetViews>
  <sheetFormatPr defaultColWidth="10.5703125" defaultRowHeight="14.25"/>
  <cols>
    <col min="1" max="1" width="3.7109375" style="207" hidden="1" customWidth="1"/>
    <col min="2" max="4" width="3.7109375" style="194" hidden="1" customWidth="1"/>
    <col min="5" max="5" width="3.7109375" style="82" customWidth="1"/>
    <col min="6" max="6" width="9.7109375" style="35" customWidth="1"/>
    <col min="7" max="7" width="37.7109375" style="35" customWidth="1"/>
    <col min="8" max="8" width="66.85546875" style="35" customWidth="1"/>
    <col min="9" max="9" width="115.7109375" style="35" customWidth="1"/>
    <col min="10" max="11" width="10.5703125" style="194"/>
    <col min="12" max="12" width="11.140625" style="194" customWidth="1"/>
    <col min="13" max="20" width="10.5703125" style="194"/>
    <col min="21" max="16384" width="10.5703125" style="35"/>
  </cols>
  <sheetData>
    <row r="1" spans="1:20" ht="3" customHeight="1">
      <c r="A1" s="207" t="s">
        <v>48</v>
      </c>
    </row>
    <row r="2" spans="1:20" ht="22.5">
      <c r="F2" s="1274" t="s">
        <v>470</v>
      </c>
      <c r="G2" s="1275"/>
      <c r="H2" s="1276"/>
      <c r="I2" s="407"/>
    </row>
    <row r="3" spans="1:20" ht="3" customHeight="1"/>
    <row r="4" spans="1:20" s="182" customFormat="1" ht="11.25">
      <c r="A4" s="206"/>
      <c r="B4" s="206"/>
      <c r="C4" s="206"/>
      <c r="D4" s="206"/>
      <c r="F4" s="1235" t="s">
        <v>445</v>
      </c>
      <c r="G4" s="1235"/>
      <c r="H4" s="1235"/>
      <c r="I4" s="1277"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7"/>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29.04.2021</v>
      </c>
      <c r="I7" s="188" t="s">
        <v>472</v>
      </c>
      <c r="J7" s="312"/>
      <c r="K7" s="206"/>
      <c r="L7" s="206"/>
      <c r="M7" s="206"/>
      <c r="N7" s="206"/>
      <c r="O7" s="206"/>
      <c r="P7" s="206"/>
      <c r="Q7" s="206"/>
      <c r="R7" s="206"/>
      <c r="S7" s="206"/>
      <c r="T7" s="206"/>
    </row>
    <row r="8" spans="1:20" s="182" customFormat="1" ht="45">
      <c r="A8" s="1278">
        <v>1</v>
      </c>
      <c r="B8" s="206"/>
      <c r="C8" s="206"/>
      <c r="D8" s="206"/>
      <c r="F8" s="313" t="str">
        <f>"2." &amp;mergeValue(A8)</f>
        <v>2.1</v>
      </c>
      <c r="G8" s="389" t="s">
        <v>473</v>
      </c>
      <c r="H8" s="297"/>
      <c r="I8" s="188" t="s">
        <v>568</v>
      </c>
      <c r="J8" s="312"/>
      <c r="K8" s="206"/>
      <c r="L8" s="206"/>
      <c r="M8" s="206"/>
      <c r="N8" s="206"/>
      <c r="O8" s="206"/>
      <c r="P8" s="206"/>
      <c r="Q8" s="206"/>
      <c r="R8" s="206"/>
      <c r="S8" s="206"/>
      <c r="T8" s="206"/>
    </row>
    <row r="9" spans="1:20" s="182" customFormat="1" ht="22.5">
      <c r="A9" s="1278"/>
      <c r="B9" s="206"/>
      <c r="C9" s="206"/>
      <c r="D9" s="206"/>
      <c r="F9" s="313" t="str">
        <f>"3." &amp;mergeValue(A9)</f>
        <v>3.1</v>
      </c>
      <c r="G9" s="389" t="s">
        <v>474</v>
      </c>
      <c r="H9" s="297"/>
      <c r="I9" s="188" t="s">
        <v>566</v>
      </c>
      <c r="J9" s="312"/>
      <c r="K9" s="206"/>
      <c r="L9" s="206"/>
      <c r="M9" s="206"/>
      <c r="N9" s="206"/>
      <c r="O9" s="206"/>
      <c r="P9" s="206"/>
      <c r="Q9" s="206"/>
      <c r="R9" s="206"/>
      <c r="S9" s="206"/>
      <c r="T9" s="206"/>
    </row>
    <row r="10" spans="1:20" s="182" customFormat="1" ht="22.5">
      <c r="A10" s="1278"/>
      <c r="B10" s="206"/>
      <c r="C10" s="206"/>
      <c r="D10" s="206"/>
      <c r="F10" s="313" t="str">
        <f>"4."&amp;mergeValue(A10)</f>
        <v>4.1</v>
      </c>
      <c r="G10" s="389" t="s">
        <v>475</v>
      </c>
      <c r="H10" s="298" t="s">
        <v>449</v>
      </c>
      <c r="I10" s="188"/>
      <c r="J10" s="312"/>
      <c r="K10" s="206"/>
      <c r="L10" s="206"/>
      <c r="M10" s="206"/>
      <c r="N10" s="206"/>
      <c r="O10" s="206"/>
      <c r="P10" s="206"/>
      <c r="Q10" s="206"/>
      <c r="R10" s="206"/>
      <c r="S10" s="206"/>
      <c r="T10" s="206"/>
    </row>
    <row r="11" spans="1:20" s="182" customFormat="1" ht="18.75">
      <c r="A11" s="1278"/>
      <c r="B11" s="1278">
        <v>1</v>
      </c>
      <c r="C11" s="321"/>
      <c r="D11" s="321"/>
      <c r="F11" s="313" t="str">
        <f>"4."&amp;mergeValue(A11) &amp;"."&amp;mergeValue(B11)</f>
        <v>4.1.1</v>
      </c>
      <c r="G11" s="304" t="s">
        <v>570</v>
      </c>
      <c r="H11" s="297" t="str">
        <f>IF(region_name="","",region_name)</f>
        <v>Нижегородская область</v>
      </c>
      <c r="I11" s="188" t="s">
        <v>478</v>
      </c>
      <c r="J11" s="312"/>
      <c r="K11" s="206"/>
      <c r="L11" s="206"/>
      <c r="M11" s="206"/>
      <c r="N11" s="206"/>
      <c r="O11" s="206"/>
      <c r="P11" s="206"/>
      <c r="Q11" s="206"/>
      <c r="R11" s="206"/>
      <c r="S11" s="206"/>
      <c r="T11" s="206"/>
    </row>
    <row r="12" spans="1:20" s="182" customFormat="1" ht="22.5">
      <c r="A12" s="1278"/>
      <c r="B12" s="1278"/>
      <c r="C12" s="1278">
        <v>1</v>
      </c>
      <c r="D12" s="321"/>
      <c r="F12" s="313" t="str">
        <f>"4."&amp;mergeValue(A12) &amp;"."&amp;mergeValue(B12)&amp;"."&amp;mergeValue(C12)</f>
        <v>4.1.1.1</v>
      </c>
      <c r="G12" s="318" t="s">
        <v>476</v>
      </c>
      <c r="H12" s="297"/>
      <c r="I12" s="188" t="s">
        <v>479</v>
      </c>
      <c r="J12" s="312"/>
      <c r="K12" s="206"/>
      <c r="L12" s="206"/>
      <c r="M12" s="206"/>
      <c r="N12" s="206"/>
      <c r="O12" s="206"/>
      <c r="P12" s="206"/>
      <c r="Q12" s="206"/>
      <c r="R12" s="206"/>
      <c r="S12" s="206"/>
      <c r="T12" s="206"/>
    </row>
    <row r="13" spans="1:20" s="182" customFormat="1" ht="39" customHeight="1">
      <c r="A13" s="1278"/>
      <c r="B13" s="1278"/>
      <c r="C13" s="1278"/>
      <c r="D13" s="321">
        <v>1</v>
      </c>
      <c r="F13" s="313" t="str">
        <f>"4."&amp;mergeValue(A13) &amp;"."&amp;mergeValue(B13)&amp;"."&amp;mergeValue(C13)&amp;"."&amp;mergeValue(D13)</f>
        <v>4.1.1.1.1</v>
      </c>
      <c r="G13" s="392" t="s">
        <v>477</v>
      </c>
      <c r="H13" s="297"/>
      <c r="I13" s="1279" t="s">
        <v>569</v>
      </c>
      <c r="J13" s="312"/>
      <c r="K13" s="206"/>
      <c r="L13" s="206"/>
      <c r="M13" s="206"/>
      <c r="N13" s="206"/>
      <c r="O13" s="206"/>
      <c r="P13" s="206"/>
      <c r="Q13" s="206"/>
      <c r="R13" s="206"/>
      <c r="S13" s="206"/>
      <c r="T13" s="206"/>
    </row>
    <row r="14" spans="1:20" s="182" customFormat="1" ht="18.75">
      <c r="A14" s="1278"/>
      <c r="B14" s="1278"/>
      <c r="C14" s="1278"/>
      <c r="D14" s="321"/>
      <c r="F14" s="315"/>
      <c r="G14" s="143" t="s">
        <v>4</v>
      </c>
      <c r="H14" s="320"/>
      <c r="I14" s="1279"/>
      <c r="J14" s="312"/>
      <c r="K14" s="206"/>
      <c r="L14" s="206"/>
      <c r="M14" s="206"/>
      <c r="N14" s="206"/>
      <c r="O14" s="206"/>
      <c r="P14" s="206"/>
      <c r="Q14" s="206"/>
      <c r="R14" s="206"/>
      <c r="S14" s="206"/>
      <c r="T14" s="206"/>
    </row>
    <row r="15" spans="1:20" s="182" customFormat="1" ht="18.75">
      <c r="A15" s="1278"/>
      <c r="B15" s="1278"/>
      <c r="C15" s="321"/>
      <c r="D15" s="321"/>
      <c r="F15" s="393"/>
      <c r="G15" s="187" t="s">
        <v>401</v>
      </c>
      <c r="H15" s="394"/>
      <c r="I15" s="395"/>
      <c r="J15" s="312"/>
      <c r="K15" s="206"/>
      <c r="L15" s="206"/>
      <c r="M15" s="206"/>
      <c r="N15" s="206"/>
      <c r="O15" s="206"/>
      <c r="P15" s="206"/>
      <c r="Q15" s="206"/>
      <c r="R15" s="206"/>
      <c r="S15" s="206"/>
      <c r="T15" s="206"/>
    </row>
    <row r="16" spans="1:20" s="182" customFormat="1" ht="18.75">
      <c r="A16" s="1278"/>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22"/>
      <c r="G18" s="323"/>
      <c r="H18" s="324"/>
      <c r="I18" s="325"/>
      <c r="J18" s="307"/>
      <c r="K18" s="307"/>
      <c r="L18" s="307"/>
      <c r="M18" s="307"/>
      <c r="N18" s="307"/>
      <c r="O18" s="307"/>
      <c r="P18" s="307"/>
      <c r="Q18" s="307"/>
      <c r="R18" s="307"/>
      <c r="S18" s="307"/>
      <c r="T18" s="307"/>
    </row>
    <row r="19" spans="1:20" s="306" customFormat="1" ht="15" customHeight="1">
      <c r="A19" s="307"/>
      <c r="B19" s="307"/>
      <c r="C19" s="307"/>
      <c r="D19" s="307"/>
      <c r="F19" s="305"/>
      <c r="G19" s="1273" t="s">
        <v>571</v>
      </c>
      <c r="H19" s="1273"/>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xr:uid="{00000000-0002-0000-0800-000000000000}">
      <formula1>900</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06_2">
    <tabColor rgb="FFEAEBEE"/>
    <pageSetUpPr fitToPage="1"/>
  </sheetPr>
  <dimension ref="A1:AC34"/>
  <sheetViews>
    <sheetView showGridLines="0" topLeftCell="I4" zoomScaleNormal="100" workbookViewId="0"/>
  </sheetViews>
  <sheetFormatPr defaultColWidth="10.5703125" defaultRowHeight="14.25"/>
  <cols>
    <col min="1" max="6" width="10.5703125" style="554" hidden="1" customWidth="1"/>
    <col min="7" max="8" width="9.140625" style="560" hidden="1" customWidth="1"/>
    <col min="9" max="9" width="3.7109375" style="501" customWidth="1"/>
    <col min="10" max="11" width="3.7109375" style="500" customWidth="1"/>
    <col min="12" max="12" width="12.7109375" style="493" customWidth="1"/>
    <col min="13" max="13" width="44.7109375" style="493" customWidth="1"/>
    <col min="14" max="14" width="1.7109375" style="493" hidden="1" customWidth="1"/>
    <col min="15" max="15" width="29.7109375" style="493" hidden="1" customWidth="1"/>
    <col min="16" max="17" width="23.7109375" style="493" hidden="1" customWidth="1"/>
    <col min="18" max="18" width="11.7109375" style="493" customWidth="1"/>
    <col min="19" max="19" width="3.7109375" style="493" customWidth="1"/>
    <col min="20" max="20" width="11.7109375" style="493" customWidth="1"/>
    <col min="21" max="21" width="8.5703125" style="493" hidden="1" customWidth="1"/>
    <col min="22" max="22" width="4.7109375" style="493" customWidth="1"/>
    <col min="23" max="23" width="115.7109375" style="493" customWidth="1"/>
    <col min="24" max="25" width="10.5703125" style="554"/>
    <col min="26" max="26" width="11.140625" style="554" customWidth="1"/>
    <col min="27" max="29" width="10.5703125" style="554"/>
    <col min="30" max="249" width="10.5703125" style="493"/>
    <col min="250" max="257" width="0" style="493" hidden="1" customWidth="1"/>
    <col min="258" max="258" width="3.7109375" style="493" customWidth="1"/>
    <col min="259" max="259" width="3.85546875" style="493" customWidth="1"/>
    <col min="260" max="260" width="3.7109375" style="493" customWidth="1"/>
    <col min="261" max="261" width="12.7109375" style="493" customWidth="1"/>
    <col min="262" max="262" width="52.7109375" style="493" customWidth="1"/>
    <col min="263" max="266" width="0" style="493" hidden="1" customWidth="1"/>
    <col min="267" max="267" width="12.28515625" style="493" customWidth="1"/>
    <col min="268" max="268" width="6.42578125" style="493" customWidth="1"/>
    <col min="269" max="269" width="12.28515625" style="493" customWidth="1"/>
    <col min="270" max="270" width="0" style="493" hidden="1" customWidth="1"/>
    <col min="271" max="271" width="3.7109375" style="493" customWidth="1"/>
    <col min="272" max="272" width="11.140625" style="493" bestFit="1" customWidth="1"/>
    <col min="273" max="274" width="10.5703125" style="493"/>
    <col min="275" max="275" width="11.140625" style="493" customWidth="1"/>
    <col min="276" max="505" width="10.5703125" style="493"/>
    <col min="506" max="513" width="0" style="493" hidden="1" customWidth="1"/>
    <col min="514" max="514" width="3.7109375" style="493" customWidth="1"/>
    <col min="515" max="515" width="3.85546875" style="493" customWidth="1"/>
    <col min="516" max="516" width="3.7109375" style="493" customWidth="1"/>
    <col min="517" max="517" width="12.7109375" style="493" customWidth="1"/>
    <col min="518" max="518" width="52.7109375" style="493" customWidth="1"/>
    <col min="519" max="522" width="0" style="493" hidden="1" customWidth="1"/>
    <col min="523" max="523" width="12.28515625" style="493" customWidth="1"/>
    <col min="524" max="524" width="6.42578125" style="493" customWidth="1"/>
    <col min="525" max="525" width="12.28515625" style="493" customWidth="1"/>
    <col min="526" max="526" width="0" style="493" hidden="1" customWidth="1"/>
    <col min="527" max="527" width="3.7109375" style="493" customWidth="1"/>
    <col min="528" max="528" width="11.140625" style="493" bestFit="1" customWidth="1"/>
    <col min="529" max="530" width="10.5703125" style="493"/>
    <col min="531" max="531" width="11.140625" style="493" customWidth="1"/>
    <col min="532" max="761" width="10.5703125" style="493"/>
    <col min="762" max="769" width="0" style="493" hidden="1" customWidth="1"/>
    <col min="770" max="770" width="3.7109375" style="493" customWidth="1"/>
    <col min="771" max="771" width="3.85546875" style="493" customWidth="1"/>
    <col min="772" max="772" width="3.7109375" style="493" customWidth="1"/>
    <col min="773" max="773" width="12.7109375" style="493" customWidth="1"/>
    <col min="774" max="774" width="52.7109375" style="493" customWidth="1"/>
    <col min="775" max="778" width="0" style="493" hidden="1" customWidth="1"/>
    <col min="779" max="779" width="12.28515625" style="493" customWidth="1"/>
    <col min="780" max="780" width="6.42578125" style="493" customWidth="1"/>
    <col min="781" max="781" width="12.28515625" style="493" customWidth="1"/>
    <col min="782" max="782" width="0" style="493" hidden="1" customWidth="1"/>
    <col min="783" max="783" width="3.7109375" style="493" customWidth="1"/>
    <col min="784" max="784" width="11.140625" style="493" bestFit="1" customWidth="1"/>
    <col min="785" max="786" width="10.5703125" style="493"/>
    <col min="787" max="787" width="11.140625" style="493" customWidth="1"/>
    <col min="788" max="1017" width="10.5703125" style="493"/>
    <col min="1018" max="1025" width="0" style="493" hidden="1" customWidth="1"/>
    <col min="1026" max="1026" width="3.7109375" style="493" customWidth="1"/>
    <col min="1027" max="1027" width="3.85546875" style="493" customWidth="1"/>
    <col min="1028" max="1028" width="3.7109375" style="493" customWidth="1"/>
    <col min="1029" max="1029" width="12.7109375" style="493" customWidth="1"/>
    <col min="1030" max="1030" width="52.7109375" style="493" customWidth="1"/>
    <col min="1031" max="1034" width="0" style="493" hidden="1" customWidth="1"/>
    <col min="1035" max="1035" width="12.28515625" style="493" customWidth="1"/>
    <col min="1036" max="1036" width="6.42578125" style="493" customWidth="1"/>
    <col min="1037" max="1037" width="12.28515625" style="493" customWidth="1"/>
    <col min="1038" max="1038" width="0" style="493" hidden="1" customWidth="1"/>
    <col min="1039" max="1039" width="3.7109375" style="493" customWidth="1"/>
    <col min="1040" max="1040" width="11.140625" style="493" bestFit="1" customWidth="1"/>
    <col min="1041" max="1042" width="10.5703125" style="493"/>
    <col min="1043" max="1043" width="11.140625" style="493" customWidth="1"/>
    <col min="1044" max="1273" width="10.5703125" style="493"/>
    <col min="1274" max="1281" width="0" style="493" hidden="1" customWidth="1"/>
    <col min="1282" max="1282" width="3.7109375" style="493" customWidth="1"/>
    <col min="1283" max="1283" width="3.85546875" style="493" customWidth="1"/>
    <col min="1284" max="1284" width="3.7109375" style="493" customWidth="1"/>
    <col min="1285" max="1285" width="12.7109375" style="493" customWidth="1"/>
    <col min="1286" max="1286" width="52.7109375" style="493" customWidth="1"/>
    <col min="1287" max="1290" width="0" style="493" hidden="1" customWidth="1"/>
    <col min="1291" max="1291" width="12.28515625" style="493" customWidth="1"/>
    <col min="1292" max="1292" width="6.42578125" style="493" customWidth="1"/>
    <col min="1293" max="1293" width="12.28515625" style="493" customWidth="1"/>
    <col min="1294" max="1294" width="0" style="493" hidden="1" customWidth="1"/>
    <col min="1295" max="1295" width="3.7109375" style="493" customWidth="1"/>
    <col min="1296" max="1296" width="11.140625" style="493" bestFit="1" customWidth="1"/>
    <col min="1297" max="1298" width="10.5703125" style="493"/>
    <col min="1299" max="1299" width="11.140625" style="493" customWidth="1"/>
    <col min="1300" max="1529" width="10.5703125" style="493"/>
    <col min="1530" max="1537" width="0" style="493" hidden="1" customWidth="1"/>
    <col min="1538" max="1538" width="3.7109375" style="493" customWidth="1"/>
    <col min="1539" max="1539" width="3.85546875" style="493" customWidth="1"/>
    <col min="1540" max="1540" width="3.7109375" style="493" customWidth="1"/>
    <col min="1541" max="1541" width="12.7109375" style="493" customWidth="1"/>
    <col min="1542" max="1542" width="52.7109375" style="493" customWidth="1"/>
    <col min="1543" max="1546" width="0" style="493" hidden="1" customWidth="1"/>
    <col min="1547" max="1547" width="12.28515625" style="493" customWidth="1"/>
    <col min="1548" max="1548" width="6.42578125" style="493" customWidth="1"/>
    <col min="1549" max="1549" width="12.28515625" style="493" customWidth="1"/>
    <col min="1550" max="1550" width="0" style="493" hidden="1" customWidth="1"/>
    <col min="1551" max="1551" width="3.7109375" style="493" customWidth="1"/>
    <col min="1552" max="1552" width="11.140625" style="493" bestFit="1" customWidth="1"/>
    <col min="1553" max="1554" width="10.5703125" style="493"/>
    <col min="1555" max="1555" width="11.140625" style="493" customWidth="1"/>
    <col min="1556" max="1785" width="10.5703125" style="493"/>
    <col min="1786" max="1793" width="0" style="493" hidden="1" customWidth="1"/>
    <col min="1794" max="1794" width="3.7109375" style="493" customWidth="1"/>
    <col min="1795" max="1795" width="3.85546875" style="493" customWidth="1"/>
    <col min="1796" max="1796" width="3.7109375" style="493" customWidth="1"/>
    <col min="1797" max="1797" width="12.7109375" style="493" customWidth="1"/>
    <col min="1798" max="1798" width="52.7109375" style="493" customWidth="1"/>
    <col min="1799" max="1802" width="0" style="493" hidden="1" customWidth="1"/>
    <col min="1803" max="1803" width="12.28515625" style="493" customWidth="1"/>
    <col min="1804" max="1804" width="6.42578125" style="493" customWidth="1"/>
    <col min="1805" max="1805" width="12.28515625" style="493" customWidth="1"/>
    <col min="1806" max="1806" width="0" style="493" hidden="1" customWidth="1"/>
    <col min="1807" max="1807" width="3.7109375" style="493" customWidth="1"/>
    <col min="1808" max="1808" width="11.140625" style="493" bestFit="1" customWidth="1"/>
    <col min="1809" max="1810" width="10.5703125" style="493"/>
    <col min="1811" max="1811" width="11.140625" style="493" customWidth="1"/>
    <col min="1812" max="2041" width="10.5703125" style="493"/>
    <col min="2042" max="2049" width="0" style="493" hidden="1" customWidth="1"/>
    <col min="2050" max="2050" width="3.7109375" style="493" customWidth="1"/>
    <col min="2051" max="2051" width="3.85546875" style="493" customWidth="1"/>
    <col min="2052" max="2052" width="3.7109375" style="493" customWidth="1"/>
    <col min="2053" max="2053" width="12.7109375" style="493" customWidth="1"/>
    <col min="2054" max="2054" width="52.7109375" style="493" customWidth="1"/>
    <col min="2055" max="2058" width="0" style="493" hidden="1" customWidth="1"/>
    <col min="2059" max="2059" width="12.28515625" style="493" customWidth="1"/>
    <col min="2060" max="2060" width="6.42578125" style="493" customWidth="1"/>
    <col min="2061" max="2061" width="12.28515625" style="493" customWidth="1"/>
    <col min="2062" max="2062" width="0" style="493" hidden="1" customWidth="1"/>
    <col min="2063" max="2063" width="3.7109375" style="493" customWidth="1"/>
    <col min="2064" max="2064" width="11.140625" style="493" bestFit="1" customWidth="1"/>
    <col min="2065" max="2066" width="10.5703125" style="493"/>
    <col min="2067" max="2067" width="11.140625" style="493" customWidth="1"/>
    <col min="2068" max="2297" width="10.5703125" style="493"/>
    <col min="2298" max="2305" width="0" style="493" hidden="1" customWidth="1"/>
    <col min="2306" max="2306" width="3.7109375" style="493" customWidth="1"/>
    <col min="2307" max="2307" width="3.85546875" style="493" customWidth="1"/>
    <col min="2308" max="2308" width="3.7109375" style="493" customWidth="1"/>
    <col min="2309" max="2309" width="12.7109375" style="493" customWidth="1"/>
    <col min="2310" max="2310" width="52.7109375" style="493" customWidth="1"/>
    <col min="2311" max="2314" width="0" style="493" hidden="1" customWidth="1"/>
    <col min="2315" max="2315" width="12.28515625" style="493" customWidth="1"/>
    <col min="2316" max="2316" width="6.42578125" style="493" customWidth="1"/>
    <col min="2317" max="2317" width="12.28515625" style="493" customWidth="1"/>
    <col min="2318" max="2318" width="0" style="493" hidden="1" customWidth="1"/>
    <col min="2319" max="2319" width="3.7109375" style="493" customWidth="1"/>
    <col min="2320" max="2320" width="11.140625" style="493" bestFit="1" customWidth="1"/>
    <col min="2321" max="2322" width="10.5703125" style="493"/>
    <col min="2323" max="2323" width="11.140625" style="493" customWidth="1"/>
    <col min="2324" max="2553" width="10.5703125" style="493"/>
    <col min="2554" max="2561" width="0" style="493" hidden="1" customWidth="1"/>
    <col min="2562" max="2562" width="3.7109375" style="493" customWidth="1"/>
    <col min="2563" max="2563" width="3.85546875" style="493" customWidth="1"/>
    <col min="2564" max="2564" width="3.7109375" style="493" customWidth="1"/>
    <col min="2565" max="2565" width="12.7109375" style="493" customWidth="1"/>
    <col min="2566" max="2566" width="52.7109375" style="493" customWidth="1"/>
    <col min="2567" max="2570" width="0" style="493" hidden="1" customWidth="1"/>
    <col min="2571" max="2571" width="12.28515625" style="493" customWidth="1"/>
    <col min="2572" max="2572" width="6.42578125" style="493" customWidth="1"/>
    <col min="2573" max="2573" width="12.28515625" style="493" customWidth="1"/>
    <col min="2574" max="2574" width="0" style="493" hidden="1" customWidth="1"/>
    <col min="2575" max="2575" width="3.7109375" style="493" customWidth="1"/>
    <col min="2576" max="2576" width="11.140625" style="493" bestFit="1" customWidth="1"/>
    <col min="2577" max="2578" width="10.5703125" style="493"/>
    <col min="2579" max="2579" width="11.140625" style="493" customWidth="1"/>
    <col min="2580" max="2809" width="10.5703125" style="493"/>
    <col min="2810" max="2817" width="0" style="493" hidden="1" customWidth="1"/>
    <col min="2818" max="2818" width="3.7109375" style="493" customWidth="1"/>
    <col min="2819" max="2819" width="3.85546875" style="493" customWidth="1"/>
    <col min="2820" max="2820" width="3.7109375" style="493" customWidth="1"/>
    <col min="2821" max="2821" width="12.7109375" style="493" customWidth="1"/>
    <col min="2822" max="2822" width="52.7109375" style="493" customWidth="1"/>
    <col min="2823" max="2826" width="0" style="493" hidden="1" customWidth="1"/>
    <col min="2827" max="2827" width="12.28515625" style="493" customWidth="1"/>
    <col min="2828" max="2828" width="6.42578125" style="493" customWidth="1"/>
    <col min="2829" max="2829" width="12.28515625" style="493" customWidth="1"/>
    <col min="2830" max="2830" width="0" style="493" hidden="1" customWidth="1"/>
    <col min="2831" max="2831" width="3.7109375" style="493" customWidth="1"/>
    <col min="2832" max="2832" width="11.140625" style="493" bestFit="1" customWidth="1"/>
    <col min="2833" max="2834" width="10.5703125" style="493"/>
    <col min="2835" max="2835" width="11.140625" style="493" customWidth="1"/>
    <col min="2836" max="3065" width="10.5703125" style="493"/>
    <col min="3066" max="3073" width="0" style="493" hidden="1" customWidth="1"/>
    <col min="3074" max="3074" width="3.7109375" style="493" customWidth="1"/>
    <col min="3075" max="3075" width="3.85546875" style="493" customWidth="1"/>
    <col min="3076" max="3076" width="3.7109375" style="493" customWidth="1"/>
    <col min="3077" max="3077" width="12.7109375" style="493" customWidth="1"/>
    <col min="3078" max="3078" width="52.7109375" style="493" customWidth="1"/>
    <col min="3079" max="3082" width="0" style="493" hidden="1" customWidth="1"/>
    <col min="3083" max="3083" width="12.28515625" style="493" customWidth="1"/>
    <col min="3084" max="3084" width="6.42578125" style="493" customWidth="1"/>
    <col min="3085" max="3085" width="12.28515625" style="493" customWidth="1"/>
    <col min="3086" max="3086" width="0" style="493" hidden="1" customWidth="1"/>
    <col min="3087" max="3087" width="3.7109375" style="493" customWidth="1"/>
    <col min="3088" max="3088" width="11.140625" style="493" bestFit="1" customWidth="1"/>
    <col min="3089" max="3090" width="10.5703125" style="493"/>
    <col min="3091" max="3091" width="11.140625" style="493" customWidth="1"/>
    <col min="3092" max="3321" width="10.5703125" style="493"/>
    <col min="3322" max="3329" width="0" style="493" hidden="1" customWidth="1"/>
    <col min="3330" max="3330" width="3.7109375" style="493" customWidth="1"/>
    <col min="3331" max="3331" width="3.85546875" style="493" customWidth="1"/>
    <col min="3332" max="3332" width="3.7109375" style="493" customWidth="1"/>
    <col min="3333" max="3333" width="12.7109375" style="493" customWidth="1"/>
    <col min="3334" max="3334" width="52.7109375" style="493" customWidth="1"/>
    <col min="3335" max="3338" width="0" style="493" hidden="1" customWidth="1"/>
    <col min="3339" max="3339" width="12.28515625" style="493" customWidth="1"/>
    <col min="3340" max="3340" width="6.42578125" style="493" customWidth="1"/>
    <col min="3341" max="3341" width="12.28515625" style="493" customWidth="1"/>
    <col min="3342" max="3342" width="0" style="493" hidden="1" customWidth="1"/>
    <col min="3343" max="3343" width="3.7109375" style="493" customWidth="1"/>
    <col min="3344" max="3344" width="11.140625" style="493" bestFit="1" customWidth="1"/>
    <col min="3345" max="3346" width="10.5703125" style="493"/>
    <col min="3347" max="3347" width="11.140625" style="493" customWidth="1"/>
    <col min="3348" max="3577" width="10.5703125" style="493"/>
    <col min="3578" max="3585" width="0" style="493" hidden="1" customWidth="1"/>
    <col min="3586" max="3586" width="3.7109375" style="493" customWidth="1"/>
    <col min="3587" max="3587" width="3.85546875" style="493" customWidth="1"/>
    <col min="3588" max="3588" width="3.7109375" style="493" customWidth="1"/>
    <col min="3589" max="3589" width="12.7109375" style="493" customWidth="1"/>
    <col min="3590" max="3590" width="52.7109375" style="493" customWidth="1"/>
    <col min="3591" max="3594" width="0" style="493" hidden="1" customWidth="1"/>
    <col min="3595" max="3595" width="12.28515625" style="493" customWidth="1"/>
    <col min="3596" max="3596" width="6.42578125" style="493" customWidth="1"/>
    <col min="3597" max="3597" width="12.28515625" style="493" customWidth="1"/>
    <col min="3598" max="3598" width="0" style="493" hidden="1" customWidth="1"/>
    <col min="3599" max="3599" width="3.7109375" style="493" customWidth="1"/>
    <col min="3600" max="3600" width="11.140625" style="493" bestFit="1" customWidth="1"/>
    <col min="3601" max="3602" width="10.5703125" style="493"/>
    <col min="3603" max="3603" width="11.140625" style="493" customWidth="1"/>
    <col min="3604" max="3833" width="10.5703125" style="493"/>
    <col min="3834" max="3841" width="0" style="493" hidden="1" customWidth="1"/>
    <col min="3842" max="3842" width="3.7109375" style="493" customWidth="1"/>
    <col min="3843" max="3843" width="3.85546875" style="493" customWidth="1"/>
    <col min="3844" max="3844" width="3.7109375" style="493" customWidth="1"/>
    <col min="3845" max="3845" width="12.7109375" style="493" customWidth="1"/>
    <col min="3846" max="3846" width="52.7109375" style="493" customWidth="1"/>
    <col min="3847" max="3850" width="0" style="493" hidden="1" customWidth="1"/>
    <col min="3851" max="3851" width="12.28515625" style="493" customWidth="1"/>
    <col min="3852" max="3852" width="6.42578125" style="493" customWidth="1"/>
    <col min="3853" max="3853" width="12.28515625" style="493" customWidth="1"/>
    <col min="3854" max="3854" width="0" style="493" hidden="1" customWidth="1"/>
    <col min="3855" max="3855" width="3.7109375" style="493" customWidth="1"/>
    <col min="3856" max="3856" width="11.140625" style="493" bestFit="1" customWidth="1"/>
    <col min="3857" max="3858" width="10.5703125" style="493"/>
    <col min="3859" max="3859" width="11.140625" style="493" customWidth="1"/>
    <col min="3860" max="4089" width="10.5703125" style="493"/>
    <col min="4090" max="4097" width="0" style="493" hidden="1" customWidth="1"/>
    <col min="4098" max="4098" width="3.7109375" style="493" customWidth="1"/>
    <col min="4099" max="4099" width="3.85546875" style="493" customWidth="1"/>
    <col min="4100" max="4100" width="3.7109375" style="493" customWidth="1"/>
    <col min="4101" max="4101" width="12.7109375" style="493" customWidth="1"/>
    <col min="4102" max="4102" width="52.7109375" style="493" customWidth="1"/>
    <col min="4103" max="4106" width="0" style="493" hidden="1" customWidth="1"/>
    <col min="4107" max="4107" width="12.28515625" style="493" customWidth="1"/>
    <col min="4108" max="4108" width="6.42578125" style="493" customWidth="1"/>
    <col min="4109" max="4109" width="12.28515625" style="493" customWidth="1"/>
    <col min="4110" max="4110" width="0" style="493" hidden="1" customWidth="1"/>
    <col min="4111" max="4111" width="3.7109375" style="493" customWidth="1"/>
    <col min="4112" max="4112" width="11.140625" style="493" bestFit="1" customWidth="1"/>
    <col min="4113" max="4114" width="10.5703125" style="493"/>
    <col min="4115" max="4115" width="11.140625" style="493" customWidth="1"/>
    <col min="4116" max="4345" width="10.5703125" style="493"/>
    <col min="4346" max="4353" width="0" style="493" hidden="1" customWidth="1"/>
    <col min="4354" max="4354" width="3.7109375" style="493" customWidth="1"/>
    <col min="4355" max="4355" width="3.85546875" style="493" customWidth="1"/>
    <col min="4356" max="4356" width="3.7109375" style="493" customWidth="1"/>
    <col min="4357" max="4357" width="12.7109375" style="493" customWidth="1"/>
    <col min="4358" max="4358" width="52.7109375" style="493" customWidth="1"/>
    <col min="4359" max="4362" width="0" style="493" hidden="1" customWidth="1"/>
    <col min="4363" max="4363" width="12.28515625" style="493" customWidth="1"/>
    <col min="4364" max="4364" width="6.42578125" style="493" customWidth="1"/>
    <col min="4365" max="4365" width="12.28515625" style="493" customWidth="1"/>
    <col min="4366" max="4366" width="0" style="493" hidden="1" customWidth="1"/>
    <col min="4367" max="4367" width="3.7109375" style="493" customWidth="1"/>
    <col min="4368" max="4368" width="11.140625" style="493" bestFit="1" customWidth="1"/>
    <col min="4369" max="4370" width="10.5703125" style="493"/>
    <col min="4371" max="4371" width="11.140625" style="493" customWidth="1"/>
    <col min="4372" max="4601" width="10.5703125" style="493"/>
    <col min="4602" max="4609" width="0" style="493" hidden="1" customWidth="1"/>
    <col min="4610" max="4610" width="3.7109375" style="493" customWidth="1"/>
    <col min="4611" max="4611" width="3.85546875" style="493" customWidth="1"/>
    <col min="4612" max="4612" width="3.7109375" style="493" customWidth="1"/>
    <col min="4613" max="4613" width="12.7109375" style="493" customWidth="1"/>
    <col min="4614" max="4614" width="52.7109375" style="493" customWidth="1"/>
    <col min="4615" max="4618" width="0" style="493" hidden="1" customWidth="1"/>
    <col min="4619" max="4619" width="12.28515625" style="493" customWidth="1"/>
    <col min="4620" max="4620" width="6.42578125" style="493" customWidth="1"/>
    <col min="4621" max="4621" width="12.28515625" style="493" customWidth="1"/>
    <col min="4622" max="4622" width="0" style="493" hidden="1" customWidth="1"/>
    <col min="4623" max="4623" width="3.7109375" style="493" customWidth="1"/>
    <col min="4624" max="4624" width="11.140625" style="493" bestFit="1" customWidth="1"/>
    <col min="4625" max="4626" width="10.5703125" style="493"/>
    <col min="4627" max="4627" width="11.140625" style="493" customWidth="1"/>
    <col min="4628" max="4857" width="10.5703125" style="493"/>
    <col min="4858" max="4865" width="0" style="493" hidden="1" customWidth="1"/>
    <col min="4866" max="4866" width="3.7109375" style="493" customWidth="1"/>
    <col min="4867" max="4867" width="3.85546875" style="493" customWidth="1"/>
    <col min="4868" max="4868" width="3.7109375" style="493" customWidth="1"/>
    <col min="4869" max="4869" width="12.7109375" style="493" customWidth="1"/>
    <col min="4870" max="4870" width="52.7109375" style="493" customWidth="1"/>
    <col min="4871" max="4874" width="0" style="493" hidden="1" customWidth="1"/>
    <col min="4875" max="4875" width="12.28515625" style="493" customWidth="1"/>
    <col min="4876" max="4876" width="6.42578125" style="493" customWidth="1"/>
    <col min="4877" max="4877" width="12.28515625" style="493" customWidth="1"/>
    <col min="4878" max="4878" width="0" style="493" hidden="1" customWidth="1"/>
    <col min="4879" max="4879" width="3.7109375" style="493" customWidth="1"/>
    <col min="4880" max="4880" width="11.140625" style="493" bestFit="1" customWidth="1"/>
    <col min="4881" max="4882" width="10.5703125" style="493"/>
    <col min="4883" max="4883" width="11.140625" style="493" customWidth="1"/>
    <col min="4884" max="5113" width="10.5703125" style="493"/>
    <col min="5114" max="5121" width="0" style="493" hidden="1" customWidth="1"/>
    <col min="5122" max="5122" width="3.7109375" style="493" customWidth="1"/>
    <col min="5123" max="5123" width="3.85546875" style="493" customWidth="1"/>
    <col min="5124" max="5124" width="3.7109375" style="493" customWidth="1"/>
    <col min="5125" max="5125" width="12.7109375" style="493" customWidth="1"/>
    <col min="5126" max="5126" width="52.7109375" style="493" customWidth="1"/>
    <col min="5127" max="5130" width="0" style="493" hidden="1" customWidth="1"/>
    <col min="5131" max="5131" width="12.28515625" style="493" customWidth="1"/>
    <col min="5132" max="5132" width="6.42578125" style="493" customWidth="1"/>
    <col min="5133" max="5133" width="12.28515625" style="493" customWidth="1"/>
    <col min="5134" max="5134" width="0" style="493" hidden="1" customWidth="1"/>
    <col min="5135" max="5135" width="3.7109375" style="493" customWidth="1"/>
    <col min="5136" max="5136" width="11.140625" style="493" bestFit="1" customWidth="1"/>
    <col min="5137" max="5138" width="10.5703125" style="493"/>
    <col min="5139" max="5139" width="11.140625" style="493" customWidth="1"/>
    <col min="5140" max="5369" width="10.5703125" style="493"/>
    <col min="5370" max="5377" width="0" style="493" hidden="1" customWidth="1"/>
    <col min="5378" max="5378" width="3.7109375" style="493" customWidth="1"/>
    <col min="5379" max="5379" width="3.85546875" style="493" customWidth="1"/>
    <col min="5380" max="5380" width="3.7109375" style="493" customWidth="1"/>
    <col min="5381" max="5381" width="12.7109375" style="493" customWidth="1"/>
    <col min="5382" max="5382" width="52.7109375" style="493" customWidth="1"/>
    <col min="5383" max="5386" width="0" style="493" hidden="1" customWidth="1"/>
    <col min="5387" max="5387" width="12.28515625" style="493" customWidth="1"/>
    <col min="5388" max="5388" width="6.42578125" style="493" customWidth="1"/>
    <col min="5389" max="5389" width="12.28515625" style="493" customWidth="1"/>
    <col min="5390" max="5390" width="0" style="493" hidden="1" customWidth="1"/>
    <col min="5391" max="5391" width="3.7109375" style="493" customWidth="1"/>
    <col min="5392" max="5392" width="11.140625" style="493" bestFit="1" customWidth="1"/>
    <col min="5393" max="5394" width="10.5703125" style="493"/>
    <col min="5395" max="5395" width="11.140625" style="493" customWidth="1"/>
    <col min="5396" max="5625" width="10.5703125" style="493"/>
    <col min="5626" max="5633" width="0" style="493" hidden="1" customWidth="1"/>
    <col min="5634" max="5634" width="3.7109375" style="493" customWidth="1"/>
    <col min="5635" max="5635" width="3.85546875" style="493" customWidth="1"/>
    <col min="5636" max="5636" width="3.7109375" style="493" customWidth="1"/>
    <col min="5637" max="5637" width="12.7109375" style="493" customWidth="1"/>
    <col min="5638" max="5638" width="52.7109375" style="493" customWidth="1"/>
    <col min="5639" max="5642" width="0" style="493" hidden="1" customWidth="1"/>
    <col min="5643" max="5643" width="12.28515625" style="493" customWidth="1"/>
    <col min="5644" max="5644" width="6.42578125" style="493" customWidth="1"/>
    <col min="5645" max="5645" width="12.28515625" style="493" customWidth="1"/>
    <col min="5646" max="5646" width="0" style="493" hidden="1" customWidth="1"/>
    <col min="5647" max="5647" width="3.7109375" style="493" customWidth="1"/>
    <col min="5648" max="5648" width="11.140625" style="493" bestFit="1" customWidth="1"/>
    <col min="5649" max="5650" width="10.5703125" style="493"/>
    <col min="5651" max="5651" width="11.140625" style="493" customWidth="1"/>
    <col min="5652" max="5881" width="10.5703125" style="493"/>
    <col min="5882" max="5889" width="0" style="493" hidden="1" customWidth="1"/>
    <col min="5890" max="5890" width="3.7109375" style="493" customWidth="1"/>
    <col min="5891" max="5891" width="3.85546875" style="493" customWidth="1"/>
    <col min="5892" max="5892" width="3.7109375" style="493" customWidth="1"/>
    <col min="5893" max="5893" width="12.7109375" style="493" customWidth="1"/>
    <col min="5894" max="5894" width="52.7109375" style="493" customWidth="1"/>
    <col min="5895" max="5898" width="0" style="493" hidden="1" customWidth="1"/>
    <col min="5899" max="5899" width="12.28515625" style="493" customWidth="1"/>
    <col min="5900" max="5900" width="6.42578125" style="493" customWidth="1"/>
    <col min="5901" max="5901" width="12.28515625" style="493" customWidth="1"/>
    <col min="5902" max="5902" width="0" style="493" hidden="1" customWidth="1"/>
    <col min="5903" max="5903" width="3.7109375" style="493" customWidth="1"/>
    <col min="5904" max="5904" width="11.140625" style="493" bestFit="1" customWidth="1"/>
    <col min="5905" max="5906" width="10.5703125" style="493"/>
    <col min="5907" max="5907" width="11.140625" style="493" customWidth="1"/>
    <col min="5908" max="6137" width="10.5703125" style="493"/>
    <col min="6138" max="6145" width="0" style="493" hidden="1" customWidth="1"/>
    <col min="6146" max="6146" width="3.7109375" style="493" customWidth="1"/>
    <col min="6147" max="6147" width="3.85546875" style="493" customWidth="1"/>
    <col min="6148" max="6148" width="3.7109375" style="493" customWidth="1"/>
    <col min="6149" max="6149" width="12.7109375" style="493" customWidth="1"/>
    <col min="6150" max="6150" width="52.7109375" style="493" customWidth="1"/>
    <col min="6151" max="6154" width="0" style="493" hidden="1" customWidth="1"/>
    <col min="6155" max="6155" width="12.28515625" style="493" customWidth="1"/>
    <col min="6156" max="6156" width="6.42578125" style="493" customWidth="1"/>
    <col min="6157" max="6157" width="12.28515625" style="493" customWidth="1"/>
    <col min="6158" max="6158" width="0" style="493" hidden="1" customWidth="1"/>
    <col min="6159" max="6159" width="3.7109375" style="493" customWidth="1"/>
    <col min="6160" max="6160" width="11.140625" style="493" bestFit="1" customWidth="1"/>
    <col min="6161" max="6162" width="10.5703125" style="493"/>
    <col min="6163" max="6163" width="11.140625" style="493" customWidth="1"/>
    <col min="6164" max="6393" width="10.5703125" style="493"/>
    <col min="6394" max="6401" width="0" style="493" hidden="1" customWidth="1"/>
    <col min="6402" max="6402" width="3.7109375" style="493" customWidth="1"/>
    <col min="6403" max="6403" width="3.85546875" style="493" customWidth="1"/>
    <col min="6404" max="6404" width="3.7109375" style="493" customWidth="1"/>
    <col min="6405" max="6405" width="12.7109375" style="493" customWidth="1"/>
    <col min="6406" max="6406" width="52.7109375" style="493" customWidth="1"/>
    <col min="6407" max="6410" width="0" style="493" hidden="1" customWidth="1"/>
    <col min="6411" max="6411" width="12.28515625" style="493" customWidth="1"/>
    <col min="6412" max="6412" width="6.42578125" style="493" customWidth="1"/>
    <col min="6413" max="6413" width="12.28515625" style="493" customWidth="1"/>
    <col min="6414" max="6414" width="0" style="493" hidden="1" customWidth="1"/>
    <col min="6415" max="6415" width="3.7109375" style="493" customWidth="1"/>
    <col min="6416" max="6416" width="11.140625" style="493" bestFit="1" customWidth="1"/>
    <col min="6417" max="6418" width="10.5703125" style="493"/>
    <col min="6419" max="6419" width="11.140625" style="493" customWidth="1"/>
    <col min="6420" max="6649" width="10.5703125" style="493"/>
    <col min="6650" max="6657" width="0" style="493" hidden="1" customWidth="1"/>
    <col min="6658" max="6658" width="3.7109375" style="493" customWidth="1"/>
    <col min="6659" max="6659" width="3.85546875" style="493" customWidth="1"/>
    <col min="6660" max="6660" width="3.7109375" style="493" customWidth="1"/>
    <col min="6661" max="6661" width="12.7109375" style="493" customWidth="1"/>
    <col min="6662" max="6662" width="52.7109375" style="493" customWidth="1"/>
    <col min="6663" max="6666" width="0" style="493" hidden="1" customWidth="1"/>
    <col min="6667" max="6667" width="12.28515625" style="493" customWidth="1"/>
    <col min="6668" max="6668" width="6.42578125" style="493" customWidth="1"/>
    <col min="6669" max="6669" width="12.28515625" style="493" customWidth="1"/>
    <col min="6670" max="6670" width="0" style="493" hidden="1" customWidth="1"/>
    <col min="6671" max="6671" width="3.7109375" style="493" customWidth="1"/>
    <col min="6672" max="6672" width="11.140625" style="493" bestFit="1" customWidth="1"/>
    <col min="6673" max="6674" width="10.5703125" style="493"/>
    <col min="6675" max="6675" width="11.140625" style="493" customWidth="1"/>
    <col min="6676" max="6905" width="10.5703125" style="493"/>
    <col min="6906" max="6913" width="0" style="493" hidden="1" customWidth="1"/>
    <col min="6914" max="6914" width="3.7109375" style="493" customWidth="1"/>
    <col min="6915" max="6915" width="3.85546875" style="493" customWidth="1"/>
    <col min="6916" max="6916" width="3.7109375" style="493" customWidth="1"/>
    <col min="6917" max="6917" width="12.7109375" style="493" customWidth="1"/>
    <col min="6918" max="6918" width="52.7109375" style="493" customWidth="1"/>
    <col min="6919" max="6922" width="0" style="493" hidden="1" customWidth="1"/>
    <col min="6923" max="6923" width="12.28515625" style="493" customWidth="1"/>
    <col min="6924" max="6924" width="6.42578125" style="493" customWidth="1"/>
    <col min="6925" max="6925" width="12.28515625" style="493" customWidth="1"/>
    <col min="6926" max="6926" width="0" style="493" hidden="1" customWidth="1"/>
    <col min="6927" max="6927" width="3.7109375" style="493" customWidth="1"/>
    <col min="6928" max="6928" width="11.140625" style="493" bestFit="1" customWidth="1"/>
    <col min="6929" max="6930" width="10.5703125" style="493"/>
    <col min="6931" max="6931" width="11.140625" style="493" customWidth="1"/>
    <col min="6932" max="7161" width="10.5703125" style="493"/>
    <col min="7162" max="7169" width="0" style="493" hidden="1" customWidth="1"/>
    <col min="7170" max="7170" width="3.7109375" style="493" customWidth="1"/>
    <col min="7171" max="7171" width="3.85546875" style="493" customWidth="1"/>
    <col min="7172" max="7172" width="3.7109375" style="493" customWidth="1"/>
    <col min="7173" max="7173" width="12.7109375" style="493" customWidth="1"/>
    <col min="7174" max="7174" width="52.7109375" style="493" customWidth="1"/>
    <col min="7175" max="7178" width="0" style="493" hidden="1" customWidth="1"/>
    <col min="7179" max="7179" width="12.28515625" style="493" customWidth="1"/>
    <col min="7180" max="7180" width="6.42578125" style="493" customWidth="1"/>
    <col min="7181" max="7181" width="12.28515625" style="493" customWidth="1"/>
    <col min="7182" max="7182" width="0" style="493" hidden="1" customWidth="1"/>
    <col min="7183" max="7183" width="3.7109375" style="493" customWidth="1"/>
    <col min="7184" max="7184" width="11.140625" style="493" bestFit="1" customWidth="1"/>
    <col min="7185" max="7186" width="10.5703125" style="493"/>
    <col min="7187" max="7187" width="11.140625" style="493" customWidth="1"/>
    <col min="7188" max="7417" width="10.5703125" style="493"/>
    <col min="7418" max="7425" width="0" style="493" hidden="1" customWidth="1"/>
    <col min="7426" max="7426" width="3.7109375" style="493" customWidth="1"/>
    <col min="7427" max="7427" width="3.85546875" style="493" customWidth="1"/>
    <col min="7428" max="7428" width="3.7109375" style="493" customWidth="1"/>
    <col min="7429" max="7429" width="12.7109375" style="493" customWidth="1"/>
    <col min="7430" max="7430" width="52.7109375" style="493" customWidth="1"/>
    <col min="7431" max="7434" width="0" style="493" hidden="1" customWidth="1"/>
    <col min="7435" max="7435" width="12.28515625" style="493" customWidth="1"/>
    <col min="7436" max="7436" width="6.42578125" style="493" customWidth="1"/>
    <col min="7437" max="7437" width="12.28515625" style="493" customWidth="1"/>
    <col min="7438" max="7438" width="0" style="493" hidden="1" customWidth="1"/>
    <col min="7439" max="7439" width="3.7109375" style="493" customWidth="1"/>
    <col min="7440" max="7440" width="11.140625" style="493" bestFit="1" customWidth="1"/>
    <col min="7441" max="7442" width="10.5703125" style="493"/>
    <col min="7443" max="7443" width="11.140625" style="493" customWidth="1"/>
    <col min="7444" max="7673" width="10.5703125" style="493"/>
    <col min="7674" max="7681" width="0" style="493" hidden="1" customWidth="1"/>
    <col min="7682" max="7682" width="3.7109375" style="493" customWidth="1"/>
    <col min="7683" max="7683" width="3.85546875" style="493" customWidth="1"/>
    <col min="7684" max="7684" width="3.7109375" style="493" customWidth="1"/>
    <col min="7685" max="7685" width="12.7109375" style="493" customWidth="1"/>
    <col min="7686" max="7686" width="52.7109375" style="493" customWidth="1"/>
    <col min="7687" max="7690" width="0" style="493" hidden="1" customWidth="1"/>
    <col min="7691" max="7691" width="12.28515625" style="493" customWidth="1"/>
    <col min="7692" max="7692" width="6.42578125" style="493" customWidth="1"/>
    <col min="7693" max="7693" width="12.28515625" style="493" customWidth="1"/>
    <col min="7694" max="7694" width="0" style="493" hidden="1" customWidth="1"/>
    <col min="7695" max="7695" width="3.7109375" style="493" customWidth="1"/>
    <col min="7696" max="7696" width="11.140625" style="493" bestFit="1" customWidth="1"/>
    <col min="7697" max="7698" width="10.5703125" style="493"/>
    <col min="7699" max="7699" width="11.140625" style="493" customWidth="1"/>
    <col min="7700" max="7929" width="10.5703125" style="493"/>
    <col min="7930" max="7937" width="0" style="493" hidden="1" customWidth="1"/>
    <col min="7938" max="7938" width="3.7109375" style="493" customWidth="1"/>
    <col min="7939" max="7939" width="3.85546875" style="493" customWidth="1"/>
    <col min="7940" max="7940" width="3.7109375" style="493" customWidth="1"/>
    <col min="7941" max="7941" width="12.7109375" style="493" customWidth="1"/>
    <col min="7942" max="7942" width="52.7109375" style="493" customWidth="1"/>
    <col min="7943" max="7946" width="0" style="493" hidden="1" customWidth="1"/>
    <col min="7947" max="7947" width="12.28515625" style="493" customWidth="1"/>
    <col min="7948" max="7948" width="6.42578125" style="493" customWidth="1"/>
    <col min="7949" max="7949" width="12.28515625" style="493" customWidth="1"/>
    <col min="7950" max="7950" width="0" style="493" hidden="1" customWidth="1"/>
    <col min="7951" max="7951" width="3.7109375" style="493" customWidth="1"/>
    <col min="7952" max="7952" width="11.140625" style="493" bestFit="1" customWidth="1"/>
    <col min="7953" max="7954" width="10.5703125" style="493"/>
    <col min="7955" max="7955" width="11.140625" style="493" customWidth="1"/>
    <col min="7956" max="8185" width="10.5703125" style="493"/>
    <col min="8186" max="8193" width="0" style="493" hidden="1" customWidth="1"/>
    <col min="8194" max="8194" width="3.7109375" style="493" customWidth="1"/>
    <col min="8195" max="8195" width="3.85546875" style="493" customWidth="1"/>
    <col min="8196" max="8196" width="3.7109375" style="493" customWidth="1"/>
    <col min="8197" max="8197" width="12.7109375" style="493" customWidth="1"/>
    <col min="8198" max="8198" width="52.7109375" style="493" customWidth="1"/>
    <col min="8199" max="8202" width="0" style="493" hidden="1" customWidth="1"/>
    <col min="8203" max="8203" width="12.28515625" style="493" customWidth="1"/>
    <col min="8204" max="8204" width="6.42578125" style="493" customWidth="1"/>
    <col min="8205" max="8205" width="12.28515625" style="493" customWidth="1"/>
    <col min="8206" max="8206" width="0" style="493" hidden="1" customWidth="1"/>
    <col min="8207" max="8207" width="3.7109375" style="493" customWidth="1"/>
    <col min="8208" max="8208" width="11.140625" style="493" bestFit="1" customWidth="1"/>
    <col min="8209" max="8210" width="10.5703125" style="493"/>
    <col min="8211" max="8211" width="11.140625" style="493" customWidth="1"/>
    <col min="8212" max="8441" width="10.5703125" style="493"/>
    <col min="8442" max="8449" width="0" style="493" hidden="1" customWidth="1"/>
    <col min="8450" max="8450" width="3.7109375" style="493" customWidth="1"/>
    <col min="8451" max="8451" width="3.85546875" style="493" customWidth="1"/>
    <col min="8452" max="8452" width="3.7109375" style="493" customWidth="1"/>
    <col min="8453" max="8453" width="12.7109375" style="493" customWidth="1"/>
    <col min="8454" max="8454" width="52.7109375" style="493" customWidth="1"/>
    <col min="8455" max="8458" width="0" style="493" hidden="1" customWidth="1"/>
    <col min="8459" max="8459" width="12.28515625" style="493" customWidth="1"/>
    <col min="8460" max="8460" width="6.42578125" style="493" customWidth="1"/>
    <col min="8461" max="8461" width="12.28515625" style="493" customWidth="1"/>
    <col min="8462" max="8462" width="0" style="493" hidden="1" customWidth="1"/>
    <col min="8463" max="8463" width="3.7109375" style="493" customWidth="1"/>
    <col min="8464" max="8464" width="11.140625" style="493" bestFit="1" customWidth="1"/>
    <col min="8465" max="8466" width="10.5703125" style="493"/>
    <col min="8467" max="8467" width="11.140625" style="493" customWidth="1"/>
    <col min="8468" max="8697" width="10.5703125" style="493"/>
    <col min="8698" max="8705" width="0" style="493" hidden="1" customWidth="1"/>
    <col min="8706" max="8706" width="3.7109375" style="493" customWidth="1"/>
    <col min="8707" max="8707" width="3.85546875" style="493" customWidth="1"/>
    <col min="8708" max="8708" width="3.7109375" style="493" customWidth="1"/>
    <col min="8709" max="8709" width="12.7109375" style="493" customWidth="1"/>
    <col min="8710" max="8710" width="52.7109375" style="493" customWidth="1"/>
    <col min="8711" max="8714" width="0" style="493" hidden="1" customWidth="1"/>
    <col min="8715" max="8715" width="12.28515625" style="493" customWidth="1"/>
    <col min="8716" max="8716" width="6.42578125" style="493" customWidth="1"/>
    <col min="8717" max="8717" width="12.28515625" style="493" customWidth="1"/>
    <col min="8718" max="8718" width="0" style="493" hidden="1" customWidth="1"/>
    <col min="8719" max="8719" width="3.7109375" style="493" customWidth="1"/>
    <col min="8720" max="8720" width="11.140625" style="493" bestFit="1" customWidth="1"/>
    <col min="8721" max="8722" width="10.5703125" style="493"/>
    <col min="8723" max="8723" width="11.140625" style="493" customWidth="1"/>
    <col min="8724" max="8953" width="10.5703125" style="493"/>
    <col min="8954" max="8961" width="0" style="493" hidden="1" customWidth="1"/>
    <col min="8962" max="8962" width="3.7109375" style="493" customWidth="1"/>
    <col min="8963" max="8963" width="3.85546875" style="493" customWidth="1"/>
    <col min="8964" max="8964" width="3.7109375" style="493" customWidth="1"/>
    <col min="8965" max="8965" width="12.7109375" style="493" customWidth="1"/>
    <col min="8966" max="8966" width="52.7109375" style="493" customWidth="1"/>
    <col min="8967" max="8970" width="0" style="493" hidden="1" customWidth="1"/>
    <col min="8971" max="8971" width="12.28515625" style="493" customWidth="1"/>
    <col min="8972" max="8972" width="6.42578125" style="493" customWidth="1"/>
    <col min="8973" max="8973" width="12.28515625" style="493" customWidth="1"/>
    <col min="8974" max="8974" width="0" style="493" hidden="1" customWidth="1"/>
    <col min="8975" max="8975" width="3.7109375" style="493" customWidth="1"/>
    <col min="8976" max="8976" width="11.140625" style="493" bestFit="1" customWidth="1"/>
    <col min="8977" max="8978" width="10.5703125" style="493"/>
    <col min="8979" max="8979" width="11.140625" style="493" customWidth="1"/>
    <col min="8980" max="9209" width="10.5703125" style="493"/>
    <col min="9210" max="9217" width="0" style="493" hidden="1" customWidth="1"/>
    <col min="9218" max="9218" width="3.7109375" style="493" customWidth="1"/>
    <col min="9219" max="9219" width="3.85546875" style="493" customWidth="1"/>
    <col min="9220" max="9220" width="3.7109375" style="493" customWidth="1"/>
    <col min="9221" max="9221" width="12.7109375" style="493" customWidth="1"/>
    <col min="9222" max="9222" width="52.7109375" style="493" customWidth="1"/>
    <col min="9223" max="9226" width="0" style="493" hidden="1" customWidth="1"/>
    <col min="9227" max="9227" width="12.28515625" style="493" customWidth="1"/>
    <col min="9228" max="9228" width="6.42578125" style="493" customWidth="1"/>
    <col min="9229" max="9229" width="12.28515625" style="493" customWidth="1"/>
    <col min="9230" max="9230" width="0" style="493" hidden="1" customWidth="1"/>
    <col min="9231" max="9231" width="3.7109375" style="493" customWidth="1"/>
    <col min="9232" max="9232" width="11.140625" style="493" bestFit="1" customWidth="1"/>
    <col min="9233" max="9234" width="10.5703125" style="493"/>
    <col min="9235" max="9235" width="11.140625" style="493" customWidth="1"/>
    <col min="9236" max="9465" width="10.5703125" style="493"/>
    <col min="9466" max="9473" width="0" style="493" hidden="1" customWidth="1"/>
    <col min="9474" max="9474" width="3.7109375" style="493" customWidth="1"/>
    <col min="9475" max="9475" width="3.85546875" style="493" customWidth="1"/>
    <col min="9476" max="9476" width="3.7109375" style="493" customWidth="1"/>
    <col min="9477" max="9477" width="12.7109375" style="493" customWidth="1"/>
    <col min="9478" max="9478" width="52.7109375" style="493" customWidth="1"/>
    <col min="9479" max="9482" width="0" style="493" hidden="1" customWidth="1"/>
    <col min="9483" max="9483" width="12.28515625" style="493" customWidth="1"/>
    <col min="9484" max="9484" width="6.42578125" style="493" customWidth="1"/>
    <col min="9485" max="9485" width="12.28515625" style="493" customWidth="1"/>
    <col min="9486" max="9486" width="0" style="493" hidden="1" customWidth="1"/>
    <col min="9487" max="9487" width="3.7109375" style="493" customWidth="1"/>
    <col min="9488" max="9488" width="11.140625" style="493" bestFit="1" customWidth="1"/>
    <col min="9489" max="9490" width="10.5703125" style="493"/>
    <col min="9491" max="9491" width="11.140625" style="493" customWidth="1"/>
    <col min="9492" max="9721" width="10.5703125" style="493"/>
    <col min="9722" max="9729" width="0" style="493" hidden="1" customWidth="1"/>
    <col min="9730" max="9730" width="3.7109375" style="493" customWidth="1"/>
    <col min="9731" max="9731" width="3.85546875" style="493" customWidth="1"/>
    <col min="9732" max="9732" width="3.7109375" style="493" customWidth="1"/>
    <col min="9733" max="9733" width="12.7109375" style="493" customWidth="1"/>
    <col min="9734" max="9734" width="52.7109375" style="493" customWidth="1"/>
    <col min="9735" max="9738" width="0" style="493" hidden="1" customWidth="1"/>
    <col min="9739" max="9739" width="12.28515625" style="493" customWidth="1"/>
    <col min="9740" max="9740" width="6.42578125" style="493" customWidth="1"/>
    <col min="9741" max="9741" width="12.28515625" style="493" customWidth="1"/>
    <col min="9742" max="9742" width="0" style="493" hidden="1" customWidth="1"/>
    <col min="9743" max="9743" width="3.7109375" style="493" customWidth="1"/>
    <col min="9744" max="9744" width="11.140625" style="493" bestFit="1" customWidth="1"/>
    <col min="9745" max="9746" width="10.5703125" style="493"/>
    <col min="9747" max="9747" width="11.140625" style="493" customWidth="1"/>
    <col min="9748" max="9977" width="10.5703125" style="493"/>
    <col min="9978" max="9985" width="0" style="493" hidden="1" customWidth="1"/>
    <col min="9986" max="9986" width="3.7109375" style="493" customWidth="1"/>
    <col min="9987" max="9987" width="3.85546875" style="493" customWidth="1"/>
    <col min="9988" max="9988" width="3.7109375" style="493" customWidth="1"/>
    <col min="9989" max="9989" width="12.7109375" style="493" customWidth="1"/>
    <col min="9990" max="9990" width="52.7109375" style="493" customWidth="1"/>
    <col min="9991" max="9994" width="0" style="493" hidden="1" customWidth="1"/>
    <col min="9995" max="9995" width="12.28515625" style="493" customWidth="1"/>
    <col min="9996" max="9996" width="6.42578125" style="493" customWidth="1"/>
    <col min="9997" max="9997" width="12.28515625" style="493" customWidth="1"/>
    <col min="9998" max="9998" width="0" style="493" hidden="1" customWidth="1"/>
    <col min="9999" max="9999" width="3.7109375" style="493" customWidth="1"/>
    <col min="10000" max="10000" width="11.140625" style="493" bestFit="1" customWidth="1"/>
    <col min="10001" max="10002" width="10.5703125" style="493"/>
    <col min="10003" max="10003" width="11.140625" style="493" customWidth="1"/>
    <col min="10004" max="10233" width="10.5703125" style="493"/>
    <col min="10234" max="10241" width="0" style="493" hidden="1" customWidth="1"/>
    <col min="10242" max="10242" width="3.7109375" style="493" customWidth="1"/>
    <col min="10243" max="10243" width="3.85546875" style="493" customWidth="1"/>
    <col min="10244" max="10244" width="3.7109375" style="493" customWidth="1"/>
    <col min="10245" max="10245" width="12.7109375" style="493" customWidth="1"/>
    <col min="10246" max="10246" width="52.7109375" style="493" customWidth="1"/>
    <col min="10247" max="10250" width="0" style="493" hidden="1" customWidth="1"/>
    <col min="10251" max="10251" width="12.28515625" style="493" customWidth="1"/>
    <col min="10252" max="10252" width="6.42578125" style="493" customWidth="1"/>
    <col min="10253" max="10253" width="12.28515625" style="493" customWidth="1"/>
    <col min="10254" max="10254" width="0" style="493" hidden="1" customWidth="1"/>
    <col min="10255" max="10255" width="3.7109375" style="493" customWidth="1"/>
    <col min="10256" max="10256" width="11.140625" style="493" bestFit="1" customWidth="1"/>
    <col min="10257" max="10258" width="10.5703125" style="493"/>
    <col min="10259" max="10259" width="11.140625" style="493" customWidth="1"/>
    <col min="10260" max="10489" width="10.5703125" style="493"/>
    <col min="10490" max="10497" width="0" style="493" hidden="1" customWidth="1"/>
    <col min="10498" max="10498" width="3.7109375" style="493" customWidth="1"/>
    <col min="10499" max="10499" width="3.85546875" style="493" customWidth="1"/>
    <col min="10500" max="10500" width="3.7109375" style="493" customWidth="1"/>
    <col min="10501" max="10501" width="12.7109375" style="493" customWidth="1"/>
    <col min="10502" max="10502" width="52.7109375" style="493" customWidth="1"/>
    <col min="10503" max="10506" width="0" style="493" hidden="1" customWidth="1"/>
    <col min="10507" max="10507" width="12.28515625" style="493" customWidth="1"/>
    <col min="10508" max="10508" width="6.42578125" style="493" customWidth="1"/>
    <col min="10509" max="10509" width="12.28515625" style="493" customWidth="1"/>
    <col min="10510" max="10510" width="0" style="493" hidden="1" customWidth="1"/>
    <col min="10511" max="10511" width="3.7109375" style="493" customWidth="1"/>
    <col min="10512" max="10512" width="11.140625" style="493" bestFit="1" customWidth="1"/>
    <col min="10513" max="10514" width="10.5703125" style="493"/>
    <col min="10515" max="10515" width="11.140625" style="493" customWidth="1"/>
    <col min="10516" max="10745" width="10.5703125" style="493"/>
    <col min="10746" max="10753" width="0" style="493" hidden="1" customWidth="1"/>
    <col min="10754" max="10754" width="3.7109375" style="493" customWidth="1"/>
    <col min="10755" max="10755" width="3.85546875" style="493" customWidth="1"/>
    <col min="10756" max="10756" width="3.7109375" style="493" customWidth="1"/>
    <col min="10757" max="10757" width="12.7109375" style="493" customWidth="1"/>
    <col min="10758" max="10758" width="52.7109375" style="493" customWidth="1"/>
    <col min="10759" max="10762" width="0" style="493" hidden="1" customWidth="1"/>
    <col min="10763" max="10763" width="12.28515625" style="493" customWidth="1"/>
    <col min="10764" max="10764" width="6.42578125" style="493" customWidth="1"/>
    <col min="10765" max="10765" width="12.28515625" style="493" customWidth="1"/>
    <col min="10766" max="10766" width="0" style="493" hidden="1" customWidth="1"/>
    <col min="10767" max="10767" width="3.7109375" style="493" customWidth="1"/>
    <col min="10768" max="10768" width="11.140625" style="493" bestFit="1" customWidth="1"/>
    <col min="10769" max="10770" width="10.5703125" style="493"/>
    <col min="10771" max="10771" width="11.140625" style="493" customWidth="1"/>
    <col min="10772" max="11001" width="10.5703125" style="493"/>
    <col min="11002" max="11009" width="0" style="493" hidden="1" customWidth="1"/>
    <col min="11010" max="11010" width="3.7109375" style="493" customWidth="1"/>
    <col min="11011" max="11011" width="3.85546875" style="493" customWidth="1"/>
    <col min="11012" max="11012" width="3.7109375" style="493" customWidth="1"/>
    <col min="11013" max="11013" width="12.7109375" style="493" customWidth="1"/>
    <col min="11014" max="11014" width="52.7109375" style="493" customWidth="1"/>
    <col min="11015" max="11018" width="0" style="493" hidden="1" customWidth="1"/>
    <col min="11019" max="11019" width="12.28515625" style="493" customWidth="1"/>
    <col min="11020" max="11020" width="6.42578125" style="493" customWidth="1"/>
    <col min="11021" max="11021" width="12.28515625" style="493" customWidth="1"/>
    <col min="11022" max="11022" width="0" style="493" hidden="1" customWidth="1"/>
    <col min="11023" max="11023" width="3.7109375" style="493" customWidth="1"/>
    <col min="11024" max="11024" width="11.140625" style="493" bestFit="1" customWidth="1"/>
    <col min="11025" max="11026" width="10.5703125" style="493"/>
    <col min="11027" max="11027" width="11.140625" style="493" customWidth="1"/>
    <col min="11028" max="11257" width="10.5703125" style="493"/>
    <col min="11258" max="11265" width="0" style="493" hidden="1" customWidth="1"/>
    <col min="11266" max="11266" width="3.7109375" style="493" customWidth="1"/>
    <col min="11267" max="11267" width="3.85546875" style="493" customWidth="1"/>
    <col min="11268" max="11268" width="3.7109375" style="493" customWidth="1"/>
    <col min="11269" max="11269" width="12.7109375" style="493" customWidth="1"/>
    <col min="11270" max="11270" width="52.7109375" style="493" customWidth="1"/>
    <col min="11271" max="11274" width="0" style="493" hidden="1" customWidth="1"/>
    <col min="11275" max="11275" width="12.28515625" style="493" customWidth="1"/>
    <col min="11276" max="11276" width="6.42578125" style="493" customWidth="1"/>
    <col min="11277" max="11277" width="12.28515625" style="493" customWidth="1"/>
    <col min="11278" max="11278" width="0" style="493" hidden="1" customWidth="1"/>
    <col min="11279" max="11279" width="3.7109375" style="493" customWidth="1"/>
    <col min="11280" max="11280" width="11.140625" style="493" bestFit="1" customWidth="1"/>
    <col min="11281" max="11282" width="10.5703125" style="493"/>
    <col min="11283" max="11283" width="11.140625" style="493" customWidth="1"/>
    <col min="11284" max="11513" width="10.5703125" style="493"/>
    <col min="11514" max="11521" width="0" style="493" hidden="1" customWidth="1"/>
    <col min="11522" max="11522" width="3.7109375" style="493" customWidth="1"/>
    <col min="11523" max="11523" width="3.85546875" style="493" customWidth="1"/>
    <col min="11524" max="11524" width="3.7109375" style="493" customWidth="1"/>
    <col min="11525" max="11525" width="12.7109375" style="493" customWidth="1"/>
    <col min="11526" max="11526" width="52.7109375" style="493" customWidth="1"/>
    <col min="11527" max="11530" width="0" style="493" hidden="1" customWidth="1"/>
    <col min="11531" max="11531" width="12.28515625" style="493" customWidth="1"/>
    <col min="11532" max="11532" width="6.42578125" style="493" customWidth="1"/>
    <col min="11533" max="11533" width="12.28515625" style="493" customWidth="1"/>
    <col min="11534" max="11534" width="0" style="493" hidden="1" customWidth="1"/>
    <col min="11535" max="11535" width="3.7109375" style="493" customWidth="1"/>
    <col min="11536" max="11536" width="11.140625" style="493" bestFit="1" customWidth="1"/>
    <col min="11537" max="11538" width="10.5703125" style="493"/>
    <col min="11539" max="11539" width="11.140625" style="493" customWidth="1"/>
    <col min="11540" max="11769" width="10.5703125" style="493"/>
    <col min="11770" max="11777" width="0" style="493" hidden="1" customWidth="1"/>
    <col min="11778" max="11778" width="3.7109375" style="493" customWidth="1"/>
    <col min="11779" max="11779" width="3.85546875" style="493" customWidth="1"/>
    <col min="11780" max="11780" width="3.7109375" style="493" customWidth="1"/>
    <col min="11781" max="11781" width="12.7109375" style="493" customWidth="1"/>
    <col min="11782" max="11782" width="52.7109375" style="493" customWidth="1"/>
    <col min="11783" max="11786" width="0" style="493" hidden="1" customWidth="1"/>
    <col min="11787" max="11787" width="12.28515625" style="493" customWidth="1"/>
    <col min="11788" max="11788" width="6.42578125" style="493" customWidth="1"/>
    <col min="11789" max="11789" width="12.28515625" style="493" customWidth="1"/>
    <col min="11790" max="11790" width="0" style="493" hidden="1" customWidth="1"/>
    <col min="11791" max="11791" width="3.7109375" style="493" customWidth="1"/>
    <col min="11792" max="11792" width="11.140625" style="493" bestFit="1" customWidth="1"/>
    <col min="11793" max="11794" width="10.5703125" style="493"/>
    <col min="11795" max="11795" width="11.140625" style="493" customWidth="1"/>
    <col min="11796" max="12025" width="10.5703125" style="493"/>
    <col min="12026" max="12033" width="0" style="493" hidden="1" customWidth="1"/>
    <col min="12034" max="12034" width="3.7109375" style="493" customWidth="1"/>
    <col min="12035" max="12035" width="3.85546875" style="493" customWidth="1"/>
    <col min="12036" max="12036" width="3.7109375" style="493" customWidth="1"/>
    <col min="12037" max="12037" width="12.7109375" style="493" customWidth="1"/>
    <col min="12038" max="12038" width="52.7109375" style="493" customWidth="1"/>
    <col min="12039" max="12042" width="0" style="493" hidden="1" customWidth="1"/>
    <col min="12043" max="12043" width="12.28515625" style="493" customWidth="1"/>
    <col min="12044" max="12044" width="6.42578125" style="493" customWidth="1"/>
    <col min="12045" max="12045" width="12.28515625" style="493" customWidth="1"/>
    <col min="12046" max="12046" width="0" style="493" hidden="1" customWidth="1"/>
    <col min="12047" max="12047" width="3.7109375" style="493" customWidth="1"/>
    <col min="12048" max="12048" width="11.140625" style="493" bestFit="1" customWidth="1"/>
    <col min="12049" max="12050" width="10.5703125" style="493"/>
    <col min="12051" max="12051" width="11.140625" style="493" customWidth="1"/>
    <col min="12052" max="12281" width="10.5703125" style="493"/>
    <col min="12282" max="12289" width="0" style="493" hidden="1" customWidth="1"/>
    <col min="12290" max="12290" width="3.7109375" style="493" customWidth="1"/>
    <col min="12291" max="12291" width="3.85546875" style="493" customWidth="1"/>
    <col min="12292" max="12292" width="3.7109375" style="493" customWidth="1"/>
    <col min="12293" max="12293" width="12.7109375" style="493" customWidth="1"/>
    <col min="12294" max="12294" width="52.7109375" style="493" customWidth="1"/>
    <col min="12295" max="12298" width="0" style="493" hidden="1" customWidth="1"/>
    <col min="12299" max="12299" width="12.28515625" style="493" customWidth="1"/>
    <col min="12300" max="12300" width="6.42578125" style="493" customWidth="1"/>
    <col min="12301" max="12301" width="12.28515625" style="493" customWidth="1"/>
    <col min="12302" max="12302" width="0" style="493" hidden="1" customWidth="1"/>
    <col min="12303" max="12303" width="3.7109375" style="493" customWidth="1"/>
    <col min="12304" max="12304" width="11.140625" style="493" bestFit="1" customWidth="1"/>
    <col min="12305" max="12306" width="10.5703125" style="493"/>
    <col min="12307" max="12307" width="11.140625" style="493" customWidth="1"/>
    <col min="12308" max="12537" width="10.5703125" style="493"/>
    <col min="12538" max="12545" width="0" style="493" hidden="1" customWidth="1"/>
    <col min="12546" max="12546" width="3.7109375" style="493" customWidth="1"/>
    <col min="12547" max="12547" width="3.85546875" style="493" customWidth="1"/>
    <col min="12548" max="12548" width="3.7109375" style="493" customWidth="1"/>
    <col min="12549" max="12549" width="12.7109375" style="493" customWidth="1"/>
    <col min="12550" max="12550" width="52.7109375" style="493" customWidth="1"/>
    <col min="12551" max="12554" width="0" style="493" hidden="1" customWidth="1"/>
    <col min="12555" max="12555" width="12.28515625" style="493" customWidth="1"/>
    <col min="12556" max="12556" width="6.42578125" style="493" customWidth="1"/>
    <col min="12557" max="12557" width="12.28515625" style="493" customWidth="1"/>
    <col min="12558" max="12558" width="0" style="493" hidden="1" customWidth="1"/>
    <col min="12559" max="12559" width="3.7109375" style="493" customWidth="1"/>
    <col min="12560" max="12560" width="11.140625" style="493" bestFit="1" customWidth="1"/>
    <col min="12561" max="12562" width="10.5703125" style="493"/>
    <col min="12563" max="12563" width="11.140625" style="493" customWidth="1"/>
    <col min="12564" max="12793" width="10.5703125" style="493"/>
    <col min="12794" max="12801" width="0" style="493" hidden="1" customWidth="1"/>
    <col min="12802" max="12802" width="3.7109375" style="493" customWidth="1"/>
    <col min="12803" max="12803" width="3.85546875" style="493" customWidth="1"/>
    <col min="12804" max="12804" width="3.7109375" style="493" customWidth="1"/>
    <col min="12805" max="12805" width="12.7109375" style="493" customWidth="1"/>
    <col min="12806" max="12806" width="52.7109375" style="493" customWidth="1"/>
    <col min="12807" max="12810" width="0" style="493" hidden="1" customWidth="1"/>
    <col min="12811" max="12811" width="12.28515625" style="493" customWidth="1"/>
    <col min="12812" max="12812" width="6.42578125" style="493" customWidth="1"/>
    <col min="12813" max="12813" width="12.28515625" style="493" customWidth="1"/>
    <col min="12814" max="12814" width="0" style="493" hidden="1" customWidth="1"/>
    <col min="12815" max="12815" width="3.7109375" style="493" customWidth="1"/>
    <col min="12816" max="12816" width="11.140625" style="493" bestFit="1" customWidth="1"/>
    <col min="12817" max="12818" width="10.5703125" style="493"/>
    <col min="12819" max="12819" width="11.140625" style="493" customWidth="1"/>
    <col min="12820" max="13049" width="10.5703125" style="493"/>
    <col min="13050" max="13057" width="0" style="493" hidden="1" customWidth="1"/>
    <col min="13058" max="13058" width="3.7109375" style="493" customWidth="1"/>
    <col min="13059" max="13059" width="3.85546875" style="493" customWidth="1"/>
    <col min="13060" max="13060" width="3.7109375" style="493" customWidth="1"/>
    <col min="13061" max="13061" width="12.7109375" style="493" customWidth="1"/>
    <col min="13062" max="13062" width="52.7109375" style="493" customWidth="1"/>
    <col min="13063" max="13066" width="0" style="493" hidden="1" customWidth="1"/>
    <col min="13067" max="13067" width="12.28515625" style="493" customWidth="1"/>
    <col min="13068" max="13068" width="6.42578125" style="493" customWidth="1"/>
    <col min="13069" max="13069" width="12.28515625" style="493" customWidth="1"/>
    <col min="13070" max="13070" width="0" style="493" hidden="1" customWidth="1"/>
    <col min="13071" max="13071" width="3.7109375" style="493" customWidth="1"/>
    <col min="13072" max="13072" width="11.140625" style="493" bestFit="1" customWidth="1"/>
    <col min="13073" max="13074" width="10.5703125" style="493"/>
    <col min="13075" max="13075" width="11.140625" style="493" customWidth="1"/>
    <col min="13076" max="13305" width="10.5703125" style="493"/>
    <col min="13306" max="13313" width="0" style="493" hidden="1" customWidth="1"/>
    <col min="13314" max="13314" width="3.7109375" style="493" customWidth="1"/>
    <col min="13315" max="13315" width="3.85546875" style="493" customWidth="1"/>
    <col min="13316" max="13316" width="3.7109375" style="493" customWidth="1"/>
    <col min="13317" max="13317" width="12.7109375" style="493" customWidth="1"/>
    <col min="13318" max="13318" width="52.7109375" style="493" customWidth="1"/>
    <col min="13319" max="13322" width="0" style="493" hidden="1" customWidth="1"/>
    <col min="13323" max="13323" width="12.28515625" style="493" customWidth="1"/>
    <col min="13324" max="13324" width="6.42578125" style="493" customWidth="1"/>
    <col min="13325" max="13325" width="12.28515625" style="493" customWidth="1"/>
    <col min="13326" max="13326" width="0" style="493" hidden="1" customWidth="1"/>
    <col min="13327" max="13327" width="3.7109375" style="493" customWidth="1"/>
    <col min="13328" max="13328" width="11.140625" style="493" bestFit="1" customWidth="1"/>
    <col min="13329" max="13330" width="10.5703125" style="493"/>
    <col min="13331" max="13331" width="11.140625" style="493" customWidth="1"/>
    <col min="13332" max="13561" width="10.5703125" style="493"/>
    <col min="13562" max="13569" width="0" style="493" hidden="1" customWidth="1"/>
    <col min="13570" max="13570" width="3.7109375" style="493" customWidth="1"/>
    <col min="13571" max="13571" width="3.85546875" style="493" customWidth="1"/>
    <col min="13572" max="13572" width="3.7109375" style="493" customWidth="1"/>
    <col min="13573" max="13573" width="12.7109375" style="493" customWidth="1"/>
    <col min="13574" max="13574" width="52.7109375" style="493" customWidth="1"/>
    <col min="13575" max="13578" width="0" style="493" hidden="1" customWidth="1"/>
    <col min="13579" max="13579" width="12.28515625" style="493" customWidth="1"/>
    <col min="13580" max="13580" width="6.42578125" style="493" customWidth="1"/>
    <col min="13581" max="13581" width="12.28515625" style="493" customWidth="1"/>
    <col min="13582" max="13582" width="0" style="493" hidden="1" customWidth="1"/>
    <col min="13583" max="13583" width="3.7109375" style="493" customWidth="1"/>
    <col min="13584" max="13584" width="11.140625" style="493" bestFit="1" customWidth="1"/>
    <col min="13585" max="13586" width="10.5703125" style="493"/>
    <col min="13587" max="13587" width="11.140625" style="493" customWidth="1"/>
    <col min="13588" max="13817" width="10.5703125" style="493"/>
    <col min="13818" max="13825" width="0" style="493" hidden="1" customWidth="1"/>
    <col min="13826" max="13826" width="3.7109375" style="493" customWidth="1"/>
    <col min="13827" max="13827" width="3.85546875" style="493" customWidth="1"/>
    <col min="13828" max="13828" width="3.7109375" style="493" customWidth="1"/>
    <col min="13829" max="13829" width="12.7109375" style="493" customWidth="1"/>
    <col min="13830" max="13830" width="52.7109375" style="493" customWidth="1"/>
    <col min="13831" max="13834" width="0" style="493" hidden="1" customWidth="1"/>
    <col min="13835" max="13835" width="12.28515625" style="493" customWidth="1"/>
    <col min="13836" max="13836" width="6.42578125" style="493" customWidth="1"/>
    <col min="13837" max="13837" width="12.28515625" style="493" customWidth="1"/>
    <col min="13838" max="13838" width="0" style="493" hidden="1" customWidth="1"/>
    <col min="13839" max="13839" width="3.7109375" style="493" customWidth="1"/>
    <col min="13840" max="13840" width="11.140625" style="493" bestFit="1" customWidth="1"/>
    <col min="13841" max="13842" width="10.5703125" style="493"/>
    <col min="13843" max="13843" width="11.140625" style="493" customWidth="1"/>
    <col min="13844" max="14073" width="10.5703125" style="493"/>
    <col min="14074" max="14081" width="0" style="493" hidden="1" customWidth="1"/>
    <col min="14082" max="14082" width="3.7109375" style="493" customWidth="1"/>
    <col min="14083" max="14083" width="3.85546875" style="493" customWidth="1"/>
    <col min="14084" max="14084" width="3.7109375" style="493" customWidth="1"/>
    <col min="14085" max="14085" width="12.7109375" style="493" customWidth="1"/>
    <col min="14086" max="14086" width="52.7109375" style="493" customWidth="1"/>
    <col min="14087" max="14090" width="0" style="493" hidden="1" customWidth="1"/>
    <col min="14091" max="14091" width="12.28515625" style="493" customWidth="1"/>
    <col min="14092" max="14092" width="6.42578125" style="493" customWidth="1"/>
    <col min="14093" max="14093" width="12.28515625" style="493" customWidth="1"/>
    <col min="14094" max="14094" width="0" style="493" hidden="1" customWidth="1"/>
    <col min="14095" max="14095" width="3.7109375" style="493" customWidth="1"/>
    <col min="14096" max="14096" width="11.140625" style="493" bestFit="1" customWidth="1"/>
    <col min="14097" max="14098" width="10.5703125" style="493"/>
    <col min="14099" max="14099" width="11.140625" style="493" customWidth="1"/>
    <col min="14100" max="14329" width="10.5703125" style="493"/>
    <col min="14330" max="14337" width="0" style="493" hidden="1" customWidth="1"/>
    <col min="14338" max="14338" width="3.7109375" style="493" customWidth="1"/>
    <col min="14339" max="14339" width="3.85546875" style="493" customWidth="1"/>
    <col min="14340" max="14340" width="3.7109375" style="493" customWidth="1"/>
    <col min="14341" max="14341" width="12.7109375" style="493" customWidth="1"/>
    <col min="14342" max="14342" width="52.7109375" style="493" customWidth="1"/>
    <col min="14343" max="14346" width="0" style="493" hidden="1" customWidth="1"/>
    <col min="14347" max="14347" width="12.28515625" style="493" customWidth="1"/>
    <col min="14348" max="14348" width="6.42578125" style="493" customWidth="1"/>
    <col min="14349" max="14349" width="12.28515625" style="493" customWidth="1"/>
    <col min="14350" max="14350" width="0" style="493" hidden="1" customWidth="1"/>
    <col min="14351" max="14351" width="3.7109375" style="493" customWidth="1"/>
    <col min="14352" max="14352" width="11.140625" style="493" bestFit="1" customWidth="1"/>
    <col min="14353" max="14354" width="10.5703125" style="493"/>
    <col min="14355" max="14355" width="11.140625" style="493" customWidth="1"/>
    <col min="14356" max="14585" width="10.5703125" style="493"/>
    <col min="14586" max="14593" width="0" style="493" hidden="1" customWidth="1"/>
    <col min="14594" max="14594" width="3.7109375" style="493" customWidth="1"/>
    <col min="14595" max="14595" width="3.85546875" style="493" customWidth="1"/>
    <col min="14596" max="14596" width="3.7109375" style="493" customWidth="1"/>
    <col min="14597" max="14597" width="12.7109375" style="493" customWidth="1"/>
    <col min="14598" max="14598" width="52.7109375" style="493" customWidth="1"/>
    <col min="14599" max="14602" width="0" style="493" hidden="1" customWidth="1"/>
    <col min="14603" max="14603" width="12.28515625" style="493" customWidth="1"/>
    <col min="14604" max="14604" width="6.42578125" style="493" customWidth="1"/>
    <col min="14605" max="14605" width="12.28515625" style="493" customWidth="1"/>
    <col min="14606" max="14606" width="0" style="493" hidden="1" customWidth="1"/>
    <col min="14607" max="14607" width="3.7109375" style="493" customWidth="1"/>
    <col min="14608" max="14608" width="11.140625" style="493" bestFit="1" customWidth="1"/>
    <col min="14609" max="14610" width="10.5703125" style="493"/>
    <col min="14611" max="14611" width="11.140625" style="493" customWidth="1"/>
    <col min="14612" max="14841" width="10.5703125" style="493"/>
    <col min="14842" max="14849" width="0" style="493" hidden="1" customWidth="1"/>
    <col min="14850" max="14850" width="3.7109375" style="493" customWidth="1"/>
    <col min="14851" max="14851" width="3.85546875" style="493" customWidth="1"/>
    <col min="14852" max="14852" width="3.7109375" style="493" customWidth="1"/>
    <col min="14853" max="14853" width="12.7109375" style="493" customWidth="1"/>
    <col min="14854" max="14854" width="52.7109375" style="493" customWidth="1"/>
    <col min="14855" max="14858" width="0" style="493" hidden="1" customWidth="1"/>
    <col min="14859" max="14859" width="12.28515625" style="493" customWidth="1"/>
    <col min="14860" max="14860" width="6.42578125" style="493" customWidth="1"/>
    <col min="14861" max="14861" width="12.28515625" style="493" customWidth="1"/>
    <col min="14862" max="14862" width="0" style="493" hidden="1" customWidth="1"/>
    <col min="14863" max="14863" width="3.7109375" style="493" customWidth="1"/>
    <col min="14864" max="14864" width="11.140625" style="493" bestFit="1" customWidth="1"/>
    <col min="14865" max="14866" width="10.5703125" style="493"/>
    <col min="14867" max="14867" width="11.140625" style="493" customWidth="1"/>
    <col min="14868" max="15097" width="10.5703125" style="493"/>
    <col min="15098" max="15105" width="0" style="493" hidden="1" customWidth="1"/>
    <col min="15106" max="15106" width="3.7109375" style="493" customWidth="1"/>
    <col min="15107" max="15107" width="3.85546875" style="493" customWidth="1"/>
    <col min="15108" max="15108" width="3.7109375" style="493" customWidth="1"/>
    <col min="15109" max="15109" width="12.7109375" style="493" customWidth="1"/>
    <col min="15110" max="15110" width="52.7109375" style="493" customWidth="1"/>
    <col min="15111" max="15114" width="0" style="493" hidden="1" customWidth="1"/>
    <col min="15115" max="15115" width="12.28515625" style="493" customWidth="1"/>
    <col min="15116" max="15116" width="6.42578125" style="493" customWidth="1"/>
    <col min="15117" max="15117" width="12.28515625" style="493" customWidth="1"/>
    <col min="15118" max="15118" width="0" style="493" hidden="1" customWidth="1"/>
    <col min="15119" max="15119" width="3.7109375" style="493" customWidth="1"/>
    <col min="15120" max="15120" width="11.140625" style="493" bestFit="1" customWidth="1"/>
    <col min="15121" max="15122" width="10.5703125" style="493"/>
    <col min="15123" max="15123" width="11.140625" style="493" customWidth="1"/>
    <col min="15124" max="15353" width="10.5703125" style="493"/>
    <col min="15354" max="15361" width="0" style="493" hidden="1" customWidth="1"/>
    <col min="15362" max="15362" width="3.7109375" style="493" customWidth="1"/>
    <col min="15363" max="15363" width="3.85546875" style="493" customWidth="1"/>
    <col min="15364" max="15364" width="3.7109375" style="493" customWidth="1"/>
    <col min="15365" max="15365" width="12.7109375" style="493" customWidth="1"/>
    <col min="15366" max="15366" width="52.7109375" style="493" customWidth="1"/>
    <col min="15367" max="15370" width="0" style="493" hidden="1" customWidth="1"/>
    <col min="15371" max="15371" width="12.28515625" style="493" customWidth="1"/>
    <col min="15372" max="15372" width="6.42578125" style="493" customWidth="1"/>
    <col min="15373" max="15373" width="12.28515625" style="493" customWidth="1"/>
    <col min="15374" max="15374" width="0" style="493" hidden="1" customWidth="1"/>
    <col min="15375" max="15375" width="3.7109375" style="493" customWidth="1"/>
    <col min="15376" max="15376" width="11.140625" style="493" bestFit="1" customWidth="1"/>
    <col min="15377" max="15378" width="10.5703125" style="493"/>
    <col min="15379" max="15379" width="11.140625" style="493" customWidth="1"/>
    <col min="15380" max="15609" width="10.5703125" style="493"/>
    <col min="15610" max="15617" width="0" style="493" hidden="1" customWidth="1"/>
    <col min="15618" max="15618" width="3.7109375" style="493" customWidth="1"/>
    <col min="15619" max="15619" width="3.85546875" style="493" customWidth="1"/>
    <col min="15620" max="15620" width="3.7109375" style="493" customWidth="1"/>
    <col min="15621" max="15621" width="12.7109375" style="493" customWidth="1"/>
    <col min="15622" max="15622" width="52.7109375" style="493" customWidth="1"/>
    <col min="15623" max="15626" width="0" style="493" hidden="1" customWidth="1"/>
    <col min="15627" max="15627" width="12.28515625" style="493" customWidth="1"/>
    <col min="15628" max="15628" width="6.42578125" style="493" customWidth="1"/>
    <col min="15629" max="15629" width="12.28515625" style="493" customWidth="1"/>
    <col min="15630" max="15630" width="0" style="493" hidden="1" customWidth="1"/>
    <col min="15631" max="15631" width="3.7109375" style="493" customWidth="1"/>
    <col min="15632" max="15632" width="11.140625" style="493" bestFit="1" customWidth="1"/>
    <col min="15633" max="15634" width="10.5703125" style="493"/>
    <col min="15635" max="15635" width="11.140625" style="493" customWidth="1"/>
    <col min="15636" max="15865" width="10.5703125" style="493"/>
    <col min="15866" max="15873" width="0" style="493" hidden="1" customWidth="1"/>
    <col min="15874" max="15874" width="3.7109375" style="493" customWidth="1"/>
    <col min="15875" max="15875" width="3.85546875" style="493" customWidth="1"/>
    <col min="15876" max="15876" width="3.7109375" style="493" customWidth="1"/>
    <col min="15877" max="15877" width="12.7109375" style="493" customWidth="1"/>
    <col min="15878" max="15878" width="52.7109375" style="493" customWidth="1"/>
    <col min="15879" max="15882" width="0" style="493" hidden="1" customWidth="1"/>
    <col min="15883" max="15883" width="12.28515625" style="493" customWidth="1"/>
    <col min="15884" max="15884" width="6.42578125" style="493" customWidth="1"/>
    <col min="15885" max="15885" width="12.28515625" style="493" customWidth="1"/>
    <col min="15886" max="15886" width="0" style="493" hidden="1" customWidth="1"/>
    <col min="15887" max="15887" width="3.7109375" style="493" customWidth="1"/>
    <col min="15888" max="15888" width="11.140625" style="493" bestFit="1" customWidth="1"/>
    <col min="15889" max="15890" width="10.5703125" style="493"/>
    <col min="15891" max="15891" width="11.140625" style="493" customWidth="1"/>
    <col min="15892" max="16121" width="10.5703125" style="493"/>
    <col min="16122" max="16129" width="0" style="493" hidden="1" customWidth="1"/>
    <col min="16130" max="16130" width="3.7109375" style="493" customWidth="1"/>
    <col min="16131" max="16131" width="3.85546875" style="493" customWidth="1"/>
    <col min="16132" max="16132" width="3.7109375" style="493" customWidth="1"/>
    <col min="16133" max="16133" width="12.7109375" style="493" customWidth="1"/>
    <col min="16134" max="16134" width="52.7109375" style="493" customWidth="1"/>
    <col min="16135" max="16138" width="0" style="493" hidden="1" customWidth="1"/>
    <col min="16139" max="16139" width="12.28515625" style="493" customWidth="1"/>
    <col min="16140" max="16140" width="6.42578125" style="493" customWidth="1"/>
    <col min="16141" max="16141" width="12.28515625" style="493" customWidth="1"/>
    <col min="16142" max="16142" width="0" style="493" hidden="1" customWidth="1"/>
    <col min="16143" max="16143" width="3.7109375" style="493" customWidth="1"/>
    <col min="16144" max="16144" width="11.140625" style="493" bestFit="1" customWidth="1"/>
    <col min="16145" max="16146" width="10.5703125" style="493"/>
    <col min="16147" max="16147" width="11.140625" style="493" customWidth="1"/>
    <col min="16148" max="16384" width="10.5703125" style="493"/>
  </cols>
  <sheetData>
    <row r="1" spans="1:29" hidden="1">
      <c r="Q1" s="552"/>
      <c r="R1" s="552"/>
    </row>
    <row r="2" spans="1:29" hidden="1">
      <c r="U2" s="552"/>
    </row>
    <row r="3" spans="1:29" hidden="1"/>
    <row r="4" spans="1:29" ht="3" customHeight="1">
      <c r="J4" s="499"/>
      <c r="K4" s="499"/>
      <c r="L4" s="494"/>
      <c r="M4" s="494"/>
      <c r="N4" s="494"/>
      <c r="O4" s="502"/>
      <c r="P4" s="502"/>
      <c r="Q4" s="502"/>
      <c r="R4" s="502"/>
      <c r="S4" s="502"/>
      <c r="T4" s="502"/>
      <c r="U4" s="502"/>
    </row>
    <row r="5" spans="1:29" ht="26.1" customHeight="1">
      <c r="J5" s="499"/>
      <c r="K5" s="499"/>
      <c r="L5" s="1307" t="s">
        <v>717</v>
      </c>
      <c r="M5" s="1307"/>
      <c r="N5" s="1307"/>
      <c r="O5" s="1307"/>
      <c r="P5" s="1307"/>
      <c r="Q5" s="1307"/>
      <c r="R5" s="1307"/>
      <c r="S5" s="1307"/>
      <c r="T5" s="1307"/>
      <c r="U5" s="633"/>
    </row>
    <row r="6" spans="1:29" ht="3" customHeight="1">
      <c r="J6" s="499"/>
      <c r="K6" s="499"/>
      <c r="L6" s="494"/>
      <c r="M6" s="494"/>
      <c r="N6" s="494"/>
      <c r="O6" s="498"/>
      <c r="P6" s="498"/>
      <c r="Q6" s="498"/>
      <c r="R6" s="498"/>
      <c r="S6" s="498"/>
      <c r="T6" s="498"/>
      <c r="U6" s="498"/>
      <c r="V6" s="502"/>
    </row>
    <row r="7" spans="1:29" s="746" customFormat="1" ht="5.25" hidden="1">
      <c r="A7" s="1121"/>
      <c r="B7" s="1121"/>
      <c r="C7" s="1121"/>
      <c r="D7" s="1121"/>
      <c r="E7" s="1121"/>
      <c r="F7" s="1121"/>
      <c r="G7" s="1121"/>
      <c r="H7" s="1121"/>
      <c r="L7" s="1171"/>
      <c r="M7" s="1046"/>
      <c r="O7" s="1283"/>
      <c r="P7" s="1283"/>
      <c r="Q7" s="1283"/>
      <c r="R7" s="1283"/>
      <c r="S7" s="1283"/>
      <c r="T7" s="1283"/>
      <c r="U7" s="780"/>
      <c r="V7" s="780"/>
      <c r="X7" s="1121"/>
      <c r="Y7" s="1121"/>
      <c r="Z7" s="1121"/>
      <c r="AA7" s="1121"/>
      <c r="AB7" s="1121"/>
    </row>
    <row r="8" spans="1:29" s="539" customFormat="1" ht="18.75">
      <c r="A8" s="559"/>
      <c r="B8" s="559"/>
      <c r="C8" s="559"/>
      <c r="D8" s="559"/>
      <c r="E8" s="559"/>
      <c r="F8" s="559"/>
      <c r="G8" s="559"/>
      <c r="H8" s="559"/>
      <c r="L8" s="469"/>
      <c r="M8" s="586" t="str">
        <f>"Дата подачи заявления об "&amp;IF(datePr_ch="","утверждении","изменении") &amp; " тарифов"</f>
        <v>Дата подачи заявления об утверждении тарифов</v>
      </c>
      <c r="N8" s="1125"/>
      <c r="O8" s="1284" t="str">
        <f>IF(datePr_ch="",IF(datePr="","",datePr),datePr_ch)</f>
        <v>29.04.2021</v>
      </c>
      <c r="P8" s="1284"/>
      <c r="Q8" s="1284"/>
      <c r="R8" s="1284"/>
      <c r="S8" s="1284"/>
      <c r="T8" s="1284"/>
      <c r="U8" s="551"/>
      <c r="V8" s="551"/>
      <c r="W8" s="489"/>
      <c r="X8" s="559"/>
      <c r="Y8" s="559"/>
      <c r="Z8" s="559"/>
      <c r="AA8" s="559"/>
      <c r="AB8" s="559"/>
      <c r="AC8" s="559"/>
    </row>
    <row r="9" spans="1:29" s="539" customFormat="1" ht="22.5">
      <c r="A9" s="559"/>
      <c r="B9" s="559"/>
      <c r="C9" s="559"/>
      <c r="D9" s="559"/>
      <c r="E9" s="559"/>
      <c r="F9" s="559"/>
      <c r="G9" s="559"/>
      <c r="H9" s="559"/>
      <c r="L9" s="522"/>
      <c r="M9" s="586" t="str">
        <f>"Номер подачи заявления об "&amp;IF(numberPr_ch="","утверждении","изменении") &amp; " тарифов"</f>
        <v>Номер подачи заявления об утверждении тарифов</v>
      </c>
      <c r="N9" s="1125"/>
      <c r="O9" s="1284" t="str">
        <f>IF(numberPr_ch="",IF(numberPr="","",numberPr),numberPr_ch)</f>
        <v>53</v>
      </c>
      <c r="P9" s="1284"/>
      <c r="Q9" s="1284"/>
      <c r="R9" s="1284"/>
      <c r="S9" s="1284"/>
      <c r="T9" s="1284"/>
      <c r="U9" s="551"/>
      <c r="V9" s="551"/>
      <c r="W9" s="489"/>
      <c r="X9" s="559"/>
      <c r="Y9" s="559"/>
      <c r="Z9" s="559"/>
      <c r="AA9" s="559"/>
      <c r="AB9" s="559"/>
      <c r="AC9" s="559"/>
    </row>
    <row r="10" spans="1:29" s="746" customFormat="1" ht="5.25" hidden="1">
      <c r="A10" s="1121"/>
      <c r="B10" s="1121"/>
      <c r="C10" s="1121"/>
      <c r="D10" s="1121"/>
      <c r="E10" s="1121"/>
      <c r="F10" s="1121"/>
      <c r="G10" s="1121"/>
      <c r="H10" s="1121"/>
      <c r="L10" s="1171"/>
      <c r="M10" s="1046"/>
      <c r="O10" s="1283"/>
      <c r="P10" s="1283"/>
      <c r="Q10" s="1283"/>
      <c r="R10" s="1283"/>
      <c r="S10" s="1283"/>
      <c r="T10" s="1283"/>
      <c r="U10" s="780"/>
      <c r="V10" s="780"/>
      <c r="X10" s="1121"/>
      <c r="Y10" s="1121"/>
      <c r="Z10" s="1121"/>
      <c r="AA10" s="1121"/>
      <c r="AB10" s="1121"/>
    </row>
    <row r="11" spans="1:29" s="539" customFormat="1" ht="11.25" hidden="1">
      <c r="A11" s="559"/>
      <c r="B11" s="559"/>
      <c r="C11" s="559"/>
      <c r="D11" s="559"/>
      <c r="E11" s="559"/>
      <c r="F11" s="559"/>
      <c r="G11" s="559"/>
      <c r="H11" s="559"/>
      <c r="L11" s="1308"/>
      <c r="M11" s="1308"/>
      <c r="N11" s="536"/>
      <c r="O11" s="551"/>
      <c r="P11" s="551"/>
      <c r="Q11" s="551"/>
      <c r="R11" s="551"/>
      <c r="S11" s="551"/>
      <c r="T11" s="551"/>
      <c r="U11" s="557" t="s">
        <v>371</v>
      </c>
      <c r="X11" s="559"/>
      <c r="Y11" s="559"/>
      <c r="Z11" s="559"/>
      <c r="AA11" s="559"/>
      <c r="AB11" s="559"/>
      <c r="AC11" s="559"/>
    </row>
    <row r="12" spans="1:29">
      <c r="J12" s="499"/>
      <c r="K12" s="499"/>
      <c r="L12" s="494"/>
      <c r="M12" s="494"/>
      <c r="N12" s="472"/>
      <c r="O12" s="1285"/>
      <c r="P12" s="1285"/>
      <c r="Q12" s="1285"/>
      <c r="R12" s="1285"/>
      <c r="S12" s="1285"/>
      <c r="T12" s="1285"/>
      <c r="U12" s="1285"/>
    </row>
    <row r="13" spans="1:29">
      <c r="J13" s="499"/>
      <c r="K13" s="499"/>
      <c r="L13" s="1235" t="s">
        <v>445</v>
      </c>
      <c r="M13" s="1235"/>
      <c r="N13" s="1235"/>
      <c r="O13" s="1235"/>
      <c r="P13" s="1235"/>
      <c r="Q13" s="1235"/>
      <c r="R13" s="1235"/>
      <c r="S13" s="1235"/>
      <c r="T13" s="1235"/>
      <c r="U13" s="1235"/>
      <c r="V13" s="1235"/>
      <c r="W13" s="1235" t="s">
        <v>446</v>
      </c>
    </row>
    <row r="14" spans="1:29" ht="14.25" customHeight="1">
      <c r="J14" s="499"/>
      <c r="K14" s="499"/>
      <c r="L14" s="1291" t="s">
        <v>91</v>
      </c>
      <c r="M14" s="1291" t="s">
        <v>602</v>
      </c>
      <c r="N14" s="630"/>
      <c r="O14" s="1292" t="s">
        <v>604</v>
      </c>
      <c r="P14" s="1293"/>
      <c r="Q14" s="1293"/>
      <c r="R14" s="1293"/>
      <c r="S14" s="1293"/>
      <c r="T14" s="1294"/>
      <c r="U14" s="1302" t="s">
        <v>339</v>
      </c>
      <c r="V14" s="1288" t="s">
        <v>274</v>
      </c>
      <c r="W14" s="1235"/>
    </row>
    <row r="15" spans="1:29" ht="14.25" customHeight="1">
      <c r="J15" s="499"/>
      <c r="K15" s="499"/>
      <c r="L15" s="1291"/>
      <c r="M15" s="1291"/>
      <c r="N15" s="631"/>
      <c r="O15" s="1297" t="s">
        <v>578</v>
      </c>
      <c r="P15" s="1295" t="s">
        <v>270</v>
      </c>
      <c r="Q15" s="1296"/>
      <c r="R15" s="1299" t="s">
        <v>615</v>
      </c>
      <c r="S15" s="1300"/>
      <c r="T15" s="1301"/>
      <c r="U15" s="1303"/>
      <c r="V15" s="1289"/>
      <c r="W15" s="1235"/>
    </row>
    <row r="16" spans="1:29" ht="33.75" customHeight="1">
      <c r="J16" s="499"/>
      <c r="K16" s="499"/>
      <c r="L16" s="1291"/>
      <c r="M16" s="1291"/>
      <c r="N16" s="632"/>
      <c r="O16" s="1298"/>
      <c r="P16" s="505" t="s">
        <v>579</v>
      </c>
      <c r="Q16" s="505" t="s">
        <v>6</v>
      </c>
      <c r="R16" s="506" t="s">
        <v>273</v>
      </c>
      <c r="S16" s="1286" t="s">
        <v>272</v>
      </c>
      <c r="T16" s="1287"/>
      <c r="U16" s="1304"/>
      <c r="V16" s="1290"/>
      <c r="W16" s="1235"/>
    </row>
    <row r="17" spans="1:29">
      <c r="J17" s="499"/>
      <c r="K17" s="538">
        <v>1</v>
      </c>
      <c r="L17" s="616" t="s">
        <v>92</v>
      </c>
      <c r="M17" s="616" t="s">
        <v>48</v>
      </c>
      <c r="N17" s="618" t="str">
        <f ca="1">OFFSET(N17,0,-1)</f>
        <v>2</v>
      </c>
      <c r="O17" s="617">
        <f ca="1">OFFSET(O17,0,-1)+1</f>
        <v>3</v>
      </c>
      <c r="P17" s="617">
        <f ca="1">OFFSET(P17,0,-1)+1</f>
        <v>4</v>
      </c>
      <c r="Q17" s="617">
        <f ca="1">OFFSET(Q17,0,-1)+1</f>
        <v>5</v>
      </c>
      <c r="R17" s="617">
        <f ca="1">OFFSET(R17,0,-1)+1</f>
        <v>6</v>
      </c>
      <c r="S17" s="1309">
        <f ca="1">OFFSET(S17,0,-1)+1</f>
        <v>7</v>
      </c>
      <c r="T17" s="1309"/>
      <c r="U17" s="617">
        <f ca="1">OFFSET(U17,0,-2)+1</f>
        <v>8</v>
      </c>
      <c r="V17" s="618">
        <f ca="1">OFFSET(V17,0,-1)</f>
        <v>8</v>
      </c>
      <c r="W17" s="617">
        <f ca="1">OFFSET(W17,0,-1)+1</f>
        <v>9</v>
      </c>
    </row>
    <row r="18" spans="1:29" ht="22.5">
      <c r="A18" s="1310">
        <v>1</v>
      </c>
      <c r="B18" s="813"/>
      <c r="C18" s="813"/>
      <c r="D18" s="813"/>
      <c r="E18" s="814"/>
      <c r="F18" s="815"/>
      <c r="G18" s="815"/>
      <c r="H18" s="815"/>
      <c r="I18" s="816"/>
      <c r="J18" s="811"/>
      <c r="K18" s="818"/>
      <c r="L18" s="562">
        <f>mergeValue(A18)</f>
        <v>1</v>
      </c>
      <c r="M18" s="610" t="s">
        <v>19</v>
      </c>
      <c r="N18" s="615"/>
      <c r="O18" s="1311"/>
      <c r="P18" s="1311"/>
      <c r="Q18" s="1311"/>
      <c r="R18" s="1311"/>
      <c r="S18" s="1311"/>
      <c r="T18" s="1311"/>
      <c r="U18" s="1311"/>
      <c r="V18" s="1311"/>
      <c r="W18" s="1129" t="s">
        <v>718</v>
      </c>
      <c r="Y18" s="558"/>
      <c r="Z18" s="558" t="str">
        <f t="shared" ref="Z18:Z31" si="0">IF(M18="","",M18 )</f>
        <v>Наименование тарифа</v>
      </c>
      <c r="AA18" s="558"/>
      <c r="AB18" s="558"/>
      <c r="AC18" s="558"/>
    </row>
    <row r="19" spans="1:29" ht="22.5">
      <c r="A19" s="1310"/>
      <c r="B19" s="1310">
        <v>1</v>
      </c>
      <c r="C19" s="813"/>
      <c r="D19" s="813"/>
      <c r="E19" s="815"/>
      <c r="F19" s="815"/>
      <c r="G19" s="815"/>
      <c r="H19" s="815"/>
      <c r="I19" s="810"/>
      <c r="J19" s="809"/>
      <c r="K19" s="812"/>
      <c r="L19" s="562" t="str">
        <f>mergeValue(A19) &amp;"."&amp; mergeValue(B19)</f>
        <v>1.1</v>
      </c>
      <c r="M19" s="516" t="s">
        <v>15</v>
      </c>
      <c r="N19" s="615"/>
      <c r="O19" s="1311"/>
      <c r="P19" s="1311"/>
      <c r="Q19" s="1311"/>
      <c r="R19" s="1311"/>
      <c r="S19" s="1311"/>
      <c r="T19" s="1311"/>
      <c r="U19" s="1311"/>
      <c r="V19" s="1311"/>
      <c r="W19" s="1129" t="s">
        <v>459</v>
      </c>
      <c r="Y19" s="558"/>
      <c r="Z19" s="558" t="str">
        <f t="shared" si="0"/>
        <v>Территория действия тарифа</v>
      </c>
      <c r="AA19" s="558"/>
      <c r="AB19" s="558"/>
      <c r="AC19" s="558"/>
    </row>
    <row r="20" spans="1:29" ht="22.5">
      <c r="A20" s="1310"/>
      <c r="B20" s="1310"/>
      <c r="C20" s="1310">
        <v>1</v>
      </c>
      <c r="D20" s="813"/>
      <c r="E20" s="815"/>
      <c r="F20" s="815"/>
      <c r="G20" s="815"/>
      <c r="H20" s="815"/>
      <c r="I20" s="817"/>
      <c r="J20" s="809"/>
      <c r="K20" s="812"/>
      <c r="L20" s="562" t="str">
        <f>mergeValue(A20) &amp;"."&amp; mergeValue(B20)&amp;"."&amp; mergeValue(C20)</f>
        <v>1.1.1</v>
      </c>
      <c r="M20" s="517" t="s">
        <v>7</v>
      </c>
      <c r="N20" s="615"/>
      <c r="O20" s="1311"/>
      <c r="P20" s="1311"/>
      <c r="Q20" s="1311"/>
      <c r="R20" s="1311"/>
      <c r="S20" s="1311"/>
      <c r="T20" s="1311"/>
      <c r="U20" s="1311"/>
      <c r="V20" s="1311"/>
      <c r="W20" s="1129" t="s">
        <v>600</v>
      </c>
      <c r="Y20" s="558"/>
      <c r="Z20" s="558" t="str">
        <f t="shared" si="0"/>
        <v xml:space="preserve">Наименование системы теплоснабжения </v>
      </c>
      <c r="AA20" s="558"/>
      <c r="AB20" s="558"/>
      <c r="AC20" s="558"/>
    </row>
    <row r="21" spans="1:29" ht="22.5">
      <c r="A21" s="1310"/>
      <c r="B21" s="1310"/>
      <c r="C21" s="1310"/>
      <c r="D21" s="1310">
        <v>1</v>
      </c>
      <c r="E21" s="815"/>
      <c r="F21" s="815"/>
      <c r="G21" s="815"/>
      <c r="H21" s="815"/>
      <c r="I21" s="817"/>
      <c r="J21" s="809"/>
      <c r="K21" s="812"/>
      <c r="L21" s="562" t="str">
        <f>mergeValue(A21) &amp;"."&amp; mergeValue(B21)&amp;"."&amp; mergeValue(C21)&amp;"."&amp; mergeValue(D21)</f>
        <v>1.1.1.1</v>
      </c>
      <c r="M21" s="518" t="s">
        <v>21</v>
      </c>
      <c r="N21" s="615"/>
      <c r="O21" s="1311"/>
      <c r="P21" s="1311"/>
      <c r="Q21" s="1311"/>
      <c r="R21" s="1311"/>
      <c r="S21" s="1311"/>
      <c r="T21" s="1311"/>
      <c r="U21" s="1311"/>
      <c r="V21" s="1311"/>
      <c r="W21" s="1129" t="s">
        <v>601</v>
      </c>
      <c r="Y21" s="558"/>
      <c r="Z21" s="558" t="str">
        <f t="shared" si="0"/>
        <v xml:space="preserve">Источник тепловой энергии  </v>
      </c>
      <c r="AA21" s="558"/>
      <c r="AB21" s="558"/>
      <c r="AC21" s="558"/>
    </row>
    <row r="22" spans="1:29" ht="78.75">
      <c r="A22" s="1310"/>
      <c r="B22" s="1310"/>
      <c r="C22" s="1310"/>
      <c r="D22" s="1310"/>
      <c r="E22" s="1310">
        <v>1</v>
      </c>
      <c r="F22" s="815"/>
      <c r="G22" s="815"/>
      <c r="H22" s="813">
        <v>1</v>
      </c>
      <c r="I22" s="1310">
        <v>1</v>
      </c>
      <c r="J22" s="815"/>
      <c r="K22" s="820"/>
      <c r="L22" s="562" t="str">
        <f>mergeValue(A22) &amp;"."&amp; mergeValue(B22)&amp;"."&amp; mergeValue(C22)&amp;"."&amp; mergeValue(D22)&amp;"."&amp; mergeValue(E22)</f>
        <v>1.1.1.1.1</v>
      </c>
      <c r="M22" s="524" t="s">
        <v>8</v>
      </c>
      <c r="N22" s="615"/>
      <c r="O22" s="1312"/>
      <c r="P22" s="1312"/>
      <c r="Q22" s="1312"/>
      <c r="R22" s="1312"/>
      <c r="S22" s="1312"/>
      <c r="T22" s="1312"/>
      <c r="U22" s="1312"/>
      <c r="V22" s="1312"/>
      <c r="W22" s="1129" t="s">
        <v>719</v>
      </c>
      <c r="Y22" s="558"/>
      <c r="Z22" s="558" t="str">
        <f t="shared" si="0"/>
        <v>Схема подключения теплопотребляющей установки к коллектору источника тепловой энергии</v>
      </c>
      <c r="AA22" s="558"/>
      <c r="AB22" s="558"/>
      <c r="AC22" s="558"/>
    </row>
    <row r="23" spans="1:29" ht="33.75">
      <c r="A23" s="1310"/>
      <c r="B23" s="1310"/>
      <c r="C23" s="1310"/>
      <c r="D23" s="1310"/>
      <c r="E23" s="1310"/>
      <c r="F23" s="1310">
        <v>1</v>
      </c>
      <c r="G23" s="813"/>
      <c r="H23" s="813"/>
      <c r="I23" s="1310"/>
      <c r="J23" s="1310">
        <v>1</v>
      </c>
      <c r="K23" s="821"/>
      <c r="L23" s="562" t="str">
        <f>mergeValue(A23) &amp;"."&amp; mergeValue(B23)&amp;"."&amp; mergeValue(C23)&amp;"."&amp; mergeValue(D23)&amp;"."&amp; mergeValue(E23)&amp;"."&amp; mergeValue(F23)</f>
        <v>1.1.1.1.1.1</v>
      </c>
      <c r="M23" s="525" t="s">
        <v>9</v>
      </c>
      <c r="N23" s="615"/>
      <c r="O23" s="1313"/>
      <c r="P23" s="1314"/>
      <c r="Q23" s="1314"/>
      <c r="R23" s="1314"/>
      <c r="S23" s="1314"/>
      <c r="T23" s="1314"/>
      <c r="U23" s="1314"/>
      <c r="V23" s="1315"/>
      <c r="W23" s="1129" t="s">
        <v>720</v>
      </c>
      <c r="Y23" s="558"/>
      <c r="Z23" s="558" t="str">
        <f t="shared" si="0"/>
        <v>Группа потребителей</v>
      </c>
      <c r="AA23" s="558"/>
      <c r="AB23" s="558"/>
      <c r="AC23" s="558"/>
    </row>
    <row r="24" spans="1:29" ht="122.1" customHeight="1">
      <c r="A24" s="1310"/>
      <c r="B24" s="1310"/>
      <c r="C24" s="1310"/>
      <c r="D24" s="1310"/>
      <c r="E24" s="1310"/>
      <c r="F24" s="1310"/>
      <c r="G24" s="813">
        <v>1</v>
      </c>
      <c r="H24" s="813"/>
      <c r="I24" s="1310"/>
      <c r="J24" s="1310"/>
      <c r="K24" s="821">
        <v>1</v>
      </c>
      <c r="L24" s="562" t="str">
        <f>mergeValue(A24) &amp;"."&amp; mergeValue(B24)&amp;"."&amp; mergeValue(C24)&amp;"."&amp; mergeValue(D24)&amp;"."&amp; mergeValue(E24)&amp;"."&amp; mergeValue(F24)&amp;"."&amp; mergeValue(G24)</f>
        <v>1.1.1.1.1.1.1</v>
      </c>
      <c r="M24" s="1088"/>
      <c r="N24" s="615"/>
      <c r="O24" s="532"/>
      <c r="P24" s="532"/>
      <c r="Q24" s="1040"/>
      <c r="R24" s="1305"/>
      <c r="S24" s="1306" t="s">
        <v>83</v>
      </c>
      <c r="T24" s="1305"/>
      <c r="U24" s="1306" t="s">
        <v>84</v>
      </c>
      <c r="V24" s="532"/>
      <c r="W24" s="1280" t="s">
        <v>721</v>
      </c>
      <c r="X24" s="554" t="str">
        <f>strCheckDate(O25:V25)</f>
        <v/>
      </c>
      <c r="Y24" s="558"/>
      <c r="Z24" s="558" t="str">
        <f t="shared" si="0"/>
        <v/>
      </c>
      <c r="AA24" s="558"/>
      <c r="AB24" s="558"/>
      <c r="AC24" s="558"/>
    </row>
    <row r="25" spans="1:29" ht="11.25" hidden="1">
      <c r="A25" s="1310"/>
      <c r="B25" s="1310"/>
      <c r="C25" s="1310"/>
      <c r="D25" s="1310"/>
      <c r="E25" s="1310"/>
      <c r="F25" s="1310"/>
      <c r="G25" s="813"/>
      <c r="H25" s="813"/>
      <c r="I25" s="1310"/>
      <c r="J25" s="1310"/>
      <c r="K25" s="821"/>
      <c r="L25" s="569"/>
      <c r="M25" s="615"/>
      <c r="N25" s="615"/>
      <c r="O25" s="532"/>
      <c r="P25" s="532"/>
      <c r="Q25" s="553" t="str">
        <f>R24 &amp; "-" &amp; T24</f>
        <v>-</v>
      </c>
      <c r="R25" s="1305"/>
      <c r="S25" s="1306"/>
      <c r="T25" s="1305"/>
      <c r="U25" s="1306"/>
      <c r="V25" s="532"/>
      <c r="W25" s="1281"/>
      <c r="Y25" s="558"/>
      <c r="Z25" s="558" t="str">
        <f t="shared" si="0"/>
        <v/>
      </c>
      <c r="AA25" s="558"/>
      <c r="AB25" s="558"/>
      <c r="AC25" s="558"/>
    </row>
    <row r="26" spans="1:29" ht="15" customHeight="1">
      <c r="A26" s="1310"/>
      <c r="B26" s="1310"/>
      <c r="C26" s="1310"/>
      <c r="D26" s="1310"/>
      <c r="E26" s="1310"/>
      <c r="F26" s="1310"/>
      <c r="G26" s="815"/>
      <c r="H26" s="813"/>
      <c r="I26" s="1310"/>
      <c r="J26" s="1310"/>
      <c r="K26" s="820"/>
      <c r="L26" s="508"/>
      <c r="M26" s="527" t="s">
        <v>24</v>
      </c>
      <c r="N26" s="534"/>
      <c r="O26" s="534"/>
      <c r="P26" s="534"/>
      <c r="Q26" s="534"/>
      <c r="R26" s="534"/>
      <c r="S26" s="534"/>
      <c r="T26" s="534"/>
      <c r="U26" s="534"/>
      <c r="V26" s="530"/>
      <c r="W26" s="1282"/>
      <c r="Y26" s="558"/>
      <c r="Z26" s="558" t="str">
        <f t="shared" si="0"/>
        <v>Добавить вид теплоносителя (параметры теплоносителя)</v>
      </c>
      <c r="AA26" s="558"/>
      <c r="AB26" s="558"/>
      <c r="AC26" s="558"/>
    </row>
    <row r="27" spans="1:29" ht="15" customHeight="1">
      <c r="A27" s="1310"/>
      <c r="B27" s="1310"/>
      <c r="C27" s="1310"/>
      <c r="D27" s="1310"/>
      <c r="E27" s="1310"/>
      <c r="F27" s="815"/>
      <c r="G27" s="815"/>
      <c r="H27" s="813"/>
      <c r="I27" s="1310"/>
      <c r="J27" s="815"/>
      <c r="K27" s="820"/>
      <c r="L27" s="508"/>
      <c r="M27" s="526" t="s">
        <v>10</v>
      </c>
      <c r="N27" s="534"/>
      <c r="O27" s="534"/>
      <c r="P27" s="534"/>
      <c r="Q27" s="534"/>
      <c r="R27" s="534"/>
      <c r="S27" s="534"/>
      <c r="T27" s="534"/>
      <c r="U27" s="533"/>
      <c r="V27" s="534"/>
      <c r="W27" s="634"/>
      <c r="Y27" s="558"/>
      <c r="Z27" s="558" t="str">
        <f t="shared" si="0"/>
        <v>Добавить группу потребителей</v>
      </c>
      <c r="AA27" s="558"/>
      <c r="AB27" s="558"/>
      <c r="AC27" s="558"/>
    </row>
    <row r="28" spans="1:29" ht="15" customHeight="1">
      <c r="A28" s="1310"/>
      <c r="B28" s="1310"/>
      <c r="C28" s="1310"/>
      <c r="D28" s="1310"/>
      <c r="E28" s="819"/>
      <c r="F28" s="815"/>
      <c r="G28" s="815"/>
      <c r="H28" s="815"/>
      <c r="I28" s="811"/>
      <c r="J28" s="808"/>
      <c r="K28" s="818"/>
      <c r="L28" s="508"/>
      <c r="M28" s="521" t="s">
        <v>11</v>
      </c>
      <c r="N28" s="534"/>
      <c r="O28" s="534"/>
      <c r="P28" s="534"/>
      <c r="Q28" s="534"/>
      <c r="R28" s="534"/>
      <c r="S28" s="534"/>
      <c r="T28" s="534"/>
      <c r="U28" s="533"/>
      <c r="V28" s="534"/>
      <c r="W28" s="634"/>
      <c r="Y28" s="558"/>
      <c r="Z28" s="558" t="str">
        <f t="shared" si="0"/>
        <v>Добавить схему подключения</v>
      </c>
      <c r="AA28" s="558"/>
      <c r="AB28" s="558"/>
      <c r="AC28" s="558"/>
    </row>
    <row r="29" spans="1:29" ht="15" customHeight="1">
      <c r="A29" s="1310"/>
      <c r="B29" s="1310"/>
      <c r="C29" s="1310"/>
      <c r="D29" s="819"/>
      <c r="E29" s="819"/>
      <c r="F29" s="815"/>
      <c r="G29" s="815"/>
      <c r="H29" s="815"/>
      <c r="I29" s="811"/>
      <c r="J29" s="808"/>
      <c r="K29" s="818"/>
      <c r="L29" s="508"/>
      <c r="M29" s="520" t="s">
        <v>16</v>
      </c>
      <c r="N29" s="534"/>
      <c r="O29" s="534"/>
      <c r="P29" s="534"/>
      <c r="Q29" s="534"/>
      <c r="R29" s="534"/>
      <c r="S29" s="534"/>
      <c r="T29" s="534"/>
      <c r="U29" s="533"/>
      <c r="V29" s="534"/>
      <c r="W29" s="634"/>
      <c r="Y29" s="558"/>
      <c r="Z29" s="558" t="str">
        <f t="shared" si="0"/>
        <v>Добавить источник тепловой энергии</v>
      </c>
      <c r="AA29" s="558"/>
      <c r="AB29" s="558"/>
      <c r="AC29" s="558"/>
    </row>
    <row r="30" spans="1:29" ht="15" customHeight="1">
      <c r="A30" s="1310"/>
      <c r="B30" s="1310"/>
      <c r="C30" s="819"/>
      <c r="D30" s="819"/>
      <c r="E30" s="819"/>
      <c r="F30" s="819"/>
      <c r="G30" s="824"/>
      <c r="H30" s="811"/>
      <c r="I30" s="822"/>
      <c r="J30" s="808"/>
      <c r="K30" s="823"/>
      <c r="L30" s="508"/>
      <c r="M30" s="519" t="s">
        <v>17</v>
      </c>
      <c r="N30" s="534"/>
      <c r="O30" s="534"/>
      <c r="P30" s="534"/>
      <c r="Q30" s="534"/>
      <c r="R30" s="534"/>
      <c r="S30" s="534"/>
      <c r="T30" s="534"/>
      <c r="U30" s="533"/>
      <c r="V30" s="534"/>
      <c r="W30" s="634"/>
      <c r="Y30" s="558"/>
      <c r="Z30" s="558" t="str">
        <f t="shared" si="0"/>
        <v>Добавить наименование системы теплоснабжения</v>
      </c>
      <c r="AA30" s="558"/>
      <c r="AB30" s="558"/>
      <c r="AC30" s="558"/>
    </row>
    <row r="31" spans="1:29" ht="15" customHeight="1">
      <c r="A31" s="1310"/>
      <c r="B31" s="819"/>
      <c r="C31" s="819"/>
      <c r="D31" s="819"/>
      <c r="E31" s="819"/>
      <c r="F31" s="819"/>
      <c r="G31" s="824"/>
      <c r="H31" s="811"/>
      <c r="I31" s="811"/>
      <c r="J31" s="808"/>
      <c r="K31" s="818"/>
      <c r="L31" s="508"/>
      <c r="M31" s="528" t="s">
        <v>18</v>
      </c>
      <c r="N31" s="534"/>
      <c r="O31" s="534"/>
      <c r="P31" s="534"/>
      <c r="Q31" s="534"/>
      <c r="R31" s="534"/>
      <c r="S31" s="534"/>
      <c r="T31" s="534"/>
      <c r="U31" s="533"/>
      <c r="V31" s="534"/>
      <c r="W31" s="634"/>
      <c r="Y31" s="558"/>
      <c r="Z31" s="558" t="str">
        <f t="shared" si="0"/>
        <v>Добавить территорию действия тарифа</v>
      </c>
      <c r="AA31" s="558"/>
      <c r="AB31" s="558"/>
      <c r="AC31" s="558"/>
    </row>
    <row r="32" spans="1:29" s="492" customFormat="1" ht="15" customHeight="1">
      <c r="A32" s="807"/>
      <c r="B32" s="807"/>
      <c r="C32" s="807"/>
      <c r="D32" s="807"/>
      <c r="E32" s="807"/>
      <c r="F32" s="807"/>
      <c r="G32" s="807"/>
      <c r="H32" s="807"/>
      <c r="I32" s="807"/>
      <c r="J32" s="807"/>
      <c r="K32" s="807"/>
      <c r="L32" s="462"/>
      <c r="M32" s="535" t="s">
        <v>308</v>
      </c>
      <c r="N32" s="534"/>
      <c r="O32" s="534"/>
      <c r="P32" s="534"/>
      <c r="Q32" s="534"/>
      <c r="R32" s="534"/>
      <c r="S32" s="534"/>
      <c r="T32" s="534"/>
      <c r="U32" s="533"/>
      <c r="V32" s="534"/>
      <c r="W32" s="634"/>
      <c r="X32" s="556"/>
      <c r="Y32" s="556"/>
      <c r="Z32" s="556"/>
      <c r="AA32" s="556"/>
      <c r="AB32" s="556"/>
      <c r="AC32" s="556"/>
    </row>
    <row r="33" spans="1:29" ht="11.25">
      <c r="A33" s="493"/>
      <c r="B33" s="493"/>
      <c r="C33" s="493"/>
      <c r="D33" s="493"/>
      <c r="E33" s="493"/>
      <c r="F33" s="493"/>
      <c r="G33" s="493"/>
      <c r="H33" s="493"/>
      <c r="I33" s="493"/>
      <c r="J33" s="493"/>
      <c r="K33" s="493"/>
      <c r="X33" s="493"/>
      <c r="Y33" s="493"/>
      <c r="Z33" s="493"/>
      <c r="AA33" s="493"/>
      <c r="AB33" s="493"/>
      <c r="AC33" s="493"/>
    </row>
    <row r="34" spans="1:29" ht="90" customHeight="1">
      <c r="L34" s="1">
        <v>1</v>
      </c>
      <c r="M34" s="1273" t="s">
        <v>722</v>
      </c>
      <c r="N34" s="1273"/>
      <c r="O34" s="1273"/>
      <c r="P34" s="1273"/>
      <c r="Q34" s="1273"/>
      <c r="R34" s="1273"/>
      <c r="S34" s="1273"/>
      <c r="T34" s="1273"/>
      <c r="U34" s="1273"/>
      <c r="V34" s="1273"/>
      <c r="W34" s="1273"/>
    </row>
  </sheetData>
  <sheetProtection password="FA9C" sheet="1" objects="1" scenarios="1" formatColumns="0" formatRows="0"/>
  <dataConsolidate link="1"/>
  <mergeCells count="39">
    <mergeCell ref="I22:I27"/>
    <mergeCell ref="J23:J26"/>
    <mergeCell ref="A18:A31"/>
    <mergeCell ref="O18:V18"/>
    <mergeCell ref="B19:B30"/>
    <mergeCell ref="O19:V19"/>
    <mergeCell ref="C20:C29"/>
    <mergeCell ref="U24:U25"/>
    <mergeCell ref="O20:V20"/>
    <mergeCell ref="D21:D28"/>
    <mergeCell ref="O21:V21"/>
    <mergeCell ref="E22:E27"/>
    <mergeCell ref="O22:V22"/>
    <mergeCell ref="F23:F26"/>
    <mergeCell ref="O23:V23"/>
    <mergeCell ref="R24:R25"/>
    <mergeCell ref="L5:T5"/>
    <mergeCell ref="O9:T9"/>
    <mergeCell ref="O10:T10"/>
    <mergeCell ref="L11:M11"/>
    <mergeCell ref="O12:U12"/>
    <mergeCell ref="O7:T7"/>
    <mergeCell ref="O8:T8"/>
    <mergeCell ref="M34:W34"/>
    <mergeCell ref="L13:V13"/>
    <mergeCell ref="L14:L16"/>
    <mergeCell ref="M14:M16"/>
    <mergeCell ref="O14:T14"/>
    <mergeCell ref="U14:U16"/>
    <mergeCell ref="V14:V16"/>
    <mergeCell ref="O15:O16"/>
    <mergeCell ref="W13:W16"/>
    <mergeCell ref="S16:T16"/>
    <mergeCell ref="P15:Q15"/>
    <mergeCell ref="R15:T15"/>
    <mergeCell ref="S17:T17"/>
    <mergeCell ref="W24:W26"/>
    <mergeCell ref="S24:S25"/>
    <mergeCell ref="T24:T25"/>
  </mergeCells>
  <dataValidations count="9">
    <dataValidation type="list" allowBlank="1" showInputMessage="1" showErrorMessage="1" errorTitle="Ошибка" error="Выберите значение из списка" sqref="O2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O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O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O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O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O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O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O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O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O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O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O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O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O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O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O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xr:uid="{00000000-0002-0000-0900-000000000000}">
      <formula1>kind_of_scheme_in</formula1>
    </dataValidation>
    <dataValidation type="textLength" operator="lessThanOrEqual" allowBlank="1" showInputMessage="1" showErrorMessage="1" errorTitle="Ошибка" error="Допускается ввод не более 900 символов!" sqref="WVX983058:WVX983065 WMB983058:WMB983065 W65554:W65561 JL65554:JL65561 TH65554:TH65561 ADD65554:ADD65561 AMZ65554:AMZ65561 AWV65554:AWV65561 BGR65554:BGR65561 BQN65554:BQN65561 CAJ65554:CAJ65561 CKF65554:CKF65561 CUB65554:CUB65561 DDX65554:DDX65561 DNT65554:DNT65561 DXP65554:DXP65561 EHL65554:EHL65561 ERH65554:ERH65561 FBD65554:FBD65561 FKZ65554:FKZ65561 FUV65554:FUV65561 GER65554:GER65561 GON65554:GON65561 GYJ65554:GYJ65561 HIF65554:HIF65561 HSB65554:HSB65561 IBX65554:IBX65561 ILT65554:ILT65561 IVP65554:IVP65561 JFL65554:JFL65561 JPH65554:JPH65561 JZD65554:JZD65561 KIZ65554:KIZ65561 KSV65554:KSV65561 LCR65554:LCR65561 LMN65554:LMN65561 LWJ65554:LWJ65561 MGF65554:MGF65561 MQB65554:MQB65561 MZX65554:MZX65561 NJT65554:NJT65561 NTP65554:NTP65561 ODL65554:ODL65561 ONH65554:ONH65561 OXD65554:OXD65561 PGZ65554:PGZ65561 PQV65554:PQV65561 QAR65554:QAR65561 QKN65554:QKN65561 QUJ65554:QUJ65561 REF65554:REF65561 ROB65554:ROB65561 RXX65554:RXX65561 SHT65554:SHT65561 SRP65554:SRP65561 TBL65554:TBL65561 TLH65554:TLH65561 TVD65554:TVD65561 UEZ65554:UEZ65561 UOV65554:UOV65561 UYR65554:UYR65561 VIN65554:VIN65561 VSJ65554:VSJ65561 WCF65554:WCF65561 WMB65554:WMB65561 WVX65554:WVX65561 W131090:W131097 JL131090:JL131097 TH131090:TH131097 ADD131090:ADD131097 AMZ131090:AMZ131097 AWV131090:AWV131097 BGR131090:BGR131097 BQN131090:BQN131097 CAJ131090:CAJ131097 CKF131090:CKF131097 CUB131090:CUB131097 DDX131090:DDX131097 DNT131090:DNT131097 DXP131090:DXP131097 EHL131090:EHL131097 ERH131090:ERH131097 FBD131090:FBD131097 FKZ131090:FKZ131097 FUV131090:FUV131097 GER131090:GER131097 GON131090:GON131097 GYJ131090:GYJ131097 HIF131090:HIF131097 HSB131090:HSB131097 IBX131090:IBX131097 ILT131090:ILT131097 IVP131090:IVP131097 JFL131090:JFL131097 JPH131090:JPH131097 JZD131090:JZD131097 KIZ131090:KIZ131097 KSV131090:KSV131097 LCR131090:LCR131097 LMN131090:LMN131097 LWJ131090:LWJ131097 MGF131090:MGF131097 MQB131090:MQB131097 MZX131090:MZX131097 NJT131090:NJT131097 NTP131090:NTP131097 ODL131090:ODL131097 ONH131090:ONH131097 OXD131090:OXD131097 PGZ131090:PGZ131097 PQV131090:PQV131097 QAR131090:QAR131097 QKN131090:QKN131097 QUJ131090:QUJ131097 REF131090:REF131097 ROB131090:ROB131097 RXX131090:RXX131097 SHT131090:SHT131097 SRP131090:SRP131097 TBL131090:TBL131097 TLH131090:TLH131097 TVD131090:TVD131097 UEZ131090:UEZ131097 UOV131090:UOV131097 UYR131090:UYR131097 VIN131090:VIN131097 VSJ131090:VSJ131097 WCF131090:WCF131097 WMB131090:WMB131097 WVX131090:WVX131097 W196626:W196633 JL196626:JL196633 TH196626:TH196633 ADD196626:ADD196633 AMZ196626:AMZ196633 AWV196626:AWV196633 BGR196626:BGR196633 BQN196626:BQN196633 CAJ196626:CAJ196633 CKF196626:CKF196633 CUB196626:CUB196633 DDX196626:DDX196633 DNT196626:DNT196633 DXP196626:DXP196633 EHL196626:EHL196633 ERH196626:ERH196633 FBD196626:FBD196633 FKZ196626:FKZ196633 FUV196626:FUV196633 GER196626:GER196633 GON196626:GON196633 GYJ196626:GYJ196633 HIF196626:HIF196633 HSB196626:HSB196633 IBX196626:IBX196633 ILT196626:ILT196633 IVP196626:IVP196633 JFL196626:JFL196633 JPH196626:JPH196633 JZD196626:JZD196633 KIZ196626:KIZ196633 KSV196626:KSV196633 LCR196626:LCR196633 LMN196626:LMN196633 LWJ196626:LWJ196633 MGF196626:MGF196633 MQB196626:MQB196633 MZX196626:MZX196633 NJT196626:NJT196633 NTP196626:NTP196633 ODL196626:ODL196633 ONH196626:ONH196633 OXD196626:OXD196633 PGZ196626:PGZ196633 PQV196626:PQV196633 QAR196626:QAR196633 QKN196626:QKN196633 QUJ196626:QUJ196633 REF196626:REF196633 ROB196626:ROB196633 RXX196626:RXX196633 SHT196626:SHT196633 SRP196626:SRP196633 TBL196626:TBL196633 TLH196626:TLH196633 TVD196626:TVD196633 UEZ196626:UEZ196633 UOV196626:UOV196633 UYR196626:UYR196633 VIN196626:VIN196633 VSJ196626:VSJ196633 WCF196626:WCF196633 WMB196626:WMB196633 WVX196626:WVX196633 W262162:W262169 JL262162:JL262169 TH262162:TH262169 ADD262162:ADD262169 AMZ262162:AMZ262169 AWV262162:AWV262169 BGR262162:BGR262169 BQN262162:BQN262169 CAJ262162:CAJ262169 CKF262162:CKF262169 CUB262162:CUB262169 DDX262162:DDX262169 DNT262162:DNT262169 DXP262162:DXP262169 EHL262162:EHL262169 ERH262162:ERH262169 FBD262162:FBD262169 FKZ262162:FKZ262169 FUV262162:FUV262169 GER262162:GER262169 GON262162:GON262169 GYJ262162:GYJ262169 HIF262162:HIF262169 HSB262162:HSB262169 IBX262162:IBX262169 ILT262162:ILT262169 IVP262162:IVP262169 JFL262162:JFL262169 JPH262162:JPH262169 JZD262162:JZD262169 KIZ262162:KIZ262169 KSV262162:KSV262169 LCR262162:LCR262169 LMN262162:LMN262169 LWJ262162:LWJ262169 MGF262162:MGF262169 MQB262162:MQB262169 MZX262162:MZX262169 NJT262162:NJT262169 NTP262162:NTP262169 ODL262162:ODL262169 ONH262162:ONH262169 OXD262162:OXD262169 PGZ262162:PGZ262169 PQV262162:PQV262169 QAR262162:QAR262169 QKN262162:QKN262169 QUJ262162:QUJ262169 REF262162:REF262169 ROB262162:ROB262169 RXX262162:RXX262169 SHT262162:SHT262169 SRP262162:SRP262169 TBL262162:TBL262169 TLH262162:TLH262169 TVD262162:TVD262169 UEZ262162:UEZ262169 UOV262162:UOV262169 UYR262162:UYR262169 VIN262162:VIN262169 VSJ262162:VSJ262169 WCF262162:WCF262169 WMB262162:WMB262169 WVX262162:WVX262169 W327698:W327705 JL327698:JL327705 TH327698:TH327705 ADD327698:ADD327705 AMZ327698:AMZ327705 AWV327698:AWV327705 BGR327698:BGR327705 BQN327698:BQN327705 CAJ327698:CAJ327705 CKF327698:CKF327705 CUB327698:CUB327705 DDX327698:DDX327705 DNT327698:DNT327705 DXP327698:DXP327705 EHL327698:EHL327705 ERH327698:ERH327705 FBD327698:FBD327705 FKZ327698:FKZ327705 FUV327698:FUV327705 GER327698:GER327705 GON327698:GON327705 GYJ327698:GYJ327705 HIF327698:HIF327705 HSB327698:HSB327705 IBX327698:IBX327705 ILT327698:ILT327705 IVP327698:IVP327705 JFL327698:JFL327705 JPH327698:JPH327705 JZD327698:JZD327705 KIZ327698:KIZ327705 KSV327698:KSV327705 LCR327698:LCR327705 LMN327698:LMN327705 LWJ327698:LWJ327705 MGF327698:MGF327705 MQB327698:MQB327705 MZX327698:MZX327705 NJT327698:NJT327705 NTP327698:NTP327705 ODL327698:ODL327705 ONH327698:ONH327705 OXD327698:OXD327705 PGZ327698:PGZ327705 PQV327698:PQV327705 QAR327698:QAR327705 QKN327698:QKN327705 QUJ327698:QUJ327705 REF327698:REF327705 ROB327698:ROB327705 RXX327698:RXX327705 SHT327698:SHT327705 SRP327698:SRP327705 TBL327698:TBL327705 TLH327698:TLH327705 TVD327698:TVD327705 UEZ327698:UEZ327705 UOV327698:UOV327705 UYR327698:UYR327705 VIN327698:VIN327705 VSJ327698:VSJ327705 WCF327698:WCF327705 WMB327698:WMB327705 WVX327698:WVX327705 W393234:W393241 JL393234:JL393241 TH393234:TH393241 ADD393234:ADD393241 AMZ393234:AMZ393241 AWV393234:AWV393241 BGR393234:BGR393241 BQN393234:BQN393241 CAJ393234:CAJ393241 CKF393234:CKF393241 CUB393234:CUB393241 DDX393234:DDX393241 DNT393234:DNT393241 DXP393234:DXP393241 EHL393234:EHL393241 ERH393234:ERH393241 FBD393234:FBD393241 FKZ393234:FKZ393241 FUV393234:FUV393241 GER393234:GER393241 GON393234:GON393241 GYJ393234:GYJ393241 HIF393234:HIF393241 HSB393234:HSB393241 IBX393234:IBX393241 ILT393234:ILT393241 IVP393234:IVP393241 JFL393234:JFL393241 JPH393234:JPH393241 JZD393234:JZD393241 KIZ393234:KIZ393241 KSV393234:KSV393241 LCR393234:LCR393241 LMN393234:LMN393241 LWJ393234:LWJ393241 MGF393234:MGF393241 MQB393234:MQB393241 MZX393234:MZX393241 NJT393234:NJT393241 NTP393234:NTP393241 ODL393234:ODL393241 ONH393234:ONH393241 OXD393234:OXD393241 PGZ393234:PGZ393241 PQV393234:PQV393241 QAR393234:QAR393241 QKN393234:QKN393241 QUJ393234:QUJ393241 REF393234:REF393241 ROB393234:ROB393241 RXX393234:RXX393241 SHT393234:SHT393241 SRP393234:SRP393241 TBL393234:TBL393241 TLH393234:TLH393241 TVD393234:TVD393241 UEZ393234:UEZ393241 UOV393234:UOV393241 UYR393234:UYR393241 VIN393234:VIN393241 VSJ393234:VSJ393241 WCF393234:WCF393241 WMB393234:WMB393241 WVX393234:WVX393241 W458770:W458777 JL458770:JL458777 TH458770:TH458777 ADD458770:ADD458777 AMZ458770:AMZ458777 AWV458770:AWV458777 BGR458770:BGR458777 BQN458770:BQN458777 CAJ458770:CAJ458777 CKF458770:CKF458777 CUB458770:CUB458777 DDX458770:DDX458777 DNT458770:DNT458777 DXP458770:DXP458777 EHL458770:EHL458777 ERH458770:ERH458777 FBD458770:FBD458777 FKZ458770:FKZ458777 FUV458770:FUV458777 GER458770:GER458777 GON458770:GON458777 GYJ458770:GYJ458777 HIF458770:HIF458777 HSB458770:HSB458777 IBX458770:IBX458777 ILT458770:ILT458777 IVP458770:IVP458777 JFL458770:JFL458777 JPH458770:JPH458777 JZD458770:JZD458777 KIZ458770:KIZ458777 KSV458770:KSV458777 LCR458770:LCR458777 LMN458770:LMN458777 LWJ458770:LWJ458777 MGF458770:MGF458777 MQB458770:MQB458777 MZX458770:MZX458777 NJT458770:NJT458777 NTP458770:NTP458777 ODL458770:ODL458777 ONH458770:ONH458777 OXD458770:OXD458777 PGZ458770:PGZ458777 PQV458770:PQV458777 QAR458770:QAR458777 QKN458770:QKN458777 QUJ458770:QUJ458777 REF458770:REF458777 ROB458770:ROB458777 RXX458770:RXX458777 SHT458770:SHT458777 SRP458770:SRP458777 TBL458770:TBL458777 TLH458770:TLH458777 TVD458770:TVD458777 UEZ458770:UEZ458777 UOV458770:UOV458777 UYR458770:UYR458777 VIN458770:VIN458777 VSJ458770:VSJ458777 WCF458770:WCF458777 WMB458770:WMB458777 WVX458770:WVX458777 W524306:W524313 JL524306:JL524313 TH524306:TH524313 ADD524306:ADD524313 AMZ524306:AMZ524313 AWV524306:AWV524313 BGR524306:BGR524313 BQN524306:BQN524313 CAJ524306:CAJ524313 CKF524306:CKF524313 CUB524306:CUB524313 DDX524306:DDX524313 DNT524306:DNT524313 DXP524306:DXP524313 EHL524306:EHL524313 ERH524306:ERH524313 FBD524306:FBD524313 FKZ524306:FKZ524313 FUV524306:FUV524313 GER524306:GER524313 GON524306:GON524313 GYJ524306:GYJ524313 HIF524306:HIF524313 HSB524306:HSB524313 IBX524306:IBX524313 ILT524306:ILT524313 IVP524306:IVP524313 JFL524306:JFL524313 JPH524306:JPH524313 JZD524306:JZD524313 KIZ524306:KIZ524313 KSV524306:KSV524313 LCR524306:LCR524313 LMN524306:LMN524313 LWJ524306:LWJ524313 MGF524306:MGF524313 MQB524306:MQB524313 MZX524306:MZX524313 NJT524306:NJT524313 NTP524306:NTP524313 ODL524306:ODL524313 ONH524306:ONH524313 OXD524306:OXD524313 PGZ524306:PGZ524313 PQV524306:PQV524313 QAR524306:QAR524313 QKN524306:QKN524313 QUJ524306:QUJ524313 REF524306:REF524313 ROB524306:ROB524313 RXX524306:RXX524313 SHT524306:SHT524313 SRP524306:SRP524313 TBL524306:TBL524313 TLH524306:TLH524313 TVD524306:TVD524313 UEZ524306:UEZ524313 UOV524306:UOV524313 UYR524306:UYR524313 VIN524306:VIN524313 VSJ524306:VSJ524313 WCF524306:WCF524313 WMB524306:WMB524313 WVX524306:WVX524313 W589842:W589849 JL589842:JL589849 TH589842:TH589849 ADD589842:ADD589849 AMZ589842:AMZ589849 AWV589842:AWV589849 BGR589842:BGR589849 BQN589842:BQN589849 CAJ589842:CAJ589849 CKF589842:CKF589849 CUB589842:CUB589849 DDX589842:DDX589849 DNT589842:DNT589849 DXP589842:DXP589849 EHL589842:EHL589849 ERH589842:ERH589849 FBD589842:FBD589849 FKZ589842:FKZ589849 FUV589842:FUV589849 GER589842:GER589849 GON589842:GON589849 GYJ589842:GYJ589849 HIF589842:HIF589849 HSB589842:HSB589849 IBX589842:IBX589849 ILT589842:ILT589849 IVP589842:IVP589849 JFL589842:JFL589849 JPH589842:JPH589849 JZD589842:JZD589849 KIZ589842:KIZ589849 KSV589842:KSV589849 LCR589842:LCR589849 LMN589842:LMN589849 LWJ589842:LWJ589849 MGF589842:MGF589849 MQB589842:MQB589849 MZX589842:MZX589849 NJT589842:NJT589849 NTP589842:NTP589849 ODL589842:ODL589849 ONH589842:ONH589849 OXD589842:OXD589849 PGZ589842:PGZ589849 PQV589842:PQV589849 QAR589842:QAR589849 QKN589842:QKN589849 QUJ589842:QUJ589849 REF589842:REF589849 ROB589842:ROB589849 RXX589842:RXX589849 SHT589842:SHT589849 SRP589842:SRP589849 TBL589842:TBL589849 TLH589842:TLH589849 TVD589842:TVD589849 UEZ589842:UEZ589849 UOV589842:UOV589849 UYR589842:UYR589849 VIN589842:VIN589849 VSJ589842:VSJ589849 WCF589842:WCF589849 WMB589842:WMB589849 WVX589842:WVX589849 W655378:W655385 JL655378:JL655385 TH655378:TH655385 ADD655378:ADD655385 AMZ655378:AMZ655385 AWV655378:AWV655385 BGR655378:BGR655385 BQN655378:BQN655385 CAJ655378:CAJ655385 CKF655378:CKF655385 CUB655378:CUB655385 DDX655378:DDX655385 DNT655378:DNT655385 DXP655378:DXP655385 EHL655378:EHL655385 ERH655378:ERH655385 FBD655378:FBD655385 FKZ655378:FKZ655385 FUV655378:FUV655385 GER655378:GER655385 GON655378:GON655385 GYJ655378:GYJ655385 HIF655378:HIF655385 HSB655378:HSB655385 IBX655378:IBX655385 ILT655378:ILT655385 IVP655378:IVP655385 JFL655378:JFL655385 JPH655378:JPH655385 JZD655378:JZD655385 KIZ655378:KIZ655385 KSV655378:KSV655385 LCR655378:LCR655385 LMN655378:LMN655385 LWJ655378:LWJ655385 MGF655378:MGF655385 MQB655378:MQB655385 MZX655378:MZX655385 NJT655378:NJT655385 NTP655378:NTP655385 ODL655378:ODL655385 ONH655378:ONH655385 OXD655378:OXD655385 PGZ655378:PGZ655385 PQV655378:PQV655385 QAR655378:QAR655385 QKN655378:QKN655385 QUJ655378:QUJ655385 REF655378:REF655385 ROB655378:ROB655385 RXX655378:RXX655385 SHT655378:SHT655385 SRP655378:SRP655385 TBL655378:TBL655385 TLH655378:TLH655385 TVD655378:TVD655385 UEZ655378:UEZ655385 UOV655378:UOV655385 UYR655378:UYR655385 VIN655378:VIN655385 VSJ655378:VSJ655385 WCF655378:WCF655385 WMB655378:WMB655385 WVX655378:WVX655385 W720914:W720921 JL720914:JL720921 TH720914:TH720921 ADD720914:ADD720921 AMZ720914:AMZ720921 AWV720914:AWV720921 BGR720914:BGR720921 BQN720914:BQN720921 CAJ720914:CAJ720921 CKF720914:CKF720921 CUB720914:CUB720921 DDX720914:DDX720921 DNT720914:DNT720921 DXP720914:DXP720921 EHL720914:EHL720921 ERH720914:ERH720921 FBD720914:FBD720921 FKZ720914:FKZ720921 FUV720914:FUV720921 GER720914:GER720921 GON720914:GON720921 GYJ720914:GYJ720921 HIF720914:HIF720921 HSB720914:HSB720921 IBX720914:IBX720921 ILT720914:ILT720921 IVP720914:IVP720921 JFL720914:JFL720921 JPH720914:JPH720921 JZD720914:JZD720921 KIZ720914:KIZ720921 KSV720914:KSV720921 LCR720914:LCR720921 LMN720914:LMN720921 LWJ720914:LWJ720921 MGF720914:MGF720921 MQB720914:MQB720921 MZX720914:MZX720921 NJT720914:NJT720921 NTP720914:NTP720921 ODL720914:ODL720921 ONH720914:ONH720921 OXD720914:OXD720921 PGZ720914:PGZ720921 PQV720914:PQV720921 QAR720914:QAR720921 QKN720914:QKN720921 QUJ720914:QUJ720921 REF720914:REF720921 ROB720914:ROB720921 RXX720914:RXX720921 SHT720914:SHT720921 SRP720914:SRP720921 TBL720914:TBL720921 TLH720914:TLH720921 TVD720914:TVD720921 UEZ720914:UEZ720921 UOV720914:UOV720921 UYR720914:UYR720921 VIN720914:VIN720921 VSJ720914:VSJ720921 WCF720914:WCF720921 WMB720914:WMB720921 WVX720914:WVX720921 W786450:W786457 JL786450:JL786457 TH786450:TH786457 ADD786450:ADD786457 AMZ786450:AMZ786457 AWV786450:AWV786457 BGR786450:BGR786457 BQN786450:BQN786457 CAJ786450:CAJ786457 CKF786450:CKF786457 CUB786450:CUB786457 DDX786450:DDX786457 DNT786450:DNT786457 DXP786450:DXP786457 EHL786450:EHL786457 ERH786450:ERH786457 FBD786450:FBD786457 FKZ786450:FKZ786457 FUV786450:FUV786457 GER786450:GER786457 GON786450:GON786457 GYJ786450:GYJ786457 HIF786450:HIF786457 HSB786450:HSB786457 IBX786450:IBX786457 ILT786450:ILT786457 IVP786450:IVP786457 JFL786450:JFL786457 JPH786450:JPH786457 JZD786450:JZD786457 KIZ786450:KIZ786457 KSV786450:KSV786457 LCR786450:LCR786457 LMN786450:LMN786457 LWJ786450:LWJ786457 MGF786450:MGF786457 MQB786450:MQB786457 MZX786450:MZX786457 NJT786450:NJT786457 NTP786450:NTP786457 ODL786450:ODL786457 ONH786450:ONH786457 OXD786450:OXD786457 PGZ786450:PGZ786457 PQV786450:PQV786457 QAR786450:QAR786457 QKN786450:QKN786457 QUJ786450:QUJ786457 REF786450:REF786457 ROB786450:ROB786457 RXX786450:RXX786457 SHT786450:SHT786457 SRP786450:SRP786457 TBL786450:TBL786457 TLH786450:TLH786457 TVD786450:TVD786457 UEZ786450:UEZ786457 UOV786450:UOV786457 UYR786450:UYR786457 VIN786450:VIN786457 VSJ786450:VSJ786457 WCF786450:WCF786457 WMB786450:WMB786457 WVX786450:WVX786457 W851986:W851993 JL851986:JL851993 TH851986:TH851993 ADD851986:ADD851993 AMZ851986:AMZ851993 AWV851986:AWV851993 BGR851986:BGR851993 BQN851986:BQN851993 CAJ851986:CAJ851993 CKF851986:CKF851993 CUB851986:CUB851993 DDX851986:DDX851993 DNT851986:DNT851993 DXP851986:DXP851993 EHL851986:EHL851993 ERH851986:ERH851993 FBD851986:FBD851993 FKZ851986:FKZ851993 FUV851986:FUV851993 GER851986:GER851993 GON851986:GON851993 GYJ851986:GYJ851993 HIF851986:HIF851993 HSB851986:HSB851993 IBX851986:IBX851993 ILT851986:ILT851993 IVP851986:IVP851993 JFL851986:JFL851993 JPH851986:JPH851993 JZD851986:JZD851993 KIZ851986:KIZ851993 KSV851986:KSV851993 LCR851986:LCR851993 LMN851986:LMN851993 LWJ851986:LWJ851993 MGF851986:MGF851993 MQB851986:MQB851993 MZX851986:MZX851993 NJT851986:NJT851993 NTP851986:NTP851993 ODL851986:ODL851993 ONH851986:ONH851993 OXD851986:OXD851993 PGZ851986:PGZ851993 PQV851986:PQV851993 QAR851986:QAR851993 QKN851986:QKN851993 QUJ851986:QUJ851993 REF851986:REF851993 ROB851986:ROB851993 RXX851986:RXX851993 SHT851986:SHT851993 SRP851986:SRP851993 TBL851986:TBL851993 TLH851986:TLH851993 TVD851986:TVD851993 UEZ851986:UEZ851993 UOV851986:UOV851993 UYR851986:UYR851993 VIN851986:VIN851993 VSJ851986:VSJ851993 WCF851986:WCF851993 WMB851986:WMB851993 WVX851986:WVX851993 W917522:W917529 JL917522:JL917529 TH917522:TH917529 ADD917522:ADD917529 AMZ917522:AMZ917529 AWV917522:AWV917529 BGR917522:BGR917529 BQN917522:BQN917529 CAJ917522:CAJ917529 CKF917522:CKF917529 CUB917522:CUB917529 DDX917522:DDX917529 DNT917522:DNT917529 DXP917522:DXP917529 EHL917522:EHL917529 ERH917522:ERH917529 FBD917522:FBD917529 FKZ917522:FKZ917529 FUV917522:FUV917529 GER917522:GER917529 GON917522:GON917529 GYJ917522:GYJ917529 HIF917522:HIF917529 HSB917522:HSB917529 IBX917522:IBX917529 ILT917522:ILT917529 IVP917522:IVP917529 JFL917522:JFL917529 JPH917522:JPH917529 JZD917522:JZD917529 KIZ917522:KIZ917529 KSV917522:KSV917529 LCR917522:LCR917529 LMN917522:LMN917529 LWJ917522:LWJ917529 MGF917522:MGF917529 MQB917522:MQB917529 MZX917522:MZX917529 NJT917522:NJT917529 NTP917522:NTP917529 ODL917522:ODL917529 ONH917522:ONH917529 OXD917522:OXD917529 PGZ917522:PGZ917529 PQV917522:PQV917529 QAR917522:QAR917529 QKN917522:QKN917529 QUJ917522:QUJ917529 REF917522:REF917529 ROB917522:ROB917529 RXX917522:RXX917529 SHT917522:SHT917529 SRP917522:SRP917529 TBL917522:TBL917529 TLH917522:TLH917529 TVD917522:TVD917529 UEZ917522:UEZ917529 UOV917522:UOV917529 UYR917522:UYR917529 VIN917522:VIN917529 VSJ917522:VSJ917529 WCF917522:WCF917529 WMB917522:WMB917529 WVX917522:WVX917529 W983058:W983065 JL983058:JL983065 TH983058:TH983065 ADD983058:ADD983065 AMZ983058:AMZ983065 AWV983058:AWV983065 BGR983058:BGR983065 BQN983058:BQN983065 CAJ983058:CAJ983065 CKF983058:CKF983065 CUB983058:CUB983065 DDX983058:DDX983065 DNT983058:DNT983065 DXP983058:DXP983065 EHL983058:EHL983065 ERH983058:ERH983065 FBD983058:FBD983065 FKZ983058:FKZ983065 FUV983058:FUV983065 GER983058:GER983065 GON983058:GON983065 GYJ983058:GYJ983065 HIF983058:HIF983065 HSB983058:HSB983065 IBX983058:IBX983065 ILT983058:ILT983065 IVP983058:IVP983065 JFL983058:JFL983065 JPH983058:JPH983065 JZD983058:JZD983065 KIZ983058:KIZ983065 KSV983058:KSV983065 LCR983058:LCR983065 LMN983058:LMN983065 LWJ983058:LWJ983065 MGF983058:MGF983065 MQB983058:MQB983065 MZX983058:MZX983065 NJT983058:NJT983065 NTP983058:NTP983065 ODL983058:ODL983065 ONH983058:ONH983065 OXD983058:OXD983065 PGZ983058:PGZ983065 PQV983058:PQV983065 QAR983058:QAR983065 QKN983058:QKN983065 QUJ983058:QUJ983065 REF983058:REF983065 ROB983058:ROB983065 RXX983058:RXX983065 SHT983058:SHT983065 SRP983058:SRP983065 TBL983058:TBL983065 TLH983058:TLH983065 TVD983058:TVD983065 UEZ983058:UEZ983065 UOV983058:UOV983065 UYR983058:UYR983065 VIN983058:VIN983065 VSJ983058:VSJ983065 WCF983058:WCF98306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WVX18:WVX24 WMB18:WMB24 WCF18:WCF24 VSJ18:VSJ24 VIN18:VIN24 UYR18:UYR24 UOV18:UOV24 UEZ18:UEZ24 TVD18:TVD24 TLH18:TLH24 TBL18:TBL24 SRP18:SRP24 SHT18:SHT24 RXX18:RXX24 ROB18:ROB24 REF18:REF24 QUJ18:QUJ24 QKN18:QKN24 QAR18:QAR24 PQV18:PQV24 PGZ18:PGZ24 OXD18:OXD24 ONH18:ONH24 ODL18:ODL24 NTP18:NTP24 NJT18:NJT24 MZX18:MZX24 MQB18:MQB24 MGF18:MGF24 LWJ18:LWJ24 LMN18:LMN24 LCR18:LCR24 KSV18:KSV24 KIZ18:KIZ24 JZD18:JZD24 JPH18:JPH24 JFL18:JFL24 IVP18:IVP24 ILT18:ILT24 IBX18:IBX24 HSB18:HSB24 HIF18:HIF24 GYJ18:GYJ24 GON18:GON24 GER18:GER24 FUV18:FUV24 FKZ18:FKZ24 FBD18:FBD24 ERH18:ERH24 EHL18:EHL24 DXP18:DXP24 DNT18:DNT24 DDX18:DDX24 CUB18:CUB24 CKF18:CKF24 CAJ18:CAJ24 BQN18:BQN24 BGR18:BGR24 AWV18:AWV24 AMZ18:AMZ24 ADD18:ADD24 TH18:TH24 JL18:JL24 JL25" xr:uid="{00000000-0002-0000-0900-000001000000}">
      <formula1>900</formula1>
    </dataValidation>
    <dataValidation type="list" allowBlank="1" showInputMessage="1" errorTitle="Ошибка" error="Выберите значение из списка" prompt="Выберите значение из списка" sqref="JD23:JK23 SZ23:TG23 ACV23:ADC23 AMR23:AMY23 AWN23:AWU23 BGJ23:BGQ23 BQF23:BQM23 CAB23:CAI23 CJX23:CKE23 CTT23:CUA23 DDP23:DDW23 DNL23:DNS23 DXH23:DXO23 EHD23:EHK23 EQZ23:ERG23 FAV23:FBC23 FKR23:FKY23 FUN23:FUU23 GEJ23:GEQ23 GOF23:GOM23 GYB23:GYI23 HHX23:HIE23 HRT23:HSA23 IBP23:IBW23 ILL23:ILS23 IVH23:IVO23 JFD23:JFK23 JOZ23:JPG23 JYV23:JZC23 KIR23:KIY23 KSN23:KSU23 LCJ23:LCQ23 LMF23:LMM23 LWB23:LWI23 MFX23:MGE23 MPT23:MQA23 MZP23:MZW23 NJL23:NJS23 NTH23:NTO23 ODD23:ODK23 OMZ23:ONG23 OWV23:OXC23 PGR23:PGY23 PQN23:PQU23 QAJ23:QAQ23 QKF23:QKM23 QUB23:QUI23 RDX23:REE23 RNT23:ROA23 RXP23:RXW23 SHL23:SHS23 SRH23:SRO23 TBD23:TBK23 TKZ23:TLG23 TUV23:TVC23 UER23:UEY23 UON23:UOU23 UYJ23:UYQ23 VIF23:VIM23 VSB23:VSI23 WBX23:WCE23 WLT23:WMA23 WVP23:WVW23 JD65559:JK65559 SZ65559:TG65559 ACV65559:ADC65559 AMR65559:AMY65559 AWN65559:AWU65559 BGJ65559:BGQ65559 BQF65559:BQM65559 CAB65559:CAI65559 CJX65559:CKE65559 CTT65559:CUA65559 DDP65559:DDW65559 DNL65559:DNS65559 DXH65559:DXO65559 EHD65559:EHK65559 EQZ65559:ERG65559 FAV65559:FBC65559 FKR65559:FKY65559 FUN65559:FUU65559 GEJ65559:GEQ65559 GOF65559:GOM65559 GYB65559:GYI65559 HHX65559:HIE65559 HRT65559:HSA65559 IBP65559:IBW65559 ILL65559:ILS65559 IVH65559:IVO65559 JFD65559:JFK65559 JOZ65559:JPG65559 JYV65559:JZC65559 KIR65559:KIY65559 KSN65559:KSU65559 LCJ65559:LCQ65559 LMF65559:LMM65559 LWB65559:LWI65559 MFX65559:MGE65559 MPT65559:MQA65559 MZP65559:MZW65559 NJL65559:NJS65559 NTH65559:NTO65559 ODD65559:ODK65559 OMZ65559:ONG65559 OWV65559:OXC65559 PGR65559:PGY65559 PQN65559:PQU65559 QAJ65559:QAQ65559 QKF65559:QKM65559 QUB65559:QUI65559 RDX65559:REE65559 RNT65559:ROA65559 RXP65559:RXW65559 SHL65559:SHS65559 SRH65559:SRO65559 TBD65559:TBK65559 TKZ65559:TLG65559 TUV65559:TVC65559 UER65559:UEY65559 UON65559:UOU65559 UYJ65559:UYQ65559 VIF65559:VIM65559 VSB65559:VSI65559 WBX65559:WCE65559 WLT65559:WMA65559 WVP65559:WVW65559 JD131095:JK131095 SZ131095:TG131095 ACV131095:ADC131095 AMR131095:AMY131095 AWN131095:AWU131095 BGJ131095:BGQ131095 BQF131095:BQM131095 CAB131095:CAI131095 CJX131095:CKE131095 CTT131095:CUA131095 DDP131095:DDW131095 DNL131095:DNS131095 DXH131095:DXO131095 EHD131095:EHK131095 EQZ131095:ERG131095 FAV131095:FBC131095 FKR131095:FKY131095 FUN131095:FUU131095 GEJ131095:GEQ131095 GOF131095:GOM131095 GYB131095:GYI131095 HHX131095:HIE131095 HRT131095:HSA131095 IBP131095:IBW131095 ILL131095:ILS131095 IVH131095:IVO131095 JFD131095:JFK131095 JOZ131095:JPG131095 JYV131095:JZC131095 KIR131095:KIY131095 KSN131095:KSU131095 LCJ131095:LCQ131095 LMF131095:LMM131095 LWB131095:LWI131095 MFX131095:MGE131095 MPT131095:MQA131095 MZP131095:MZW131095 NJL131095:NJS131095 NTH131095:NTO131095 ODD131095:ODK131095 OMZ131095:ONG131095 OWV131095:OXC131095 PGR131095:PGY131095 PQN131095:PQU131095 QAJ131095:QAQ131095 QKF131095:QKM131095 QUB131095:QUI131095 RDX131095:REE131095 RNT131095:ROA131095 RXP131095:RXW131095 SHL131095:SHS131095 SRH131095:SRO131095 TBD131095:TBK131095 TKZ131095:TLG131095 TUV131095:TVC131095 UER131095:UEY131095 UON131095:UOU131095 UYJ131095:UYQ131095 VIF131095:VIM131095 VSB131095:VSI131095 WBX131095:WCE131095 WLT131095:WMA131095 WVP131095:WVW131095 JD196631:JK196631 SZ196631:TG196631 ACV196631:ADC196631 AMR196631:AMY196631 AWN196631:AWU196631 BGJ196631:BGQ196631 BQF196631:BQM196631 CAB196631:CAI196631 CJX196631:CKE196631 CTT196631:CUA196631 DDP196631:DDW196631 DNL196631:DNS196631 DXH196631:DXO196631 EHD196631:EHK196631 EQZ196631:ERG196631 FAV196631:FBC196631 FKR196631:FKY196631 FUN196631:FUU196631 GEJ196631:GEQ196631 GOF196631:GOM196631 GYB196631:GYI196631 HHX196631:HIE196631 HRT196631:HSA196631 IBP196631:IBW196631 ILL196631:ILS196631 IVH196631:IVO196631 JFD196631:JFK196631 JOZ196631:JPG196631 JYV196631:JZC196631 KIR196631:KIY196631 KSN196631:KSU196631 LCJ196631:LCQ196631 LMF196631:LMM196631 LWB196631:LWI196631 MFX196631:MGE196631 MPT196631:MQA196631 MZP196631:MZW196631 NJL196631:NJS196631 NTH196631:NTO196631 ODD196631:ODK196631 OMZ196631:ONG196631 OWV196631:OXC196631 PGR196631:PGY196631 PQN196631:PQU196631 QAJ196631:QAQ196631 QKF196631:QKM196631 QUB196631:QUI196631 RDX196631:REE196631 RNT196631:ROA196631 RXP196631:RXW196631 SHL196631:SHS196631 SRH196631:SRO196631 TBD196631:TBK196631 TKZ196631:TLG196631 TUV196631:TVC196631 UER196631:UEY196631 UON196631:UOU196631 UYJ196631:UYQ196631 VIF196631:VIM196631 VSB196631:VSI196631 WBX196631:WCE196631 WLT196631:WMA196631 WVP196631:WVW196631 JD262167:JK262167 SZ262167:TG262167 ACV262167:ADC262167 AMR262167:AMY262167 AWN262167:AWU262167 BGJ262167:BGQ262167 BQF262167:BQM262167 CAB262167:CAI262167 CJX262167:CKE262167 CTT262167:CUA262167 DDP262167:DDW262167 DNL262167:DNS262167 DXH262167:DXO262167 EHD262167:EHK262167 EQZ262167:ERG262167 FAV262167:FBC262167 FKR262167:FKY262167 FUN262167:FUU262167 GEJ262167:GEQ262167 GOF262167:GOM262167 GYB262167:GYI262167 HHX262167:HIE262167 HRT262167:HSA262167 IBP262167:IBW262167 ILL262167:ILS262167 IVH262167:IVO262167 JFD262167:JFK262167 JOZ262167:JPG262167 JYV262167:JZC262167 KIR262167:KIY262167 KSN262167:KSU262167 LCJ262167:LCQ262167 LMF262167:LMM262167 LWB262167:LWI262167 MFX262167:MGE262167 MPT262167:MQA262167 MZP262167:MZW262167 NJL262167:NJS262167 NTH262167:NTO262167 ODD262167:ODK262167 OMZ262167:ONG262167 OWV262167:OXC262167 PGR262167:PGY262167 PQN262167:PQU262167 QAJ262167:QAQ262167 QKF262167:QKM262167 QUB262167:QUI262167 RDX262167:REE262167 RNT262167:ROA262167 RXP262167:RXW262167 SHL262167:SHS262167 SRH262167:SRO262167 TBD262167:TBK262167 TKZ262167:TLG262167 TUV262167:TVC262167 UER262167:UEY262167 UON262167:UOU262167 UYJ262167:UYQ262167 VIF262167:VIM262167 VSB262167:VSI262167 WBX262167:WCE262167 WLT262167:WMA262167 WVP262167:WVW262167 JD327703:JK327703 SZ327703:TG327703 ACV327703:ADC327703 AMR327703:AMY327703 AWN327703:AWU327703 BGJ327703:BGQ327703 BQF327703:BQM327703 CAB327703:CAI327703 CJX327703:CKE327703 CTT327703:CUA327703 DDP327703:DDW327703 DNL327703:DNS327703 DXH327703:DXO327703 EHD327703:EHK327703 EQZ327703:ERG327703 FAV327703:FBC327703 FKR327703:FKY327703 FUN327703:FUU327703 GEJ327703:GEQ327703 GOF327703:GOM327703 GYB327703:GYI327703 HHX327703:HIE327703 HRT327703:HSA327703 IBP327703:IBW327703 ILL327703:ILS327703 IVH327703:IVO327703 JFD327703:JFK327703 JOZ327703:JPG327703 JYV327703:JZC327703 KIR327703:KIY327703 KSN327703:KSU327703 LCJ327703:LCQ327703 LMF327703:LMM327703 LWB327703:LWI327703 MFX327703:MGE327703 MPT327703:MQA327703 MZP327703:MZW327703 NJL327703:NJS327703 NTH327703:NTO327703 ODD327703:ODK327703 OMZ327703:ONG327703 OWV327703:OXC327703 PGR327703:PGY327703 PQN327703:PQU327703 QAJ327703:QAQ327703 QKF327703:QKM327703 QUB327703:QUI327703 RDX327703:REE327703 RNT327703:ROA327703 RXP327703:RXW327703 SHL327703:SHS327703 SRH327703:SRO327703 TBD327703:TBK327703 TKZ327703:TLG327703 TUV327703:TVC327703 UER327703:UEY327703 UON327703:UOU327703 UYJ327703:UYQ327703 VIF327703:VIM327703 VSB327703:VSI327703 WBX327703:WCE327703 WLT327703:WMA327703 WVP327703:WVW327703 JD393239:JK393239 SZ393239:TG393239 ACV393239:ADC393239 AMR393239:AMY393239 AWN393239:AWU393239 BGJ393239:BGQ393239 BQF393239:BQM393239 CAB393239:CAI393239 CJX393239:CKE393239 CTT393239:CUA393239 DDP393239:DDW393239 DNL393239:DNS393239 DXH393239:DXO393239 EHD393239:EHK393239 EQZ393239:ERG393239 FAV393239:FBC393239 FKR393239:FKY393239 FUN393239:FUU393239 GEJ393239:GEQ393239 GOF393239:GOM393239 GYB393239:GYI393239 HHX393239:HIE393239 HRT393239:HSA393239 IBP393239:IBW393239 ILL393239:ILS393239 IVH393239:IVO393239 JFD393239:JFK393239 JOZ393239:JPG393239 JYV393239:JZC393239 KIR393239:KIY393239 KSN393239:KSU393239 LCJ393239:LCQ393239 LMF393239:LMM393239 LWB393239:LWI393239 MFX393239:MGE393239 MPT393239:MQA393239 MZP393239:MZW393239 NJL393239:NJS393239 NTH393239:NTO393239 ODD393239:ODK393239 OMZ393239:ONG393239 OWV393239:OXC393239 PGR393239:PGY393239 PQN393239:PQU393239 QAJ393239:QAQ393239 QKF393239:QKM393239 QUB393239:QUI393239 RDX393239:REE393239 RNT393239:ROA393239 RXP393239:RXW393239 SHL393239:SHS393239 SRH393239:SRO393239 TBD393239:TBK393239 TKZ393239:TLG393239 TUV393239:TVC393239 UER393239:UEY393239 UON393239:UOU393239 UYJ393239:UYQ393239 VIF393239:VIM393239 VSB393239:VSI393239 WBX393239:WCE393239 WLT393239:WMA393239 WVP393239:WVW393239 JD458775:JK458775 SZ458775:TG458775 ACV458775:ADC458775 AMR458775:AMY458775 AWN458775:AWU458775 BGJ458775:BGQ458775 BQF458775:BQM458775 CAB458775:CAI458775 CJX458775:CKE458775 CTT458775:CUA458775 DDP458775:DDW458775 DNL458775:DNS458775 DXH458775:DXO458775 EHD458775:EHK458775 EQZ458775:ERG458775 FAV458775:FBC458775 FKR458775:FKY458775 FUN458775:FUU458775 GEJ458775:GEQ458775 GOF458775:GOM458775 GYB458775:GYI458775 HHX458775:HIE458775 HRT458775:HSA458775 IBP458775:IBW458775 ILL458775:ILS458775 IVH458775:IVO458775 JFD458775:JFK458775 JOZ458775:JPG458775 JYV458775:JZC458775 KIR458775:KIY458775 KSN458775:KSU458775 LCJ458775:LCQ458775 LMF458775:LMM458775 LWB458775:LWI458775 MFX458775:MGE458775 MPT458775:MQA458775 MZP458775:MZW458775 NJL458775:NJS458775 NTH458775:NTO458775 ODD458775:ODK458775 OMZ458775:ONG458775 OWV458775:OXC458775 PGR458775:PGY458775 PQN458775:PQU458775 QAJ458775:QAQ458775 QKF458775:QKM458775 QUB458775:QUI458775 RDX458775:REE458775 RNT458775:ROA458775 RXP458775:RXW458775 SHL458775:SHS458775 SRH458775:SRO458775 TBD458775:TBK458775 TKZ458775:TLG458775 TUV458775:TVC458775 UER458775:UEY458775 UON458775:UOU458775 UYJ458775:UYQ458775 VIF458775:VIM458775 VSB458775:VSI458775 WBX458775:WCE458775 WLT458775:WMA458775 WVP458775:WVW458775 JD524311:JK524311 SZ524311:TG524311 ACV524311:ADC524311 AMR524311:AMY524311 AWN524311:AWU524311 BGJ524311:BGQ524311 BQF524311:BQM524311 CAB524311:CAI524311 CJX524311:CKE524311 CTT524311:CUA524311 DDP524311:DDW524311 DNL524311:DNS524311 DXH524311:DXO524311 EHD524311:EHK524311 EQZ524311:ERG524311 FAV524311:FBC524311 FKR524311:FKY524311 FUN524311:FUU524311 GEJ524311:GEQ524311 GOF524311:GOM524311 GYB524311:GYI524311 HHX524311:HIE524311 HRT524311:HSA524311 IBP524311:IBW524311 ILL524311:ILS524311 IVH524311:IVO524311 JFD524311:JFK524311 JOZ524311:JPG524311 JYV524311:JZC524311 KIR524311:KIY524311 KSN524311:KSU524311 LCJ524311:LCQ524311 LMF524311:LMM524311 LWB524311:LWI524311 MFX524311:MGE524311 MPT524311:MQA524311 MZP524311:MZW524311 NJL524311:NJS524311 NTH524311:NTO524311 ODD524311:ODK524311 OMZ524311:ONG524311 OWV524311:OXC524311 PGR524311:PGY524311 PQN524311:PQU524311 QAJ524311:QAQ524311 QKF524311:QKM524311 QUB524311:QUI524311 RDX524311:REE524311 RNT524311:ROA524311 RXP524311:RXW524311 SHL524311:SHS524311 SRH524311:SRO524311 TBD524311:TBK524311 TKZ524311:TLG524311 TUV524311:TVC524311 UER524311:UEY524311 UON524311:UOU524311 UYJ524311:UYQ524311 VIF524311:VIM524311 VSB524311:VSI524311 WBX524311:WCE524311 WLT524311:WMA524311 WVP524311:WVW524311 JD589847:JK589847 SZ589847:TG589847 ACV589847:ADC589847 AMR589847:AMY589847 AWN589847:AWU589847 BGJ589847:BGQ589847 BQF589847:BQM589847 CAB589847:CAI589847 CJX589847:CKE589847 CTT589847:CUA589847 DDP589847:DDW589847 DNL589847:DNS589847 DXH589847:DXO589847 EHD589847:EHK589847 EQZ589847:ERG589847 FAV589847:FBC589847 FKR589847:FKY589847 FUN589847:FUU589847 GEJ589847:GEQ589847 GOF589847:GOM589847 GYB589847:GYI589847 HHX589847:HIE589847 HRT589847:HSA589847 IBP589847:IBW589847 ILL589847:ILS589847 IVH589847:IVO589847 JFD589847:JFK589847 JOZ589847:JPG589847 JYV589847:JZC589847 KIR589847:KIY589847 KSN589847:KSU589847 LCJ589847:LCQ589847 LMF589847:LMM589847 LWB589847:LWI589847 MFX589847:MGE589847 MPT589847:MQA589847 MZP589847:MZW589847 NJL589847:NJS589847 NTH589847:NTO589847 ODD589847:ODK589847 OMZ589847:ONG589847 OWV589847:OXC589847 PGR589847:PGY589847 PQN589847:PQU589847 QAJ589847:QAQ589847 QKF589847:QKM589847 QUB589847:QUI589847 RDX589847:REE589847 RNT589847:ROA589847 RXP589847:RXW589847 SHL589847:SHS589847 SRH589847:SRO589847 TBD589847:TBK589847 TKZ589847:TLG589847 TUV589847:TVC589847 UER589847:UEY589847 UON589847:UOU589847 UYJ589847:UYQ589847 VIF589847:VIM589847 VSB589847:VSI589847 WBX589847:WCE589847 WLT589847:WMA589847 WVP589847:WVW589847 JD655383:JK655383 SZ655383:TG655383 ACV655383:ADC655383 AMR655383:AMY655383 AWN655383:AWU655383 BGJ655383:BGQ655383 BQF655383:BQM655383 CAB655383:CAI655383 CJX655383:CKE655383 CTT655383:CUA655383 DDP655383:DDW655383 DNL655383:DNS655383 DXH655383:DXO655383 EHD655383:EHK655383 EQZ655383:ERG655383 FAV655383:FBC655383 FKR655383:FKY655383 FUN655383:FUU655383 GEJ655383:GEQ655383 GOF655383:GOM655383 GYB655383:GYI655383 HHX655383:HIE655383 HRT655383:HSA655383 IBP655383:IBW655383 ILL655383:ILS655383 IVH655383:IVO655383 JFD655383:JFK655383 JOZ655383:JPG655383 JYV655383:JZC655383 KIR655383:KIY655383 KSN655383:KSU655383 LCJ655383:LCQ655383 LMF655383:LMM655383 LWB655383:LWI655383 MFX655383:MGE655383 MPT655383:MQA655383 MZP655383:MZW655383 NJL655383:NJS655383 NTH655383:NTO655383 ODD655383:ODK655383 OMZ655383:ONG655383 OWV655383:OXC655383 PGR655383:PGY655383 PQN655383:PQU655383 QAJ655383:QAQ655383 QKF655383:QKM655383 QUB655383:QUI655383 RDX655383:REE655383 RNT655383:ROA655383 RXP655383:RXW655383 SHL655383:SHS655383 SRH655383:SRO655383 TBD655383:TBK655383 TKZ655383:TLG655383 TUV655383:TVC655383 UER655383:UEY655383 UON655383:UOU655383 UYJ655383:UYQ655383 VIF655383:VIM655383 VSB655383:VSI655383 WBX655383:WCE655383 WLT655383:WMA655383 WVP655383:WVW655383 JD720919:JK720919 SZ720919:TG720919 ACV720919:ADC720919 AMR720919:AMY720919 AWN720919:AWU720919 BGJ720919:BGQ720919 BQF720919:BQM720919 CAB720919:CAI720919 CJX720919:CKE720919 CTT720919:CUA720919 DDP720919:DDW720919 DNL720919:DNS720919 DXH720919:DXO720919 EHD720919:EHK720919 EQZ720919:ERG720919 FAV720919:FBC720919 FKR720919:FKY720919 FUN720919:FUU720919 GEJ720919:GEQ720919 GOF720919:GOM720919 GYB720919:GYI720919 HHX720919:HIE720919 HRT720919:HSA720919 IBP720919:IBW720919 ILL720919:ILS720919 IVH720919:IVO720919 JFD720919:JFK720919 JOZ720919:JPG720919 JYV720919:JZC720919 KIR720919:KIY720919 KSN720919:KSU720919 LCJ720919:LCQ720919 LMF720919:LMM720919 LWB720919:LWI720919 MFX720919:MGE720919 MPT720919:MQA720919 MZP720919:MZW720919 NJL720919:NJS720919 NTH720919:NTO720919 ODD720919:ODK720919 OMZ720919:ONG720919 OWV720919:OXC720919 PGR720919:PGY720919 PQN720919:PQU720919 QAJ720919:QAQ720919 QKF720919:QKM720919 QUB720919:QUI720919 RDX720919:REE720919 RNT720919:ROA720919 RXP720919:RXW720919 SHL720919:SHS720919 SRH720919:SRO720919 TBD720919:TBK720919 TKZ720919:TLG720919 TUV720919:TVC720919 UER720919:UEY720919 UON720919:UOU720919 UYJ720919:UYQ720919 VIF720919:VIM720919 VSB720919:VSI720919 WBX720919:WCE720919 WLT720919:WMA720919 WVP720919:WVW720919 JD786455:JK786455 SZ786455:TG786455 ACV786455:ADC786455 AMR786455:AMY786455 AWN786455:AWU786455 BGJ786455:BGQ786455 BQF786455:BQM786455 CAB786455:CAI786455 CJX786455:CKE786455 CTT786455:CUA786455 DDP786455:DDW786455 DNL786455:DNS786455 DXH786455:DXO786455 EHD786455:EHK786455 EQZ786455:ERG786455 FAV786455:FBC786455 FKR786455:FKY786455 FUN786455:FUU786455 GEJ786455:GEQ786455 GOF786455:GOM786455 GYB786455:GYI786455 HHX786455:HIE786455 HRT786455:HSA786455 IBP786455:IBW786455 ILL786455:ILS786455 IVH786455:IVO786455 JFD786455:JFK786455 JOZ786455:JPG786455 JYV786455:JZC786455 KIR786455:KIY786455 KSN786455:KSU786455 LCJ786455:LCQ786455 LMF786455:LMM786455 LWB786455:LWI786455 MFX786455:MGE786455 MPT786455:MQA786455 MZP786455:MZW786455 NJL786455:NJS786455 NTH786455:NTO786455 ODD786455:ODK786455 OMZ786455:ONG786455 OWV786455:OXC786455 PGR786455:PGY786455 PQN786455:PQU786455 QAJ786455:QAQ786455 QKF786455:QKM786455 QUB786455:QUI786455 RDX786455:REE786455 RNT786455:ROA786455 RXP786455:RXW786455 SHL786455:SHS786455 SRH786455:SRO786455 TBD786455:TBK786455 TKZ786455:TLG786455 TUV786455:TVC786455 UER786455:UEY786455 UON786455:UOU786455 UYJ786455:UYQ786455 VIF786455:VIM786455 VSB786455:VSI786455 WBX786455:WCE786455 WLT786455:WMA786455 WVP786455:WVW786455 JD851991:JK851991 SZ851991:TG851991 ACV851991:ADC851991 AMR851991:AMY851991 AWN851991:AWU851991 BGJ851991:BGQ851991 BQF851991:BQM851991 CAB851991:CAI851991 CJX851991:CKE851991 CTT851991:CUA851991 DDP851991:DDW851991 DNL851991:DNS851991 DXH851991:DXO851991 EHD851991:EHK851991 EQZ851991:ERG851991 FAV851991:FBC851991 FKR851991:FKY851991 FUN851991:FUU851991 GEJ851991:GEQ851991 GOF851991:GOM851991 GYB851991:GYI851991 HHX851991:HIE851991 HRT851991:HSA851991 IBP851991:IBW851991 ILL851991:ILS851991 IVH851991:IVO851991 JFD851991:JFK851991 JOZ851991:JPG851991 JYV851991:JZC851991 KIR851991:KIY851991 KSN851991:KSU851991 LCJ851991:LCQ851991 LMF851991:LMM851991 LWB851991:LWI851991 MFX851991:MGE851991 MPT851991:MQA851991 MZP851991:MZW851991 NJL851991:NJS851991 NTH851991:NTO851991 ODD851991:ODK851991 OMZ851991:ONG851991 OWV851991:OXC851991 PGR851991:PGY851991 PQN851991:PQU851991 QAJ851991:QAQ851991 QKF851991:QKM851991 QUB851991:QUI851991 RDX851991:REE851991 RNT851991:ROA851991 RXP851991:RXW851991 SHL851991:SHS851991 SRH851991:SRO851991 TBD851991:TBK851991 TKZ851991:TLG851991 TUV851991:TVC851991 UER851991:UEY851991 UON851991:UOU851991 UYJ851991:UYQ851991 VIF851991:VIM851991 VSB851991:VSI851991 WBX851991:WCE851991 WLT851991:WMA851991 WVP851991:WVW851991 JD917527:JK917527 SZ917527:TG917527 ACV917527:ADC917527 AMR917527:AMY917527 AWN917527:AWU917527 BGJ917527:BGQ917527 BQF917527:BQM917527 CAB917527:CAI917527 CJX917527:CKE917527 CTT917527:CUA917527 DDP917527:DDW917527 DNL917527:DNS917527 DXH917527:DXO917527 EHD917527:EHK917527 EQZ917527:ERG917527 FAV917527:FBC917527 FKR917527:FKY917527 FUN917527:FUU917527 GEJ917527:GEQ917527 GOF917527:GOM917527 GYB917527:GYI917527 HHX917527:HIE917527 HRT917527:HSA917527 IBP917527:IBW917527 ILL917527:ILS917527 IVH917527:IVO917527 JFD917527:JFK917527 JOZ917527:JPG917527 JYV917527:JZC917527 KIR917527:KIY917527 KSN917527:KSU917527 LCJ917527:LCQ917527 LMF917527:LMM917527 LWB917527:LWI917527 MFX917527:MGE917527 MPT917527:MQA917527 MZP917527:MZW917527 NJL917527:NJS917527 NTH917527:NTO917527 ODD917527:ODK917527 OMZ917527:ONG917527 OWV917527:OXC917527 PGR917527:PGY917527 PQN917527:PQU917527 QAJ917527:QAQ917527 QKF917527:QKM917527 QUB917527:QUI917527 RDX917527:REE917527 RNT917527:ROA917527 RXP917527:RXW917527 SHL917527:SHS917527 SRH917527:SRO917527 TBD917527:TBK917527 TKZ917527:TLG917527 TUV917527:TVC917527 UER917527:UEY917527 UON917527:UOU917527 UYJ917527:UYQ917527 VIF917527:VIM917527 VSB917527:VSI917527 WBX917527:WCE917527 WLT917527:WMA917527 WVP917527:WVW917527 WVP983063:WVW983063 JD983063:JK983063 SZ983063:TG983063 ACV983063:ADC983063 AMR983063:AMY983063 AWN983063:AWU983063 BGJ983063:BGQ983063 BQF983063:BQM983063 CAB983063:CAI983063 CJX983063:CKE983063 CTT983063:CUA983063 DDP983063:DDW983063 DNL983063:DNS983063 DXH983063:DXO983063 EHD983063:EHK983063 EQZ983063:ERG983063 FAV983063:FBC983063 FKR983063:FKY983063 FUN983063:FUU983063 GEJ983063:GEQ983063 GOF983063:GOM983063 GYB983063:GYI983063 HHX983063:HIE983063 HRT983063:HSA983063 IBP983063:IBW983063 ILL983063:ILS983063 IVH983063:IVO983063 JFD983063:JFK983063 JOZ983063:JPG983063 JYV983063:JZC983063 KIR983063:KIY983063 KSN983063:KSU983063 LCJ983063:LCQ983063 LMF983063:LMM983063 LWB983063:LWI983063 MFX983063:MGE983063 MPT983063:MQA983063 MZP983063:MZW983063 NJL983063:NJS983063 NTH983063:NTO983063 ODD983063:ODK983063 OMZ983063:ONG983063 OWV983063:OXC983063 PGR983063:PGY983063 PQN983063:PQU983063 QAJ983063:QAQ983063 QKF983063:QKM983063 QUB983063:QUI983063 RDX983063:REE983063 RNT983063:ROA983063 RXP983063:RXW983063 SHL983063:SHS983063 SRH983063:SRO983063 TBD983063:TBK983063 TKZ983063:TLG983063 TUV983063:TVC983063 UER983063:UEY983063 UON983063:UOU983063 UYJ983063:UYQ983063 VIF983063:VIM983063 VSB983063:VSI983063 WBX983063:WCE983063 WLT983063:WMA983063 O983063:V983063 O65559:V65559 O131095:V131095 O196631:V196631 O262167:V262167 O327703:V327703 O393239:V393239 O458775:V458775 O524311:V524311 O589847:V589847 O655383:V655383 O720919:V720919 O786455:V786455 O851991:V851991 O917527:V917527" xr:uid="{00000000-0002-0000-0900-000002000000}">
      <formula1>kind_of_cons</formula1>
    </dataValidation>
    <dataValidation type="list" allowBlank="1" showInputMessage="1" showErrorMessage="1" errorTitle="Ошибка" error="Выберите значение из списка" sqref="WVN98306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M24 WVN24 WLR24 WBV24 VRZ24 VID24 UYH24 UOL24 UEP24 TUT24 TKX24 TBB24 SRF24 SHJ24 RXN24 RNR24 RDV24 QTZ24 QKD24 QAH24 PQL24 PGP24 OWT24 OMX24 ODB24 NTF24 NJJ24 MZN24 MPR24 MFV24 LVZ24 LMD24 LCH24 KSL24 KIP24 JYT24 JOX24 JFB24 IVF24 ILJ24 IBN24 HRR24 HHV24 GXZ24 GOD24 GEH24 FUL24 FKP24 FAT24 EQX24 EHB24 DXF24 DNJ24 DDN24 CTR24 CJV24 BZZ24 BQD24 BGH24 AWL24 AMP24 ACT24 SX24 JB24" xr:uid="{00000000-0002-0000-09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R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R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R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R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R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R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R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R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R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R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R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R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R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R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WVU983064 T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T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T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T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T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T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T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T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T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T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T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T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T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T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T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R24 WVU24 WLY24 WCC24 VSG24 VIK24 UYO24 UOS24 UEW24 TVA24 TLE24 TBI24 SRM24 SHQ24 RXU24 RNY24 REC24 QUG24 QKK24 QAO24 PQS24 PGW24 OXA24 ONE24 ODI24 NTM24 NJQ24 MZU24 MPY24 MGC24 LWG24 LMK24 LCO24 KSS24 KIW24 JZA24 JPE24 JFI24 IVM24 ILQ24 IBU24 HRY24 HIC24 GYG24 GOK24 GEO24 FUS24 FKW24 FBA24 ERE24 EHI24 DXM24 DNQ24 DDU24 CTY24 CKC24 CAG24 BQK24 BGO24 AWS24 AMW24 ADA24 TE24 JI24 T24 WVS24 WLW24 WCA24 VSE24 VII24 UYM24 UOQ24 UEU24 TUY24 TLC24 TBG24 SRK24 SHO24 RXS24 RNW24 REA24 QUE24 QKI24 QAM24 PQQ24 PGU24 OWY24 ONC24 ODG24 NTK24 NJO24 MZS24 MPW24 MGA24 LWE24 LMI24 LCM24 KSQ24 KIU24 JYY24 JPC24 JFG24 IVK24 ILO24 IBS24 HRW24 HIA24 GYE24 GOI24 GEM24 FUQ24 FKU24 FAY24 ERC24 EHG24 DXK24 DNO24 DDS24 CTW24 CKA24 CAE24 BQI24 BGM24 AWQ24 AMU24 ACY24 TC24 JG24" xr:uid="{00000000-0002-0000-0900-000004000000}"/>
    <dataValidation allowBlank="1" showInputMessage="1" showErrorMessage="1" prompt="Для выбора выполните двойной щелчок левой клавиши мыши по соответствующей ячейке." sqref="S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S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S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S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S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S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S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S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S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S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S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S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S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S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S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U262168 U327704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U393240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U458776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U524312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U589848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U655384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U720920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U786456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U851992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U917528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U983064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U65560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U131096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WVV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JH24 S24 WVV24 WLZ24 WCD24 VSH24 VIL24 UYP24 UOT24 UEX24 TVB24 TLF24 TBJ24 SRN24 SHR24 RXV24 RNZ24 RED24 QUH24 QKL24 QAP24 PQT24 PGX24 OXB24 ONF24 ODJ24 NTN24 NJR24 MZV24 MPZ24 MGD24 LWH24 LML24 LCP24 KST24 KIX24 JZB24 JPF24 JFJ24 IVN24 ILR24 IBV24 HRZ24 HID24 GYH24 GOL24 GEP24 FUT24 FKX24 FBB24 ERF24 EHJ24 DXN24 DNR24 DDV24 CTZ24 CKD24 CAH24 BQL24 BGP24 AWT24 AMX24 ADB24 TF24 TD24 JJ24 WVT24 WLX24 WCB24 VSF24 VIJ24 UYN24 UOR24 UEV24 TUZ24 TLD24 TBH24 SRL24 SHP24 RXT24 RNX24 REB24 QUF24 QKJ24 QAN24 PQR24 PGV24 OWZ24 OND24 ODH24 NTL24 NJP24 MZT24 MPX24 MGB24 LWF24 LMJ24 LCN24 KSR24 KIV24 JYZ24 JPD24 JFH24 IVL24 ILP24 IBT24 HRX24 HIB24 GYF24 GOJ24 GEN24 FUR24 FKV24 FAZ24 ERD24 EHH24 DXL24 DNP24 DDT24 CTX24 CKB24 CAF24 BQJ24 BGN24 AWR24 AMV24 ACZ24 U196632 U24" xr:uid="{00000000-0002-0000-0900-000005000000}"/>
    <dataValidation allowBlank="1" promptTitle="checkPeriodRange" sqref="Q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Q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Q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Q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Q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Q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Q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Q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Q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Q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Q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Q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Q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Q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Q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Q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xr:uid="{00000000-0002-0000-0900-000006000000}"/>
    <dataValidation allowBlank="1" sqref="WVM983066:WVX983072 JA65562:JL65568 SW65562:TH65568 ACS65562:ADD65568 AMO65562:AMZ65568 AWK65562:AWV65568 BGG65562:BGR65568 BQC65562:BQN65568 BZY65562:CAJ65568 CJU65562:CKF65568 CTQ65562:CUB65568 DDM65562:DDX65568 DNI65562:DNT65568 DXE65562:DXP65568 EHA65562:EHL65568 EQW65562:ERH65568 FAS65562:FBD65568 FKO65562:FKZ65568 FUK65562:FUV65568 GEG65562:GER65568 GOC65562:GON65568 GXY65562:GYJ65568 HHU65562:HIF65568 HRQ65562:HSB65568 IBM65562:IBX65568 ILI65562:ILT65568 IVE65562:IVP65568 JFA65562:JFL65568 JOW65562:JPH65568 JYS65562:JZD65568 KIO65562:KIZ65568 KSK65562:KSV65568 LCG65562:LCR65568 LMC65562:LMN65568 LVY65562:LWJ65568 MFU65562:MGF65568 MPQ65562:MQB65568 MZM65562:MZX65568 NJI65562:NJT65568 NTE65562:NTP65568 ODA65562:ODL65568 OMW65562:ONH65568 OWS65562:OXD65568 PGO65562:PGZ65568 PQK65562:PQV65568 QAG65562:QAR65568 QKC65562:QKN65568 QTY65562:QUJ65568 RDU65562:REF65568 RNQ65562:ROB65568 RXM65562:RXX65568 SHI65562:SHT65568 SRE65562:SRP65568 TBA65562:TBL65568 TKW65562:TLH65568 TUS65562:TVD65568 UEO65562:UEZ65568 UOK65562:UOV65568 UYG65562:UYR65568 VIC65562:VIN65568 VRY65562:VSJ65568 WBU65562:WCF65568 WLQ65562:WMB65568 WVM65562:WVX65568 JA131098:JL131104 SW131098:TH131104 ACS131098:ADD131104 AMO131098:AMZ131104 AWK131098:AWV131104 BGG131098:BGR131104 BQC131098:BQN131104 BZY131098:CAJ131104 CJU131098:CKF131104 CTQ131098:CUB131104 DDM131098:DDX131104 DNI131098:DNT131104 DXE131098:DXP131104 EHA131098:EHL131104 EQW131098:ERH131104 FAS131098:FBD131104 FKO131098:FKZ131104 FUK131098:FUV131104 GEG131098:GER131104 GOC131098:GON131104 GXY131098:GYJ131104 HHU131098:HIF131104 HRQ131098:HSB131104 IBM131098:IBX131104 ILI131098:ILT131104 IVE131098:IVP131104 JFA131098:JFL131104 JOW131098:JPH131104 JYS131098:JZD131104 KIO131098:KIZ131104 KSK131098:KSV131104 LCG131098:LCR131104 LMC131098:LMN131104 LVY131098:LWJ131104 MFU131098:MGF131104 MPQ131098:MQB131104 MZM131098:MZX131104 NJI131098:NJT131104 NTE131098:NTP131104 ODA131098:ODL131104 OMW131098:ONH131104 OWS131098:OXD131104 PGO131098:PGZ131104 PQK131098:PQV131104 QAG131098:QAR131104 QKC131098:QKN131104 QTY131098:QUJ131104 RDU131098:REF131104 RNQ131098:ROB131104 RXM131098:RXX131104 SHI131098:SHT131104 SRE131098:SRP131104 TBA131098:TBL131104 TKW131098:TLH131104 TUS131098:TVD131104 UEO131098:UEZ131104 UOK131098:UOV131104 UYG131098:UYR131104 VIC131098:VIN131104 VRY131098:VSJ131104 WBU131098:WCF131104 WLQ131098:WMB131104 WVM131098:WVX131104 JA196634:JL196640 SW196634:TH196640 ACS196634:ADD196640 AMO196634:AMZ196640 AWK196634:AWV196640 BGG196634:BGR196640 BQC196634:BQN196640 BZY196634:CAJ196640 CJU196634:CKF196640 CTQ196634:CUB196640 DDM196634:DDX196640 DNI196634:DNT196640 DXE196634:DXP196640 EHA196634:EHL196640 EQW196634:ERH196640 FAS196634:FBD196640 FKO196634:FKZ196640 FUK196634:FUV196640 GEG196634:GER196640 GOC196634:GON196640 GXY196634:GYJ196640 HHU196634:HIF196640 HRQ196634:HSB196640 IBM196634:IBX196640 ILI196634:ILT196640 IVE196634:IVP196640 JFA196634:JFL196640 JOW196634:JPH196640 JYS196634:JZD196640 KIO196634:KIZ196640 KSK196634:KSV196640 LCG196634:LCR196640 LMC196634:LMN196640 LVY196634:LWJ196640 MFU196634:MGF196640 MPQ196634:MQB196640 MZM196634:MZX196640 NJI196634:NJT196640 NTE196634:NTP196640 ODA196634:ODL196640 OMW196634:ONH196640 OWS196634:OXD196640 PGO196634:PGZ196640 PQK196634:PQV196640 QAG196634:QAR196640 QKC196634:QKN196640 QTY196634:QUJ196640 RDU196634:REF196640 RNQ196634:ROB196640 RXM196634:RXX196640 SHI196634:SHT196640 SRE196634:SRP196640 TBA196634:TBL196640 TKW196634:TLH196640 TUS196634:TVD196640 UEO196634:UEZ196640 UOK196634:UOV196640 UYG196634:UYR196640 VIC196634:VIN196640 VRY196634:VSJ196640 WBU196634:WCF196640 WLQ196634:WMB196640 WVM196634:WVX196640 JA262170:JL262176 SW262170:TH262176 ACS262170:ADD262176 AMO262170:AMZ262176 AWK262170:AWV262176 BGG262170:BGR262176 BQC262170:BQN262176 BZY262170:CAJ262176 CJU262170:CKF262176 CTQ262170:CUB262176 DDM262170:DDX262176 DNI262170:DNT262176 DXE262170:DXP262176 EHA262170:EHL262176 EQW262170:ERH262176 FAS262170:FBD262176 FKO262170:FKZ262176 FUK262170:FUV262176 GEG262170:GER262176 GOC262170:GON262176 GXY262170:GYJ262176 HHU262170:HIF262176 HRQ262170:HSB262176 IBM262170:IBX262176 ILI262170:ILT262176 IVE262170:IVP262176 JFA262170:JFL262176 JOW262170:JPH262176 JYS262170:JZD262176 KIO262170:KIZ262176 KSK262170:KSV262176 LCG262170:LCR262176 LMC262170:LMN262176 LVY262170:LWJ262176 MFU262170:MGF262176 MPQ262170:MQB262176 MZM262170:MZX262176 NJI262170:NJT262176 NTE262170:NTP262176 ODA262170:ODL262176 OMW262170:ONH262176 OWS262170:OXD262176 PGO262170:PGZ262176 PQK262170:PQV262176 QAG262170:QAR262176 QKC262170:QKN262176 QTY262170:QUJ262176 RDU262170:REF262176 RNQ262170:ROB262176 RXM262170:RXX262176 SHI262170:SHT262176 SRE262170:SRP262176 TBA262170:TBL262176 TKW262170:TLH262176 TUS262170:TVD262176 UEO262170:UEZ262176 UOK262170:UOV262176 UYG262170:UYR262176 VIC262170:VIN262176 VRY262170:VSJ262176 WBU262170:WCF262176 WLQ262170:WMB262176 WVM262170:WVX262176 JA327706:JL327712 SW327706:TH327712 ACS327706:ADD327712 AMO327706:AMZ327712 AWK327706:AWV327712 BGG327706:BGR327712 BQC327706:BQN327712 BZY327706:CAJ327712 CJU327706:CKF327712 CTQ327706:CUB327712 DDM327706:DDX327712 DNI327706:DNT327712 DXE327706:DXP327712 EHA327706:EHL327712 EQW327706:ERH327712 FAS327706:FBD327712 FKO327706:FKZ327712 FUK327706:FUV327712 GEG327706:GER327712 GOC327706:GON327712 GXY327706:GYJ327712 HHU327706:HIF327712 HRQ327706:HSB327712 IBM327706:IBX327712 ILI327706:ILT327712 IVE327706:IVP327712 JFA327706:JFL327712 JOW327706:JPH327712 JYS327706:JZD327712 KIO327706:KIZ327712 KSK327706:KSV327712 LCG327706:LCR327712 LMC327706:LMN327712 LVY327706:LWJ327712 MFU327706:MGF327712 MPQ327706:MQB327712 MZM327706:MZX327712 NJI327706:NJT327712 NTE327706:NTP327712 ODA327706:ODL327712 OMW327706:ONH327712 OWS327706:OXD327712 PGO327706:PGZ327712 PQK327706:PQV327712 QAG327706:QAR327712 QKC327706:QKN327712 QTY327706:QUJ327712 RDU327706:REF327712 RNQ327706:ROB327712 RXM327706:RXX327712 SHI327706:SHT327712 SRE327706:SRP327712 TBA327706:TBL327712 TKW327706:TLH327712 TUS327706:TVD327712 UEO327706:UEZ327712 UOK327706:UOV327712 UYG327706:UYR327712 VIC327706:VIN327712 VRY327706:VSJ327712 WBU327706:WCF327712 WLQ327706:WMB327712 WVM327706:WVX327712 JA393242:JL393248 SW393242:TH393248 ACS393242:ADD393248 AMO393242:AMZ393248 AWK393242:AWV393248 BGG393242:BGR393248 BQC393242:BQN393248 BZY393242:CAJ393248 CJU393242:CKF393248 CTQ393242:CUB393248 DDM393242:DDX393248 DNI393242:DNT393248 DXE393242:DXP393248 EHA393242:EHL393248 EQW393242:ERH393248 FAS393242:FBD393248 FKO393242:FKZ393248 FUK393242:FUV393248 GEG393242:GER393248 GOC393242:GON393248 GXY393242:GYJ393248 HHU393242:HIF393248 HRQ393242:HSB393248 IBM393242:IBX393248 ILI393242:ILT393248 IVE393242:IVP393248 JFA393242:JFL393248 JOW393242:JPH393248 JYS393242:JZD393248 KIO393242:KIZ393248 KSK393242:KSV393248 LCG393242:LCR393248 LMC393242:LMN393248 LVY393242:LWJ393248 MFU393242:MGF393248 MPQ393242:MQB393248 MZM393242:MZX393248 NJI393242:NJT393248 NTE393242:NTP393248 ODA393242:ODL393248 OMW393242:ONH393248 OWS393242:OXD393248 PGO393242:PGZ393248 PQK393242:PQV393248 QAG393242:QAR393248 QKC393242:QKN393248 QTY393242:QUJ393248 RDU393242:REF393248 RNQ393242:ROB393248 RXM393242:RXX393248 SHI393242:SHT393248 SRE393242:SRP393248 TBA393242:TBL393248 TKW393242:TLH393248 TUS393242:TVD393248 UEO393242:UEZ393248 UOK393242:UOV393248 UYG393242:UYR393248 VIC393242:VIN393248 VRY393242:VSJ393248 WBU393242:WCF393248 WLQ393242:WMB393248 WVM393242:WVX393248 JA458778:JL458784 SW458778:TH458784 ACS458778:ADD458784 AMO458778:AMZ458784 AWK458778:AWV458784 BGG458778:BGR458784 BQC458778:BQN458784 BZY458778:CAJ458784 CJU458778:CKF458784 CTQ458778:CUB458784 DDM458778:DDX458784 DNI458778:DNT458784 DXE458778:DXP458784 EHA458778:EHL458784 EQW458778:ERH458784 FAS458778:FBD458784 FKO458778:FKZ458784 FUK458778:FUV458784 GEG458778:GER458784 GOC458778:GON458784 GXY458778:GYJ458784 HHU458778:HIF458784 HRQ458778:HSB458784 IBM458778:IBX458784 ILI458778:ILT458784 IVE458778:IVP458784 JFA458778:JFL458784 JOW458778:JPH458784 JYS458778:JZD458784 KIO458778:KIZ458784 KSK458778:KSV458784 LCG458778:LCR458784 LMC458778:LMN458784 LVY458778:LWJ458784 MFU458778:MGF458784 MPQ458778:MQB458784 MZM458778:MZX458784 NJI458778:NJT458784 NTE458778:NTP458784 ODA458778:ODL458784 OMW458778:ONH458784 OWS458778:OXD458784 PGO458778:PGZ458784 PQK458778:PQV458784 QAG458778:QAR458784 QKC458778:QKN458784 QTY458778:QUJ458784 RDU458778:REF458784 RNQ458778:ROB458784 RXM458778:RXX458784 SHI458778:SHT458784 SRE458778:SRP458784 TBA458778:TBL458784 TKW458778:TLH458784 TUS458778:TVD458784 UEO458778:UEZ458784 UOK458778:UOV458784 UYG458778:UYR458784 VIC458778:VIN458784 VRY458778:VSJ458784 WBU458778:WCF458784 WLQ458778:WMB458784 WVM458778:WVX458784 JA524314:JL524320 SW524314:TH524320 ACS524314:ADD524320 AMO524314:AMZ524320 AWK524314:AWV524320 BGG524314:BGR524320 BQC524314:BQN524320 BZY524314:CAJ524320 CJU524314:CKF524320 CTQ524314:CUB524320 DDM524314:DDX524320 DNI524314:DNT524320 DXE524314:DXP524320 EHA524314:EHL524320 EQW524314:ERH524320 FAS524314:FBD524320 FKO524314:FKZ524320 FUK524314:FUV524320 GEG524314:GER524320 GOC524314:GON524320 GXY524314:GYJ524320 HHU524314:HIF524320 HRQ524314:HSB524320 IBM524314:IBX524320 ILI524314:ILT524320 IVE524314:IVP524320 JFA524314:JFL524320 JOW524314:JPH524320 JYS524314:JZD524320 KIO524314:KIZ524320 KSK524314:KSV524320 LCG524314:LCR524320 LMC524314:LMN524320 LVY524314:LWJ524320 MFU524314:MGF524320 MPQ524314:MQB524320 MZM524314:MZX524320 NJI524314:NJT524320 NTE524314:NTP524320 ODA524314:ODL524320 OMW524314:ONH524320 OWS524314:OXD524320 PGO524314:PGZ524320 PQK524314:PQV524320 QAG524314:QAR524320 QKC524314:QKN524320 QTY524314:QUJ524320 RDU524314:REF524320 RNQ524314:ROB524320 RXM524314:RXX524320 SHI524314:SHT524320 SRE524314:SRP524320 TBA524314:TBL524320 TKW524314:TLH524320 TUS524314:TVD524320 UEO524314:UEZ524320 UOK524314:UOV524320 UYG524314:UYR524320 VIC524314:VIN524320 VRY524314:VSJ524320 WBU524314:WCF524320 WLQ524314:WMB524320 WVM524314:WVX524320 JA589850:JL589856 SW589850:TH589856 ACS589850:ADD589856 AMO589850:AMZ589856 AWK589850:AWV589856 BGG589850:BGR589856 BQC589850:BQN589856 BZY589850:CAJ589856 CJU589850:CKF589856 CTQ589850:CUB589856 DDM589850:DDX589856 DNI589850:DNT589856 DXE589850:DXP589856 EHA589850:EHL589856 EQW589850:ERH589856 FAS589850:FBD589856 FKO589850:FKZ589856 FUK589850:FUV589856 GEG589850:GER589856 GOC589850:GON589856 GXY589850:GYJ589856 HHU589850:HIF589856 HRQ589850:HSB589856 IBM589850:IBX589856 ILI589850:ILT589856 IVE589850:IVP589856 JFA589850:JFL589856 JOW589850:JPH589856 JYS589850:JZD589856 KIO589850:KIZ589856 KSK589850:KSV589856 LCG589850:LCR589856 LMC589850:LMN589856 LVY589850:LWJ589856 MFU589850:MGF589856 MPQ589850:MQB589856 MZM589850:MZX589856 NJI589850:NJT589856 NTE589850:NTP589856 ODA589850:ODL589856 OMW589850:ONH589856 OWS589850:OXD589856 PGO589850:PGZ589856 PQK589850:PQV589856 QAG589850:QAR589856 QKC589850:QKN589856 QTY589850:QUJ589856 RDU589850:REF589856 RNQ589850:ROB589856 RXM589850:RXX589856 SHI589850:SHT589856 SRE589850:SRP589856 TBA589850:TBL589856 TKW589850:TLH589856 TUS589850:TVD589856 UEO589850:UEZ589856 UOK589850:UOV589856 UYG589850:UYR589856 VIC589850:VIN589856 VRY589850:VSJ589856 WBU589850:WCF589856 WLQ589850:WMB589856 WVM589850:WVX589856 JA655386:JL655392 SW655386:TH655392 ACS655386:ADD655392 AMO655386:AMZ655392 AWK655386:AWV655392 BGG655386:BGR655392 BQC655386:BQN655392 BZY655386:CAJ655392 CJU655386:CKF655392 CTQ655386:CUB655392 DDM655386:DDX655392 DNI655386:DNT655392 DXE655386:DXP655392 EHA655386:EHL655392 EQW655386:ERH655392 FAS655386:FBD655392 FKO655386:FKZ655392 FUK655386:FUV655392 GEG655386:GER655392 GOC655386:GON655392 GXY655386:GYJ655392 HHU655386:HIF655392 HRQ655386:HSB655392 IBM655386:IBX655392 ILI655386:ILT655392 IVE655386:IVP655392 JFA655386:JFL655392 JOW655386:JPH655392 JYS655386:JZD655392 KIO655386:KIZ655392 KSK655386:KSV655392 LCG655386:LCR655392 LMC655386:LMN655392 LVY655386:LWJ655392 MFU655386:MGF655392 MPQ655386:MQB655392 MZM655386:MZX655392 NJI655386:NJT655392 NTE655386:NTP655392 ODA655386:ODL655392 OMW655386:ONH655392 OWS655386:OXD655392 PGO655386:PGZ655392 PQK655386:PQV655392 QAG655386:QAR655392 QKC655386:QKN655392 QTY655386:QUJ655392 RDU655386:REF655392 RNQ655386:ROB655392 RXM655386:RXX655392 SHI655386:SHT655392 SRE655386:SRP655392 TBA655386:TBL655392 TKW655386:TLH655392 TUS655386:TVD655392 UEO655386:UEZ655392 UOK655386:UOV655392 UYG655386:UYR655392 VIC655386:VIN655392 VRY655386:VSJ655392 WBU655386:WCF655392 WLQ655386:WMB655392 WVM655386:WVX655392 JA720922:JL720928 SW720922:TH720928 ACS720922:ADD720928 AMO720922:AMZ720928 AWK720922:AWV720928 BGG720922:BGR720928 BQC720922:BQN720928 BZY720922:CAJ720928 CJU720922:CKF720928 CTQ720922:CUB720928 DDM720922:DDX720928 DNI720922:DNT720928 DXE720922:DXP720928 EHA720922:EHL720928 EQW720922:ERH720928 FAS720922:FBD720928 FKO720922:FKZ720928 FUK720922:FUV720928 GEG720922:GER720928 GOC720922:GON720928 GXY720922:GYJ720928 HHU720922:HIF720928 HRQ720922:HSB720928 IBM720922:IBX720928 ILI720922:ILT720928 IVE720922:IVP720928 JFA720922:JFL720928 JOW720922:JPH720928 JYS720922:JZD720928 KIO720922:KIZ720928 KSK720922:KSV720928 LCG720922:LCR720928 LMC720922:LMN720928 LVY720922:LWJ720928 MFU720922:MGF720928 MPQ720922:MQB720928 MZM720922:MZX720928 NJI720922:NJT720928 NTE720922:NTP720928 ODA720922:ODL720928 OMW720922:ONH720928 OWS720922:OXD720928 PGO720922:PGZ720928 PQK720922:PQV720928 QAG720922:QAR720928 QKC720922:QKN720928 QTY720922:QUJ720928 RDU720922:REF720928 RNQ720922:ROB720928 RXM720922:RXX720928 SHI720922:SHT720928 SRE720922:SRP720928 TBA720922:TBL720928 TKW720922:TLH720928 TUS720922:TVD720928 UEO720922:UEZ720928 UOK720922:UOV720928 UYG720922:UYR720928 VIC720922:VIN720928 VRY720922:VSJ720928 WBU720922:WCF720928 WLQ720922:WMB720928 WVM720922:WVX720928 JA786458:JL786464 SW786458:TH786464 ACS786458:ADD786464 AMO786458:AMZ786464 AWK786458:AWV786464 BGG786458:BGR786464 BQC786458:BQN786464 BZY786458:CAJ786464 CJU786458:CKF786464 CTQ786458:CUB786464 DDM786458:DDX786464 DNI786458:DNT786464 DXE786458:DXP786464 EHA786458:EHL786464 EQW786458:ERH786464 FAS786458:FBD786464 FKO786458:FKZ786464 FUK786458:FUV786464 GEG786458:GER786464 GOC786458:GON786464 GXY786458:GYJ786464 HHU786458:HIF786464 HRQ786458:HSB786464 IBM786458:IBX786464 ILI786458:ILT786464 IVE786458:IVP786464 JFA786458:JFL786464 JOW786458:JPH786464 JYS786458:JZD786464 KIO786458:KIZ786464 KSK786458:KSV786464 LCG786458:LCR786464 LMC786458:LMN786464 LVY786458:LWJ786464 MFU786458:MGF786464 MPQ786458:MQB786464 MZM786458:MZX786464 NJI786458:NJT786464 NTE786458:NTP786464 ODA786458:ODL786464 OMW786458:ONH786464 OWS786458:OXD786464 PGO786458:PGZ786464 PQK786458:PQV786464 QAG786458:QAR786464 QKC786458:QKN786464 QTY786458:QUJ786464 RDU786458:REF786464 RNQ786458:ROB786464 RXM786458:RXX786464 SHI786458:SHT786464 SRE786458:SRP786464 TBA786458:TBL786464 TKW786458:TLH786464 TUS786458:TVD786464 UEO786458:UEZ786464 UOK786458:UOV786464 UYG786458:UYR786464 VIC786458:VIN786464 VRY786458:VSJ786464 WBU786458:WCF786464 WLQ786458:WMB786464 WVM786458:WVX786464 JA851994:JL852000 SW851994:TH852000 ACS851994:ADD852000 AMO851994:AMZ852000 AWK851994:AWV852000 BGG851994:BGR852000 BQC851994:BQN852000 BZY851994:CAJ852000 CJU851994:CKF852000 CTQ851994:CUB852000 DDM851994:DDX852000 DNI851994:DNT852000 DXE851994:DXP852000 EHA851994:EHL852000 EQW851994:ERH852000 FAS851994:FBD852000 FKO851994:FKZ852000 FUK851994:FUV852000 GEG851994:GER852000 GOC851994:GON852000 GXY851994:GYJ852000 HHU851994:HIF852000 HRQ851994:HSB852000 IBM851994:IBX852000 ILI851994:ILT852000 IVE851994:IVP852000 JFA851994:JFL852000 JOW851994:JPH852000 JYS851994:JZD852000 KIO851994:KIZ852000 KSK851994:KSV852000 LCG851994:LCR852000 LMC851994:LMN852000 LVY851994:LWJ852000 MFU851994:MGF852000 MPQ851994:MQB852000 MZM851994:MZX852000 NJI851994:NJT852000 NTE851994:NTP852000 ODA851994:ODL852000 OMW851994:ONH852000 OWS851994:OXD852000 PGO851994:PGZ852000 PQK851994:PQV852000 QAG851994:QAR852000 QKC851994:QKN852000 QTY851994:QUJ852000 RDU851994:REF852000 RNQ851994:ROB852000 RXM851994:RXX852000 SHI851994:SHT852000 SRE851994:SRP852000 TBA851994:TBL852000 TKW851994:TLH852000 TUS851994:TVD852000 UEO851994:UEZ852000 UOK851994:UOV852000 UYG851994:UYR852000 VIC851994:VIN852000 VRY851994:VSJ852000 WBU851994:WCF852000 WLQ851994:WMB852000 WVM851994:WVX852000 JA917530:JL917536 SW917530:TH917536 ACS917530:ADD917536 AMO917530:AMZ917536 AWK917530:AWV917536 BGG917530:BGR917536 BQC917530:BQN917536 BZY917530:CAJ917536 CJU917530:CKF917536 CTQ917530:CUB917536 DDM917530:DDX917536 DNI917530:DNT917536 DXE917530:DXP917536 EHA917530:EHL917536 EQW917530:ERH917536 FAS917530:FBD917536 FKO917530:FKZ917536 FUK917530:FUV917536 GEG917530:GER917536 GOC917530:GON917536 GXY917530:GYJ917536 HHU917530:HIF917536 HRQ917530:HSB917536 IBM917530:IBX917536 ILI917530:ILT917536 IVE917530:IVP917536 JFA917530:JFL917536 JOW917530:JPH917536 JYS917530:JZD917536 KIO917530:KIZ917536 KSK917530:KSV917536 LCG917530:LCR917536 LMC917530:LMN917536 LVY917530:LWJ917536 MFU917530:MGF917536 MPQ917530:MQB917536 MZM917530:MZX917536 NJI917530:NJT917536 NTE917530:NTP917536 ODA917530:ODL917536 OMW917530:ONH917536 OWS917530:OXD917536 PGO917530:PGZ917536 PQK917530:PQV917536 QAG917530:QAR917536 QKC917530:QKN917536 QTY917530:QUJ917536 RDU917530:REF917536 RNQ917530:ROB917536 RXM917530:RXX917536 SHI917530:SHT917536 SRE917530:SRP917536 TBA917530:TBL917536 TKW917530:TLH917536 TUS917530:TVD917536 UEO917530:UEZ917536 UOK917530:UOV917536 UYG917530:UYR917536 VIC917530:VIN917536 VRY917530:VSJ917536 WBU917530:WCF917536 WLQ917530:WMB917536 WVM917530:WVX917536 JA983066:JL983072 SW983066:TH983072 ACS983066:ADD983072 AMO983066:AMZ983072 AWK983066:AWV983072 BGG983066:BGR983072 BQC983066:BQN983072 BZY983066:CAJ983072 CJU983066:CKF983072 CTQ983066:CUB983072 DDM983066:DDX983072 DNI983066:DNT983072 DXE983066:DXP983072 EHA983066:EHL983072 EQW983066:ERH983072 FAS983066:FBD983072 FKO983066:FKZ983072 FUK983066:FUV983072 GEG983066:GER983072 GOC983066:GON983072 GXY983066:GYJ983072 HHU983066:HIF983072 HRQ983066:HSB983072 IBM983066:IBX983072 ILI983066:ILT983072 IVE983066:IVP983072 JFA983066:JFL983072 JOW983066:JPH983072 JYS983066:JZD983072 KIO983066:KIZ983072 KSK983066:KSV983072 LCG983066:LCR983072 LMC983066:LMN983072 LVY983066:LWJ983072 MFU983066:MGF983072 MPQ983066:MQB983072 MZM983066:MZX983072 NJI983066:NJT983072 NTE983066:NTP983072 ODA983066:ODL983072 OMW983066:ONH983072 OWS983066:OXD983072 PGO983066:PGZ983072 PQK983066:PQV983072 QAG983066:QAR983072 QKC983066:QKN983072 QTY983066:QUJ983072 RDU983066:REF983072 RNQ983066:ROB983072 RXM983066:RXX983072 SHI983066:SHT983072 SRE983066:SRP983072 TBA983066:TBL983072 TKW983066:TLH983072 TUS983066:TVD983072 UEO983066:UEZ983072 UOK983066:UOV983072 UYG983066:UYR983072 VIC983066:VIN983072 VRY983066:VSJ983072 WBU983066:WCF983072 WLQ983066:WMB983072 ACS26:ADD32 AMO26:AMZ32 AWK26:AWV32 BGG26:BGR32 BQC26:BQN32 BZY26:CAJ32 CJU26:CKF32 CTQ26:CUB32 DDM26:DDX32 DNI26:DNT32 DXE26:DXP32 EHA26:EHL32 EQW26:ERH32 FAS26:FBD32 FKO26:FKZ32 FUK26:FUV32 GEG26:GER32 GOC26:GON32 GXY26:GYJ32 HHU26:HIF32 HRQ26:HSB32 IBM26:IBX32 ILI26:ILT32 IVE26:IVP32 JFA26:JFL32 JOW26:JPH32 JYS26:JZD32 KIO26:KIZ32 KSK26:KSV32 LCG26:LCR32 LMC26:LMN32 LVY26:LWJ32 MFU26:MGF32 MPQ26:MQB32 MZM26:MZX32 NJI26:NJT32 NTE26:NTP32 ODA26:ODL32 OMW26:ONH32 OWS26:OXD32 PGO26:PGZ32 PQK26:PQV32 QAG26:QAR32 QKC26:QKN32 QTY26:QUJ32 RDU26:REF32 RNQ26:ROB32 RXM26:RXX32 SHI26:SHT32 SRE26:SRP32 TBA26:TBL32 TKW26:TLH32 TUS26:TVD32 UEO26:UEZ32 UOK26:UOV32 UYG26:UYR32 VIC26:VIN32 VRY26:VSJ32 WBU26:WCF32 WLQ26:WMB32 WVM26:WVX32 JA26:JL32 SW26:TH32 L26:V26 L131098:W131104 L196634:W196640 L262170:W262176 L327706:W327712 L393242:W393248 L458778:W458784 L524314:W524320 L589850:W589856 L655386:W655392 L720922:W720928 L786458:W786464 L851994:W852000 L917530:W917536 L983066:W983072 L65562:W65568 L27:W32" xr:uid="{00000000-0002-0000-0900-000007000000}"/>
    <dataValidation type="list" allowBlank="1" showInputMessage="1" showErrorMessage="1" errorTitle="Ошибка" error="Выберите значение из списка" prompt="Выберите значение из списка" sqref="O23" xr:uid="{00000000-0002-0000-0900-000008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05_13">
    <tabColor theme="0" tint="-0.249977111117893"/>
  </sheetPr>
  <dimension ref="A1:T15"/>
  <sheetViews>
    <sheetView showGridLines="0" topLeftCell="E1" zoomScaleNormal="100" workbookViewId="0"/>
  </sheetViews>
  <sheetFormatPr defaultColWidth="10.5703125" defaultRowHeight="14.25"/>
  <cols>
    <col min="1" max="1" width="3.7109375" style="962" hidden="1" customWidth="1"/>
    <col min="2" max="4" width="3.7109375" style="956" hidden="1" customWidth="1"/>
    <col min="5" max="5" width="3.7109375" style="760" customWidth="1"/>
    <col min="6" max="6" width="9.7109375" style="938" customWidth="1"/>
    <col min="7" max="7" width="37.7109375" style="938" customWidth="1"/>
    <col min="8" max="8" width="66.85546875" style="938" customWidth="1"/>
    <col min="9" max="9" width="115.7109375" style="938" customWidth="1"/>
    <col min="10" max="11" width="10.5703125" style="956"/>
    <col min="12" max="12" width="11.140625" style="956" customWidth="1"/>
    <col min="13" max="20" width="10.5703125" style="956"/>
    <col min="21" max="16384" width="10.5703125" style="938"/>
  </cols>
  <sheetData>
    <row r="1" spans="1:20" ht="3" customHeight="1">
      <c r="A1" s="962" t="s">
        <v>48</v>
      </c>
    </row>
    <row r="2" spans="1:20" ht="22.5">
      <c r="F2" s="1274" t="s">
        <v>470</v>
      </c>
      <c r="G2" s="1275"/>
      <c r="H2" s="1276"/>
      <c r="I2" s="757"/>
    </row>
    <row r="3" spans="1:20" ht="3" customHeight="1"/>
    <row r="4" spans="1:20" s="955" customFormat="1" ht="11.25">
      <c r="A4" s="961"/>
      <c r="B4" s="961"/>
      <c r="C4" s="961"/>
      <c r="D4" s="961"/>
      <c r="F4" s="1235" t="s">
        <v>445</v>
      </c>
      <c r="G4" s="1235"/>
      <c r="H4" s="1235"/>
      <c r="I4" s="1277" t="s">
        <v>446</v>
      </c>
      <c r="J4" s="961"/>
      <c r="K4" s="961"/>
      <c r="L4" s="961"/>
      <c r="M4" s="961"/>
      <c r="N4" s="961"/>
      <c r="O4" s="961"/>
      <c r="P4" s="961"/>
      <c r="Q4" s="961"/>
      <c r="R4" s="961"/>
      <c r="S4" s="961"/>
      <c r="T4" s="961"/>
    </row>
    <row r="5" spans="1:20" s="955" customFormat="1" ht="11.25" customHeight="1">
      <c r="A5" s="961"/>
      <c r="B5" s="961"/>
      <c r="C5" s="961"/>
      <c r="D5" s="961"/>
      <c r="F5" s="970" t="s">
        <v>91</v>
      </c>
      <c r="G5" s="761" t="s">
        <v>448</v>
      </c>
      <c r="H5" s="979" t="s">
        <v>439</v>
      </c>
      <c r="I5" s="1277"/>
      <c r="J5" s="961"/>
      <c r="K5" s="961"/>
      <c r="L5" s="961"/>
      <c r="M5" s="961"/>
      <c r="N5" s="961"/>
      <c r="O5" s="961"/>
      <c r="P5" s="961"/>
      <c r="Q5" s="961"/>
      <c r="R5" s="961"/>
      <c r="S5" s="961"/>
      <c r="T5" s="961"/>
    </row>
    <row r="6" spans="1:20" s="955" customFormat="1" ht="12" customHeight="1">
      <c r="A6" s="961"/>
      <c r="B6" s="961"/>
      <c r="C6" s="961"/>
      <c r="D6" s="961"/>
      <c r="F6" s="762" t="s">
        <v>92</v>
      </c>
      <c r="G6" s="763">
        <v>2</v>
      </c>
      <c r="H6" s="764">
        <v>3</v>
      </c>
      <c r="I6" s="577">
        <v>4</v>
      </c>
      <c r="J6" s="961">
        <v>4</v>
      </c>
      <c r="K6" s="961"/>
      <c r="L6" s="961"/>
      <c r="M6" s="961"/>
      <c r="N6" s="961"/>
      <c r="O6" s="961"/>
      <c r="P6" s="961"/>
      <c r="Q6" s="961"/>
      <c r="R6" s="961"/>
      <c r="S6" s="961"/>
      <c r="T6" s="961"/>
    </row>
    <row r="7" spans="1:20" s="955" customFormat="1" ht="18.75">
      <c r="A7" s="961"/>
      <c r="B7" s="961"/>
      <c r="C7" s="961"/>
      <c r="D7" s="961"/>
      <c r="F7" s="977">
        <v>1</v>
      </c>
      <c r="G7" s="766" t="s">
        <v>471</v>
      </c>
      <c r="H7" s="975" t="str">
        <f>IF(dateCh="","",dateCh)</f>
        <v>29.04.2021</v>
      </c>
      <c r="I7" s="767" t="s">
        <v>472</v>
      </c>
      <c r="J7" s="584"/>
      <c r="K7" s="961"/>
      <c r="L7" s="961"/>
      <c r="M7" s="961"/>
      <c r="N7" s="961"/>
      <c r="O7" s="961"/>
      <c r="P7" s="961"/>
      <c r="Q7" s="961"/>
      <c r="R7" s="961"/>
      <c r="S7" s="961"/>
      <c r="T7" s="961"/>
    </row>
    <row r="8" spans="1:20" s="955" customFormat="1" ht="45">
      <c r="A8" s="1278">
        <v>1</v>
      </c>
      <c r="B8" s="961"/>
      <c r="C8" s="961"/>
      <c r="D8" s="961"/>
      <c r="F8" s="977" t="str">
        <f>"2." &amp;mergeValue(A8)</f>
        <v>2.1</v>
      </c>
      <c r="G8" s="766" t="s">
        <v>473</v>
      </c>
      <c r="H8" s="975" t="str">
        <f>IF('Перечень тарифов'!R21="","наименование отсутствует","" &amp; 'Перечень тарифов'!R21 &amp; "")</f>
        <v>наименование отсутствует</v>
      </c>
      <c r="I8" s="767" t="s">
        <v>568</v>
      </c>
      <c r="J8" s="584"/>
      <c r="K8" s="961"/>
      <c r="L8" s="961"/>
      <c r="M8" s="961"/>
      <c r="N8" s="961"/>
      <c r="O8" s="961"/>
      <c r="P8" s="961"/>
      <c r="Q8" s="961"/>
      <c r="R8" s="961"/>
      <c r="S8" s="961"/>
      <c r="T8" s="961"/>
    </row>
    <row r="9" spans="1:20" s="955" customFormat="1" ht="22.5">
      <c r="A9" s="1278"/>
      <c r="B9" s="961"/>
      <c r="C9" s="961"/>
      <c r="D9" s="961"/>
      <c r="F9" s="977" t="str">
        <f>"3." &amp;mergeValue(A9)</f>
        <v>3.1</v>
      </c>
      <c r="G9" s="766" t="s">
        <v>474</v>
      </c>
      <c r="H9" s="975" t="str">
        <f>IF('Перечень тарифов'!F21="","наименование отсутствует","" &amp; 'Перечень тарифов'!F21 &amp; "")</f>
        <v>Производство тепловой энергии. Некомбинированная выработка</v>
      </c>
      <c r="I9" s="767" t="s">
        <v>566</v>
      </c>
      <c r="J9" s="584"/>
      <c r="K9" s="961"/>
      <c r="L9" s="961"/>
      <c r="M9" s="961"/>
      <c r="N9" s="961"/>
      <c r="O9" s="961"/>
      <c r="P9" s="961"/>
      <c r="Q9" s="961"/>
      <c r="R9" s="961"/>
      <c r="S9" s="961"/>
      <c r="T9" s="961"/>
    </row>
    <row r="10" spans="1:20" s="955" customFormat="1" ht="22.5">
      <c r="A10" s="1278"/>
      <c r="B10" s="961"/>
      <c r="C10" s="961"/>
      <c r="D10" s="961"/>
      <c r="F10" s="977" t="str">
        <f>"4."&amp;mergeValue(A10)</f>
        <v>4.1</v>
      </c>
      <c r="G10" s="766" t="s">
        <v>475</v>
      </c>
      <c r="H10" s="979" t="s">
        <v>449</v>
      </c>
      <c r="I10" s="767"/>
      <c r="J10" s="584"/>
      <c r="K10" s="961"/>
      <c r="L10" s="961"/>
      <c r="M10" s="961"/>
      <c r="N10" s="961"/>
      <c r="O10" s="961"/>
      <c r="P10" s="961"/>
      <c r="Q10" s="961"/>
      <c r="R10" s="961"/>
      <c r="S10" s="961"/>
      <c r="T10" s="961"/>
    </row>
    <row r="11" spans="1:20" s="955" customFormat="1" ht="18.75">
      <c r="A11" s="1278"/>
      <c r="B11" s="1278">
        <v>1</v>
      </c>
      <c r="C11" s="971"/>
      <c r="D11" s="971"/>
      <c r="F11" s="977" t="str">
        <f>"4."&amp;mergeValue(A11) &amp;"."&amp;mergeValue(B11)</f>
        <v>4.1.1</v>
      </c>
      <c r="G11" s="778" t="s">
        <v>570</v>
      </c>
      <c r="H11" s="975" t="str">
        <f>IF(region_name="","",region_name)</f>
        <v>Нижегородская область</v>
      </c>
      <c r="I11" s="767" t="s">
        <v>478</v>
      </c>
      <c r="J11" s="584"/>
      <c r="K11" s="961"/>
      <c r="L11" s="961"/>
      <c r="M11" s="961"/>
      <c r="N11" s="961"/>
      <c r="O11" s="961"/>
      <c r="P11" s="961"/>
      <c r="Q11" s="961"/>
      <c r="R11" s="961"/>
      <c r="S11" s="961"/>
      <c r="T11" s="961"/>
    </row>
    <row r="12" spans="1:20" s="955" customFormat="1" ht="22.5">
      <c r="A12" s="1278"/>
      <c r="B12" s="1278"/>
      <c r="C12" s="1278">
        <v>1</v>
      </c>
      <c r="D12" s="971"/>
      <c r="F12" s="977" t="str">
        <f>"4."&amp;mergeValue(A12) &amp;"."&amp;mergeValue(B12)&amp;"."&amp;mergeValue(C12)</f>
        <v>4.1.1.1</v>
      </c>
      <c r="G12" s="768" t="s">
        <v>476</v>
      </c>
      <c r="H12" s="975" t="str">
        <f>IF(Территории!H13="","","" &amp; Территории!H13 &amp; "")</f>
        <v>Кстовский муниципальный район</v>
      </c>
      <c r="I12" s="767" t="s">
        <v>479</v>
      </c>
      <c r="J12" s="584"/>
      <c r="K12" s="961"/>
      <c r="L12" s="961"/>
      <c r="M12" s="961"/>
      <c r="N12" s="961"/>
      <c r="O12" s="961"/>
      <c r="P12" s="961"/>
      <c r="Q12" s="961"/>
      <c r="R12" s="961"/>
      <c r="S12" s="961"/>
      <c r="T12" s="961"/>
    </row>
    <row r="13" spans="1:20" s="955" customFormat="1" ht="56.25">
      <c r="A13" s="1278"/>
      <c r="B13" s="1278"/>
      <c r="C13" s="1278"/>
      <c r="D13" s="971">
        <v>1</v>
      </c>
      <c r="F13" s="977" t="str">
        <f>"4."&amp;mergeValue(A13) &amp;"."&amp;mergeValue(B13)&amp;"."&amp;mergeValue(C13)&amp;"."&amp;mergeValue(D13)</f>
        <v>4.1.1.1.1</v>
      </c>
      <c r="G13" s="769" t="s">
        <v>477</v>
      </c>
      <c r="H13" s="975" t="str">
        <f>IF(Территории!R14="","","" &amp; Территории!R14 &amp; "")</f>
        <v>Афонинский сельсовет (22637404)</v>
      </c>
      <c r="I13" s="1183" t="s">
        <v>569</v>
      </c>
      <c r="J13" s="584"/>
      <c r="K13" s="961"/>
      <c r="L13" s="961"/>
      <c r="M13" s="961"/>
      <c r="N13" s="961"/>
      <c r="O13" s="961"/>
      <c r="P13" s="961"/>
      <c r="Q13" s="961"/>
      <c r="R13" s="961"/>
      <c r="S13" s="961"/>
      <c r="T13" s="961"/>
    </row>
    <row r="14" spans="1:20" s="735" customFormat="1" ht="3" customHeight="1">
      <c r="A14" s="736"/>
      <c r="B14" s="736"/>
      <c r="C14" s="736"/>
      <c r="D14" s="736"/>
      <c r="F14" s="594"/>
      <c r="G14" s="595"/>
      <c r="H14" s="596"/>
      <c r="I14" s="597"/>
      <c r="J14" s="736"/>
      <c r="K14" s="736"/>
      <c r="L14" s="736"/>
      <c r="M14" s="736"/>
      <c r="N14" s="736"/>
      <c r="O14" s="736"/>
      <c r="P14" s="736"/>
      <c r="Q14" s="736"/>
      <c r="R14" s="736"/>
      <c r="S14" s="736"/>
      <c r="T14" s="736"/>
    </row>
    <row r="15" spans="1:20" s="735" customFormat="1" ht="15" customHeight="1">
      <c r="A15" s="736"/>
      <c r="B15" s="736"/>
      <c r="C15" s="736"/>
      <c r="D15" s="736"/>
      <c r="F15" s="773"/>
      <c r="G15" s="1273" t="s">
        <v>571</v>
      </c>
      <c r="H15" s="1273"/>
      <c r="I15" s="931"/>
      <c r="J15" s="736"/>
      <c r="K15" s="736"/>
      <c r="L15" s="736"/>
      <c r="M15" s="736"/>
      <c r="N15" s="736"/>
      <c r="O15" s="736"/>
      <c r="P15" s="736"/>
      <c r="Q15" s="736"/>
      <c r="R15" s="736"/>
      <c r="S15" s="736"/>
      <c r="T15" s="736"/>
    </row>
  </sheetData>
  <sheetProtection algorithmName="SHA-512" hashValue="GwqzvKtYNlFVKaQ0kYLre7cRL42A+fE8tN/oR9/e/dlv/Y8OS9v2Qz+mytk0kU2E+2UJVn1e3cBfyWB+qEGP8Q==" saltValue="LMGuTBlN1Dwhy0bo6FS4ig=="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xr:uid="{00000000-0002-0000-0A00-000000000000}">
      <formula1>900</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06_13">
    <tabColor rgb="FFEAEBEE"/>
    <pageSetUpPr fitToPage="1"/>
  </sheetPr>
  <dimension ref="A1:CU30"/>
  <sheetViews>
    <sheetView showGridLines="0" topLeftCell="J23" zoomScaleNormal="100" workbookViewId="0">
      <selection activeCell="CE26" sqref="CE26"/>
    </sheetView>
  </sheetViews>
  <sheetFormatPr defaultColWidth="10.5703125" defaultRowHeight="14.25"/>
  <cols>
    <col min="1" max="6" width="10.5703125" style="956" hidden="1" customWidth="1"/>
    <col min="7" max="8" width="9.140625" style="962" hidden="1" customWidth="1"/>
    <col min="9" max="9" width="3.7109375" style="944" customWidth="1"/>
    <col min="10" max="11" width="3.7109375" style="760" customWidth="1"/>
    <col min="12" max="12" width="12.7109375" style="938" customWidth="1"/>
    <col min="13" max="13" width="44.7109375" style="938" customWidth="1"/>
    <col min="14" max="14" width="1.7109375" style="938" hidden="1" customWidth="1"/>
    <col min="15" max="15" width="29.7109375" style="938" customWidth="1"/>
    <col min="16" max="17" width="23.7109375" style="938" hidden="1" customWidth="1"/>
    <col min="18" max="18" width="11.7109375" style="938" customWidth="1"/>
    <col min="19" max="19" width="3.7109375" style="938" customWidth="1"/>
    <col min="20" max="20" width="11.7109375" style="938" customWidth="1"/>
    <col min="21" max="21" width="8.5703125" style="938" customWidth="1"/>
    <col min="22" max="22" width="29.7109375" style="1074" customWidth="1"/>
    <col min="23" max="24" width="23.7109375" style="1074" hidden="1" customWidth="1"/>
    <col min="25" max="25" width="11.7109375" style="1074" customWidth="1"/>
    <col min="26" max="26" width="3.7109375" style="1074" customWidth="1"/>
    <col min="27" max="27" width="11.7109375" style="1074" customWidth="1"/>
    <col min="28" max="28" width="8.5703125" style="1074" customWidth="1"/>
    <col min="29" max="29" width="29.7109375" style="1074" customWidth="1"/>
    <col min="30" max="31" width="23.7109375" style="1074" hidden="1" customWidth="1"/>
    <col min="32" max="32" width="11.7109375" style="1074" customWidth="1"/>
    <col min="33" max="33" width="3.7109375" style="1074" customWidth="1"/>
    <col min="34" max="34" width="11.7109375" style="1074" customWidth="1"/>
    <col min="35" max="35" width="8.5703125" style="1074" customWidth="1"/>
    <col min="36" max="36" width="29.7109375" style="1074" customWidth="1"/>
    <col min="37" max="38" width="23.7109375" style="1074" hidden="1" customWidth="1"/>
    <col min="39" max="39" width="11.7109375" style="1074" customWidth="1"/>
    <col min="40" max="40" width="3.7109375" style="1074" customWidth="1"/>
    <col min="41" max="41" width="11.7109375" style="1074" customWidth="1"/>
    <col min="42" max="42" width="8.5703125" style="1074" customWidth="1"/>
    <col min="43" max="43" width="29.7109375" style="1074" customWidth="1"/>
    <col min="44" max="45" width="23.7109375" style="1074" hidden="1" customWidth="1"/>
    <col min="46" max="46" width="11.7109375" style="1074" customWidth="1"/>
    <col min="47" max="47" width="3.7109375" style="1074" customWidth="1"/>
    <col min="48" max="48" width="11.7109375" style="1074" customWidth="1"/>
    <col min="49" max="49" width="8.5703125" style="1074" customWidth="1"/>
    <col min="50" max="50" width="29.7109375" style="1074" customWidth="1"/>
    <col min="51" max="52" width="23.7109375" style="1074" hidden="1" customWidth="1"/>
    <col min="53" max="53" width="11.7109375" style="1074" customWidth="1"/>
    <col min="54" max="54" width="3.7109375" style="1074" customWidth="1"/>
    <col min="55" max="55" width="11.7109375" style="1074" customWidth="1"/>
    <col min="56" max="56" width="8.5703125" style="1074" customWidth="1"/>
    <col min="57" max="57" width="29.7109375" style="1074" customWidth="1"/>
    <col min="58" max="59" width="23.7109375" style="1074" hidden="1" customWidth="1"/>
    <col min="60" max="60" width="11.7109375" style="1074" customWidth="1"/>
    <col min="61" max="61" width="3.7109375" style="1074" customWidth="1"/>
    <col min="62" max="62" width="11.7109375" style="1074" customWidth="1"/>
    <col min="63" max="63" width="8.5703125" style="1074" customWidth="1"/>
    <col min="64" max="64" width="29.7109375" style="1074" customWidth="1"/>
    <col min="65" max="66" width="23.7109375" style="1074" hidden="1" customWidth="1"/>
    <col min="67" max="67" width="11.7109375" style="1074" customWidth="1"/>
    <col min="68" max="68" width="3.7109375" style="1074" customWidth="1"/>
    <col min="69" max="69" width="11.7109375" style="1074" customWidth="1"/>
    <col min="70" max="70" width="8.5703125" style="1074" customWidth="1"/>
    <col min="71" max="71" width="29.7109375" style="1074" customWidth="1"/>
    <col min="72" max="73" width="23.7109375" style="1074" hidden="1" customWidth="1"/>
    <col min="74" max="74" width="11.7109375" style="1074" customWidth="1"/>
    <col min="75" max="75" width="3.7109375" style="1074" customWidth="1"/>
    <col min="76" max="76" width="11.7109375" style="1074" customWidth="1"/>
    <col min="77" max="77" width="8.5703125" style="1074" customWidth="1"/>
    <col min="78" max="78" width="29.7109375" style="1074" customWidth="1"/>
    <col min="79" max="80" width="23.7109375" style="1074" hidden="1" customWidth="1"/>
    <col min="81" max="81" width="11.7109375" style="1074" customWidth="1"/>
    <col min="82" max="82" width="3.7109375" style="1074" customWidth="1"/>
    <col min="83" max="83" width="11.7109375" style="1074" customWidth="1"/>
    <col min="84" max="84" width="8.5703125" style="1074" hidden="1" customWidth="1"/>
    <col min="85" max="85" width="4.7109375" style="938" customWidth="1"/>
    <col min="86" max="86" width="115.7109375" style="938" customWidth="1"/>
    <col min="87" max="88" width="10.5703125" style="956"/>
    <col min="89" max="89" width="11.140625" style="956" customWidth="1"/>
    <col min="90" max="97" width="10.5703125" style="956"/>
    <col min="98" max="319" width="10.5703125" style="938"/>
    <col min="320" max="327" width="0" style="938" hidden="1" customWidth="1"/>
    <col min="328" max="328" width="3.7109375" style="938" customWidth="1"/>
    <col min="329" max="329" width="3.85546875" style="938" customWidth="1"/>
    <col min="330" max="330" width="3.7109375" style="938" customWidth="1"/>
    <col min="331" max="331" width="12.7109375" style="938" customWidth="1"/>
    <col min="332" max="332" width="52.7109375" style="938" customWidth="1"/>
    <col min="333" max="336" width="0" style="938" hidden="1" customWidth="1"/>
    <col min="337" max="337" width="12.28515625" style="938" customWidth="1"/>
    <col min="338" max="338" width="6.42578125" style="938" customWidth="1"/>
    <col min="339" max="339" width="12.28515625" style="938" customWidth="1"/>
    <col min="340" max="340" width="0" style="938" hidden="1" customWidth="1"/>
    <col min="341" max="341" width="3.7109375" style="938" customWidth="1"/>
    <col min="342" max="342" width="11.140625" style="938" bestFit="1" customWidth="1"/>
    <col min="343" max="344" width="10.5703125" style="938"/>
    <col min="345" max="345" width="11.140625" style="938" customWidth="1"/>
    <col min="346" max="575" width="10.5703125" style="938"/>
    <col min="576" max="583" width="0" style="938" hidden="1" customWidth="1"/>
    <col min="584" max="584" width="3.7109375" style="938" customWidth="1"/>
    <col min="585" max="585" width="3.85546875" style="938" customWidth="1"/>
    <col min="586" max="586" width="3.7109375" style="938" customWidth="1"/>
    <col min="587" max="587" width="12.7109375" style="938" customWidth="1"/>
    <col min="588" max="588" width="52.7109375" style="938" customWidth="1"/>
    <col min="589" max="592" width="0" style="938" hidden="1" customWidth="1"/>
    <col min="593" max="593" width="12.28515625" style="938" customWidth="1"/>
    <col min="594" max="594" width="6.42578125" style="938" customWidth="1"/>
    <col min="595" max="595" width="12.28515625" style="938" customWidth="1"/>
    <col min="596" max="596" width="0" style="938" hidden="1" customWidth="1"/>
    <col min="597" max="597" width="3.7109375" style="938" customWidth="1"/>
    <col min="598" max="598" width="11.140625" style="938" bestFit="1" customWidth="1"/>
    <col min="599" max="600" width="10.5703125" style="938"/>
    <col min="601" max="601" width="11.140625" style="938" customWidth="1"/>
    <col min="602" max="831" width="10.5703125" style="938"/>
    <col min="832" max="839" width="0" style="938" hidden="1" customWidth="1"/>
    <col min="840" max="840" width="3.7109375" style="938" customWidth="1"/>
    <col min="841" max="841" width="3.85546875" style="938" customWidth="1"/>
    <col min="842" max="842" width="3.7109375" style="938" customWidth="1"/>
    <col min="843" max="843" width="12.7109375" style="938" customWidth="1"/>
    <col min="844" max="844" width="52.7109375" style="938" customWidth="1"/>
    <col min="845" max="848" width="0" style="938" hidden="1" customWidth="1"/>
    <col min="849" max="849" width="12.28515625" style="938" customWidth="1"/>
    <col min="850" max="850" width="6.42578125" style="938" customWidth="1"/>
    <col min="851" max="851" width="12.28515625" style="938" customWidth="1"/>
    <col min="852" max="852" width="0" style="938" hidden="1" customWidth="1"/>
    <col min="853" max="853" width="3.7109375" style="938" customWidth="1"/>
    <col min="854" max="854" width="11.140625" style="938" bestFit="1" customWidth="1"/>
    <col min="855" max="856" width="10.5703125" style="938"/>
    <col min="857" max="857" width="11.140625" style="938" customWidth="1"/>
    <col min="858" max="1087" width="10.5703125" style="938"/>
    <col min="1088" max="1095" width="0" style="938" hidden="1" customWidth="1"/>
    <col min="1096" max="1096" width="3.7109375" style="938" customWidth="1"/>
    <col min="1097" max="1097" width="3.85546875" style="938" customWidth="1"/>
    <col min="1098" max="1098" width="3.7109375" style="938" customWidth="1"/>
    <col min="1099" max="1099" width="12.7109375" style="938" customWidth="1"/>
    <col min="1100" max="1100" width="52.7109375" style="938" customWidth="1"/>
    <col min="1101" max="1104" width="0" style="938" hidden="1" customWidth="1"/>
    <col min="1105" max="1105" width="12.28515625" style="938" customWidth="1"/>
    <col min="1106" max="1106" width="6.42578125" style="938" customWidth="1"/>
    <col min="1107" max="1107" width="12.28515625" style="938" customWidth="1"/>
    <col min="1108" max="1108" width="0" style="938" hidden="1" customWidth="1"/>
    <col min="1109" max="1109" width="3.7109375" style="938" customWidth="1"/>
    <col min="1110" max="1110" width="11.140625" style="938" bestFit="1" customWidth="1"/>
    <col min="1111" max="1112" width="10.5703125" style="938"/>
    <col min="1113" max="1113" width="11.140625" style="938" customWidth="1"/>
    <col min="1114" max="1343" width="10.5703125" style="938"/>
    <col min="1344" max="1351" width="0" style="938" hidden="1" customWidth="1"/>
    <col min="1352" max="1352" width="3.7109375" style="938" customWidth="1"/>
    <col min="1353" max="1353" width="3.85546875" style="938" customWidth="1"/>
    <col min="1354" max="1354" width="3.7109375" style="938" customWidth="1"/>
    <col min="1355" max="1355" width="12.7109375" style="938" customWidth="1"/>
    <col min="1356" max="1356" width="52.7109375" style="938" customWidth="1"/>
    <col min="1357" max="1360" width="0" style="938" hidden="1" customWidth="1"/>
    <col min="1361" max="1361" width="12.28515625" style="938" customWidth="1"/>
    <col min="1362" max="1362" width="6.42578125" style="938" customWidth="1"/>
    <col min="1363" max="1363" width="12.28515625" style="938" customWidth="1"/>
    <col min="1364" max="1364" width="0" style="938" hidden="1" customWidth="1"/>
    <col min="1365" max="1365" width="3.7109375" style="938" customWidth="1"/>
    <col min="1366" max="1366" width="11.140625" style="938" bestFit="1" customWidth="1"/>
    <col min="1367" max="1368" width="10.5703125" style="938"/>
    <col min="1369" max="1369" width="11.140625" style="938" customWidth="1"/>
    <col min="1370" max="1599" width="10.5703125" style="938"/>
    <col min="1600" max="1607" width="0" style="938" hidden="1" customWidth="1"/>
    <col min="1608" max="1608" width="3.7109375" style="938" customWidth="1"/>
    <col min="1609" max="1609" width="3.85546875" style="938" customWidth="1"/>
    <col min="1610" max="1610" width="3.7109375" style="938" customWidth="1"/>
    <col min="1611" max="1611" width="12.7109375" style="938" customWidth="1"/>
    <col min="1612" max="1612" width="52.7109375" style="938" customWidth="1"/>
    <col min="1613" max="1616" width="0" style="938" hidden="1" customWidth="1"/>
    <col min="1617" max="1617" width="12.28515625" style="938" customWidth="1"/>
    <col min="1618" max="1618" width="6.42578125" style="938" customWidth="1"/>
    <col min="1619" max="1619" width="12.28515625" style="938" customWidth="1"/>
    <col min="1620" max="1620" width="0" style="938" hidden="1" customWidth="1"/>
    <col min="1621" max="1621" width="3.7109375" style="938" customWidth="1"/>
    <col min="1622" max="1622" width="11.140625" style="938" bestFit="1" customWidth="1"/>
    <col min="1623" max="1624" width="10.5703125" style="938"/>
    <col min="1625" max="1625" width="11.140625" style="938" customWidth="1"/>
    <col min="1626" max="1855" width="10.5703125" style="938"/>
    <col min="1856" max="1863" width="0" style="938" hidden="1" customWidth="1"/>
    <col min="1864" max="1864" width="3.7109375" style="938" customWidth="1"/>
    <col min="1865" max="1865" width="3.85546875" style="938" customWidth="1"/>
    <col min="1866" max="1866" width="3.7109375" style="938" customWidth="1"/>
    <col min="1867" max="1867" width="12.7109375" style="938" customWidth="1"/>
    <col min="1868" max="1868" width="52.7109375" style="938" customWidth="1"/>
    <col min="1869" max="1872" width="0" style="938" hidden="1" customWidth="1"/>
    <col min="1873" max="1873" width="12.28515625" style="938" customWidth="1"/>
    <col min="1874" max="1874" width="6.42578125" style="938" customWidth="1"/>
    <col min="1875" max="1875" width="12.28515625" style="938" customWidth="1"/>
    <col min="1876" max="1876" width="0" style="938" hidden="1" customWidth="1"/>
    <col min="1877" max="1877" width="3.7109375" style="938" customWidth="1"/>
    <col min="1878" max="1878" width="11.140625" style="938" bestFit="1" customWidth="1"/>
    <col min="1879" max="1880" width="10.5703125" style="938"/>
    <col min="1881" max="1881" width="11.140625" style="938" customWidth="1"/>
    <col min="1882" max="2111" width="10.5703125" style="938"/>
    <col min="2112" max="2119" width="0" style="938" hidden="1" customWidth="1"/>
    <col min="2120" max="2120" width="3.7109375" style="938" customWidth="1"/>
    <col min="2121" max="2121" width="3.85546875" style="938" customWidth="1"/>
    <col min="2122" max="2122" width="3.7109375" style="938" customWidth="1"/>
    <col min="2123" max="2123" width="12.7109375" style="938" customWidth="1"/>
    <col min="2124" max="2124" width="52.7109375" style="938" customWidth="1"/>
    <col min="2125" max="2128" width="0" style="938" hidden="1" customWidth="1"/>
    <col min="2129" max="2129" width="12.28515625" style="938" customWidth="1"/>
    <col min="2130" max="2130" width="6.42578125" style="938" customWidth="1"/>
    <col min="2131" max="2131" width="12.28515625" style="938" customWidth="1"/>
    <col min="2132" max="2132" width="0" style="938" hidden="1" customWidth="1"/>
    <col min="2133" max="2133" width="3.7109375" style="938" customWidth="1"/>
    <col min="2134" max="2134" width="11.140625" style="938" bestFit="1" customWidth="1"/>
    <col min="2135" max="2136" width="10.5703125" style="938"/>
    <col min="2137" max="2137" width="11.140625" style="938" customWidth="1"/>
    <col min="2138" max="2367" width="10.5703125" style="938"/>
    <col min="2368" max="2375" width="0" style="938" hidden="1" customWidth="1"/>
    <col min="2376" max="2376" width="3.7109375" style="938" customWidth="1"/>
    <col min="2377" max="2377" width="3.85546875" style="938" customWidth="1"/>
    <col min="2378" max="2378" width="3.7109375" style="938" customWidth="1"/>
    <col min="2379" max="2379" width="12.7109375" style="938" customWidth="1"/>
    <col min="2380" max="2380" width="52.7109375" style="938" customWidth="1"/>
    <col min="2381" max="2384" width="0" style="938" hidden="1" customWidth="1"/>
    <col min="2385" max="2385" width="12.28515625" style="938" customWidth="1"/>
    <col min="2386" max="2386" width="6.42578125" style="938" customWidth="1"/>
    <col min="2387" max="2387" width="12.28515625" style="938" customWidth="1"/>
    <col min="2388" max="2388" width="0" style="938" hidden="1" customWidth="1"/>
    <col min="2389" max="2389" width="3.7109375" style="938" customWidth="1"/>
    <col min="2390" max="2390" width="11.140625" style="938" bestFit="1" customWidth="1"/>
    <col min="2391" max="2392" width="10.5703125" style="938"/>
    <col min="2393" max="2393" width="11.140625" style="938" customWidth="1"/>
    <col min="2394" max="2623" width="10.5703125" style="938"/>
    <col min="2624" max="2631" width="0" style="938" hidden="1" customWidth="1"/>
    <col min="2632" max="2632" width="3.7109375" style="938" customWidth="1"/>
    <col min="2633" max="2633" width="3.85546875" style="938" customWidth="1"/>
    <col min="2634" max="2634" width="3.7109375" style="938" customWidth="1"/>
    <col min="2635" max="2635" width="12.7109375" style="938" customWidth="1"/>
    <col min="2636" max="2636" width="52.7109375" style="938" customWidth="1"/>
    <col min="2637" max="2640" width="0" style="938" hidden="1" customWidth="1"/>
    <col min="2641" max="2641" width="12.28515625" style="938" customWidth="1"/>
    <col min="2642" max="2642" width="6.42578125" style="938" customWidth="1"/>
    <col min="2643" max="2643" width="12.28515625" style="938" customWidth="1"/>
    <col min="2644" max="2644" width="0" style="938" hidden="1" customWidth="1"/>
    <col min="2645" max="2645" width="3.7109375" style="938" customWidth="1"/>
    <col min="2646" max="2646" width="11.140625" style="938" bestFit="1" customWidth="1"/>
    <col min="2647" max="2648" width="10.5703125" style="938"/>
    <col min="2649" max="2649" width="11.140625" style="938" customWidth="1"/>
    <col min="2650" max="2879" width="10.5703125" style="938"/>
    <col min="2880" max="2887" width="0" style="938" hidden="1" customWidth="1"/>
    <col min="2888" max="2888" width="3.7109375" style="938" customWidth="1"/>
    <col min="2889" max="2889" width="3.85546875" style="938" customWidth="1"/>
    <col min="2890" max="2890" width="3.7109375" style="938" customWidth="1"/>
    <col min="2891" max="2891" width="12.7109375" style="938" customWidth="1"/>
    <col min="2892" max="2892" width="52.7109375" style="938" customWidth="1"/>
    <col min="2893" max="2896" width="0" style="938" hidden="1" customWidth="1"/>
    <col min="2897" max="2897" width="12.28515625" style="938" customWidth="1"/>
    <col min="2898" max="2898" width="6.42578125" style="938" customWidth="1"/>
    <col min="2899" max="2899" width="12.28515625" style="938" customWidth="1"/>
    <col min="2900" max="2900" width="0" style="938" hidden="1" customWidth="1"/>
    <col min="2901" max="2901" width="3.7109375" style="938" customWidth="1"/>
    <col min="2902" max="2902" width="11.140625" style="938" bestFit="1" customWidth="1"/>
    <col min="2903" max="2904" width="10.5703125" style="938"/>
    <col min="2905" max="2905" width="11.140625" style="938" customWidth="1"/>
    <col min="2906" max="3135" width="10.5703125" style="938"/>
    <col min="3136" max="3143" width="0" style="938" hidden="1" customWidth="1"/>
    <col min="3144" max="3144" width="3.7109375" style="938" customWidth="1"/>
    <col min="3145" max="3145" width="3.85546875" style="938" customWidth="1"/>
    <col min="3146" max="3146" width="3.7109375" style="938" customWidth="1"/>
    <col min="3147" max="3147" width="12.7109375" style="938" customWidth="1"/>
    <col min="3148" max="3148" width="52.7109375" style="938" customWidth="1"/>
    <col min="3149" max="3152" width="0" style="938" hidden="1" customWidth="1"/>
    <col min="3153" max="3153" width="12.28515625" style="938" customWidth="1"/>
    <col min="3154" max="3154" width="6.42578125" style="938" customWidth="1"/>
    <col min="3155" max="3155" width="12.28515625" style="938" customWidth="1"/>
    <col min="3156" max="3156" width="0" style="938" hidden="1" customWidth="1"/>
    <col min="3157" max="3157" width="3.7109375" style="938" customWidth="1"/>
    <col min="3158" max="3158" width="11.140625" style="938" bestFit="1" customWidth="1"/>
    <col min="3159" max="3160" width="10.5703125" style="938"/>
    <col min="3161" max="3161" width="11.140625" style="938" customWidth="1"/>
    <col min="3162" max="3391" width="10.5703125" style="938"/>
    <col min="3392" max="3399" width="0" style="938" hidden="1" customWidth="1"/>
    <col min="3400" max="3400" width="3.7109375" style="938" customWidth="1"/>
    <col min="3401" max="3401" width="3.85546875" style="938" customWidth="1"/>
    <col min="3402" max="3402" width="3.7109375" style="938" customWidth="1"/>
    <col min="3403" max="3403" width="12.7109375" style="938" customWidth="1"/>
    <col min="3404" max="3404" width="52.7109375" style="938" customWidth="1"/>
    <col min="3405" max="3408" width="0" style="938" hidden="1" customWidth="1"/>
    <col min="3409" max="3409" width="12.28515625" style="938" customWidth="1"/>
    <col min="3410" max="3410" width="6.42578125" style="938" customWidth="1"/>
    <col min="3411" max="3411" width="12.28515625" style="938" customWidth="1"/>
    <col min="3412" max="3412" width="0" style="938" hidden="1" customWidth="1"/>
    <col min="3413" max="3413" width="3.7109375" style="938" customWidth="1"/>
    <col min="3414" max="3414" width="11.140625" style="938" bestFit="1" customWidth="1"/>
    <col min="3415" max="3416" width="10.5703125" style="938"/>
    <col min="3417" max="3417" width="11.140625" style="938" customWidth="1"/>
    <col min="3418" max="3647" width="10.5703125" style="938"/>
    <col min="3648" max="3655" width="0" style="938" hidden="1" customWidth="1"/>
    <col min="3656" max="3656" width="3.7109375" style="938" customWidth="1"/>
    <col min="3657" max="3657" width="3.85546875" style="938" customWidth="1"/>
    <col min="3658" max="3658" width="3.7109375" style="938" customWidth="1"/>
    <col min="3659" max="3659" width="12.7109375" style="938" customWidth="1"/>
    <col min="3660" max="3660" width="52.7109375" style="938" customWidth="1"/>
    <col min="3661" max="3664" width="0" style="938" hidden="1" customWidth="1"/>
    <col min="3665" max="3665" width="12.28515625" style="938" customWidth="1"/>
    <col min="3666" max="3666" width="6.42578125" style="938" customWidth="1"/>
    <col min="3667" max="3667" width="12.28515625" style="938" customWidth="1"/>
    <col min="3668" max="3668" width="0" style="938" hidden="1" customWidth="1"/>
    <col min="3669" max="3669" width="3.7109375" style="938" customWidth="1"/>
    <col min="3670" max="3670" width="11.140625" style="938" bestFit="1" customWidth="1"/>
    <col min="3671" max="3672" width="10.5703125" style="938"/>
    <col min="3673" max="3673" width="11.140625" style="938" customWidth="1"/>
    <col min="3674" max="3903" width="10.5703125" style="938"/>
    <col min="3904" max="3911" width="0" style="938" hidden="1" customWidth="1"/>
    <col min="3912" max="3912" width="3.7109375" style="938" customWidth="1"/>
    <col min="3913" max="3913" width="3.85546875" style="938" customWidth="1"/>
    <col min="3914" max="3914" width="3.7109375" style="938" customWidth="1"/>
    <col min="3915" max="3915" width="12.7109375" style="938" customWidth="1"/>
    <col min="3916" max="3916" width="52.7109375" style="938" customWidth="1"/>
    <col min="3917" max="3920" width="0" style="938" hidden="1" customWidth="1"/>
    <col min="3921" max="3921" width="12.28515625" style="938" customWidth="1"/>
    <col min="3922" max="3922" width="6.42578125" style="938" customWidth="1"/>
    <col min="3923" max="3923" width="12.28515625" style="938" customWidth="1"/>
    <col min="3924" max="3924" width="0" style="938" hidden="1" customWidth="1"/>
    <col min="3925" max="3925" width="3.7109375" style="938" customWidth="1"/>
    <col min="3926" max="3926" width="11.140625" style="938" bestFit="1" customWidth="1"/>
    <col min="3927" max="3928" width="10.5703125" style="938"/>
    <col min="3929" max="3929" width="11.140625" style="938" customWidth="1"/>
    <col min="3930" max="4159" width="10.5703125" style="938"/>
    <col min="4160" max="4167" width="0" style="938" hidden="1" customWidth="1"/>
    <col min="4168" max="4168" width="3.7109375" style="938" customWidth="1"/>
    <col min="4169" max="4169" width="3.85546875" style="938" customWidth="1"/>
    <col min="4170" max="4170" width="3.7109375" style="938" customWidth="1"/>
    <col min="4171" max="4171" width="12.7109375" style="938" customWidth="1"/>
    <col min="4172" max="4172" width="52.7109375" style="938" customWidth="1"/>
    <col min="4173" max="4176" width="0" style="938" hidden="1" customWidth="1"/>
    <col min="4177" max="4177" width="12.28515625" style="938" customWidth="1"/>
    <col min="4178" max="4178" width="6.42578125" style="938" customWidth="1"/>
    <col min="4179" max="4179" width="12.28515625" style="938" customWidth="1"/>
    <col min="4180" max="4180" width="0" style="938" hidden="1" customWidth="1"/>
    <col min="4181" max="4181" width="3.7109375" style="938" customWidth="1"/>
    <col min="4182" max="4182" width="11.140625" style="938" bestFit="1" customWidth="1"/>
    <col min="4183" max="4184" width="10.5703125" style="938"/>
    <col min="4185" max="4185" width="11.140625" style="938" customWidth="1"/>
    <col min="4186" max="4415" width="10.5703125" style="938"/>
    <col min="4416" max="4423" width="0" style="938" hidden="1" customWidth="1"/>
    <col min="4424" max="4424" width="3.7109375" style="938" customWidth="1"/>
    <col min="4425" max="4425" width="3.85546875" style="938" customWidth="1"/>
    <col min="4426" max="4426" width="3.7109375" style="938" customWidth="1"/>
    <col min="4427" max="4427" width="12.7109375" style="938" customWidth="1"/>
    <col min="4428" max="4428" width="52.7109375" style="938" customWidth="1"/>
    <col min="4429" max="4432" width="0" style="938" hidden="1" customWidth="1"/>
    <col min="4433" max="4433" width="12.28515625" style="938" customWidth="1"/>
    <col min="4434" max="4434" width="6.42578125" style="938" customWidth="1"/>
    <col min="4435" max="4435" width="12.28515625" style="938" customWidth="1"/>
    <col min="4436" max="4436" width="0" style="938" hidden="1" customWidth="1"/>
    <col min="4437" max="4437" width="3.7109375" style="938" customWidth="1"/>
    <col min="4438" max="4438" width="11.140625" style="938" bestFit="1" customWidth="1"/>
    <col min="4439" max="4440" width="10.5703125" style="938"/>
    <col min="4441" max="4441" width="11.140625" style="938" customWidth="1"/>
    <col min="4442" max="4671" width="10.5703125" style="938"/>
    <col min="4672" max="4679" width="0" style="938" hidden="1" customWidth="1"/>
    <col min="4680" max="4680" width="3.7109375" style="938" customWidth="1"/>
    <col min="4681" max="4681" width="3.85546875" style="938" customWidth="1"/>
    <col min="4682" max="4682" width="3.7109375" style="938" customWidth="1"/>
    <col min="4683" max="4683" width="12.7109375" style="938" customWidth="1"/>
    <col min="4684" max="4684" width="52.7109375" style="938" customWidth="1"/>
    <col min="4685" max="4688" width="0" style="938" hidden="1" customWidth="1"/>
    <col min="4689" max="4689" width="12.28515625" style="938" customWidth="1"/>
    <col min="4690" max="4690" width="6.42578125" style="938" customWidth="1"/>
    <col min="4691" max="4691" width="12.28515625" style="938" customWidth="1"/>
    <col min="4692" max="4692" width="0" style="938" hidden="1" customWidth="1"/>
    <col min="4693" max="4693" width="3.7109375" style="938" customWidth="1"/>
    <col min="4694" max="4694" width="11.140625" style="938" bestFit="1" customWidth="1"/>
    <col min="4695" max="4696" width="10.5703125" style="938"/>
    <col min="4697" max="4697" width="11.140625" style="938" customWidth="1"/>
    <col min="4698" max="4927" width="10.5703125" style="938"/>
    <col min="4928" max="4935" width="0" style="938" hidden="1" customWidth="1"/>
    <col min="4936" max="4936" width="3.7109375" style="938" customWidth="1"/>
    <col min="4937" max="4937" width="3.85546875" style="938" customWidth="1"/>
    <col min="4938" max="4938" width="3.7109375" style="938" customWidth="1"/>
    <col min="4939" max="4939" width="12.7109375" style="938" customWidth="1"/>
    <col min="4940" max="4940" width="52.7109375" style="938" customWidth="1"/>
    <col min="4941" max="4944" width="0" style="938" hidden="1" customWidth="1"/>
    <col min="4945" max="4945" width="12.28515625" style="938" customWidth="1"/>
    <col min="4946" max="4946" width="6.42578125" style="938" customWidth="1"/>
    <col min="4947" max="4947" width="12.28515625" style="938" customWidth="1"/>
    <col min="4948" max="4948" width="0" style="938" hidden="1" customWidth="1"/>
    <col min="4949" max="4949" width="3.7109375" style="938" customWidth="1"/>
    <col min="4950" max="4950" width="11.140625" style="938" bestFit="1" customWidth="1"/>
    <col min="4951" max="4952" width="10.5703125" style="938"/>
    <col min="4953" max="4953" width="11.140625" style="938" customWidth="1"/>
    <col min="4954" max="5183" width="10.5703125" style="938"/>
    <col min="5184" max="5191" width="0" style="938" hidden="1" customWidth="1"/>
    <col min="5192" max="5192" width="3.7109375" style="938" customWidth="1"/>
    <col min="5193" max="5193" width="3.85546875" style="938" customWidth="1"/>
    <col min="5194" max="5194" width="3.7109375" style="938" customWidth="1"/>
    <col min="5195" max="5195" width="12.7109375" style="938" customWidth="1"/>
    <col min="5196" max="5196" width="52.7109375" style="938" customWidth="1"/>
    <col min="5197" max="5200" width="0" style="938" hidden="1" customWidth="1"/>
    <col min="5201" max="5201" width="12.28515625" style="938" customWidth="1"/>
    <col min="5202" max="5202" width="6.42578125" style="938" customWidth="1"/>
    <col min="5203" max="5203" width="12.28515625" style="938" customWidth="1"/>
    <col min="5204" max="5204" width="0" style="938" hidden="1" customWidth="1"/>
    <col min="5205" max="5205" width="3.7109375" style="938" customWidth="1"/>
    <col min="5206" max="5206" width="11.140625" style="938" bestFit="1" customWidth="1"/>
    <col min="5207" max="5208" width="10.5703125" style="938"/>
    <col min="5209" max="5209" width="11.140625" style="938" customWidth="1"/>
    <col min="5210" max="5439" width="10.5703125" style="938"/>
    <col min="5440" max="5447" width="0" style="938" hidden="1" customWidth="1"/>
    <col min="5448" max="5448" width="3.7109375" style="938" customWidth="1"/>
    <col min="5449" max="5449" width="3.85546875" style="938" customWidth="1"/>
    <col min="5450" max="5450" width="3.7109375" style="938" customWidth="1"/>
    <col min="5451" max="5451" width="12.7109375" style="938" customWidth="1"/>
    <col min="5452" max="5452" width="52.7109375" style="938" customWidth="1"/>
    <col min="5453" max="5456" width="0" style="938" hidden="1" customWidth="1"/>
    <col min="5457" max="5457" width="12.28515625" style="938" customWidth="1"/>
    <col min="5458" max="5458" width="6.42578125" style="938" customWidth="1"/>
    <col min="5459" max="5459" width="12.28515625" style="938" customWidth="1"/>
    <col min="5460" max="5460" width="0" style="938" hidden="1" customWidth="1"/>
    <col min="5461" max="5461" width="3.7109375" style="938" customWidth="1"/>
    <col min="5462" max="5462" width="11.140625" style="938" bestFit="1" customWidth="1"/>
    <col min="5463" max="5464" width="10.5703125" style="938"/>
    <col min="5465" max="5465" width="11.140625" style="938" customWidth="1"/>
    <col min="5466" max="5695" width="10.5703125" style="938"/>
    <col min="5696" max="5703" width="0" style="938" hidden="1" customWidth="1"/>
    <col min="5704" max="5704" width="3.7109375" style="938" customWidth="1"/>
    <col min="5705" max="5705" width="3.85546875" style="938" customWidth="1"/>
    <col min="5706" max="5706" width="3.7109375" style="938" customWidth="1"/>
    <col min="5707" max="5707" width="12.7109375" style="938" customWidth="1"/>
    <col min="5708" max="5708" width="52.7109375" style="938" customWidth="1"/>
    <col min="5709" max="5712" width="0" style="938" hidden="1" customWidth="1"/>
    <col min="5713" max="5713" width="12.28515625" style="938" customWidth="1"/>
    <col min="5714" max="5714" width="6.42578125" style="938" customWidth="1"/>
    <col min="5715" max="5715" width="12.28515625" style="938" customWidth="1"/>
    <col min="5716" max="5716" width="0" style="938" hidden="1" customWidth="1"/>
    <col min="5717" max="5717" width="3.7109375" style="938" customWidth="1"/>
    <col min="5718" max="5718" width="11.140625" style="938" bestFit="1" customWidth="1"/>
    <col min="5719" max="5720" width="10.5703125" style="938"/>
    <col min="5721" max="5721" width="11.140625" style="938" customWidth="1"/>
    <col min="5722" max="5951" width="10.5703125" style="938"/>
    <col min="5952" max="5959" width="0" style="938" hidden="1" customWidth="1"/>
    <col min="5960" max="5960" width="3.7109375" style="938" customWidth="1"/>
    <col min="5961" max="5961" width="3.85546875" style="938" customWidth="1"/>
    <col min="5962" max="5962" width="3.7109375" style="938" customWidth="1"/>
    <col min="5963" max="5963" width="12.7109375" style="938" customWidth="1"/>
    <col min="5964" max="5964" width="52.7109375" style="938" customWidth="1"/>
    <col min="5965" max="5968" width="0" style="938" hidden="1" customWidth="1"/>
    <col min="5969" max="5969" width="12.28515625" style="938" customWidth="1"/>
    <col min="5970" max="5970" width="6.42578125" style="938" customWidth="1"/>
    <col min="5971" max="5971" width="12.28515625" style="938" customWidth="1"/>
    <col min="5972" max="5972" width="0" style="938" hidden="1" customWidth="1"/>
    <col min="5973" max="5973" width="3.7109375" style="938" customWidth="1"/>
    <col min="5974" max="5974" width="11.140625" style="938" bestFit="1" customWidth="1"/>
    <col min="5975" max="5976" width="10.5703125" style="938"/>
    <col min="5977" max="5977" width="11.140625" style="938" customWidth="1"/>
    <col min="5978" max="6207" width="10.5703125" style="938"/>
    <col min="6208" max="6215" width="0" style="938" hidden="1" customWidth="1"/>
    <col min="6216" max="6216" width="3.7109375" style="938" customWidth="1"/>
    <col min="6217" max="6217" width="3.85546875" style="938" customWidth="1"/>
    <col min="6218" max="6218" width="3.7109375" style="938" customWidth="1"/>
    <col min="6219" max="6219" width="12.7109375" style="938" customWidth="1"/>
    <col min="6220" max="6220" width="52.7109375" style="938" customWidth="1"/>
    <col min="6221" max="6224" width="0" style="938" hidden="1" customWidth="1"/>
    <col min="6225" max="6225" width="12.28515625" style="938" customWidth="1"/>
    <col min="6226" max="6226" width="6.42578125" style="938" customWidth="1"/>
    <col min="6227" max="6227" width="12.28515625" style="938" customWidth="1"/>
    <col min="6228" max="6228" width="0" style="938" hidden="1" customWidth="1"/>
    <col min="6229" max="6229" width="3.7109375" style="938" customWidth="1"/>
    <col min="6230" max="6230" width="11.140625" style="938" bestFit="1" customWidth="1"/>
    <col min="6231" max="6232" width="10.5703125" style="938"/>
    <col min="6233" max="6233" width="11.140625" style="938" customWidth="1"/>
    <col min="6234" max="6463" width="10.5703125" style="938"/>
    <col min="6464" max="6471" width="0" style="938" hidden="1" customWidth="1"/>
    <col min="6472" max="6472" width="3.7109375" style="938" customWidth="1"/>
    <col min="6473" max="6473" width="3.85546875" style="938" customWidth="1"/>
    <col min="6474" max="6474" width="3.7109375" style="938" customWidth="1"/>
    <col min="6475" max="6475" width="12.7109375" style="938" customWidth="1"/>
    <col min="6476" max="6476" width="52.7109375" style="938" customWidth="1"/>
    <col min="6477" max="6480" width="0" style="938" hidden="1" customWidth="1"/>
    <col min="6481" max="6481" width="12.28515625" style="938" customWidth="1"/>
    <col min="6482" max="6482" width="6.42578125" style="938" customWidth="1"/>
    <col min="6483" max="6483" width="12.28515625" style="938" customWidth="1"/>
    <col min="6484" max="6484" width="0" style="938" hidden="1" customWidth="1"/>
    <col min="6485" max="6485" width="3.7109375" style="938" customWidth="1"/>
    <col min="6486" max="6486" width="11.140625" style="938" bestFit="1" customWidth="1"/>
    <col min="6487" max="6488" width="10.5703125" style="938"/>
    <col min="6489" max="6489" width="11.140625" style="938" customWidth="1"/>
    <col min="6490" max="6719" width="10.5703125" style="938"/>
    <col min="6720" max="6727" width="0" style="938" hidden="1" customWidth="1"/>
    <col min="6728" max="6728" width="3.7109375" style="938" customWidth="1"/>
    <col min="6729" max="6729" width="3.85546875" style="938" customWidth="1"/>
    <col min="6730" max="6730" width="3.7109375" style="938" customWidth="1"/>
    <col min="6731" max="6731" width="12.7109375" style="938" customWidth="1"/>
    <col min="6732" max="6732" width="52.7109375" style="938" customWidth="1"/>
    <col min="6733" max="6736" width="0" style="938" hidden="1" customWidth="1"/>
    <col min="6737" max="6737" width="12.28515625" style="938" customWidth="1"/>
    <col min="6738" max="6738" width="6.42578125" style="938" customWidth="1"/>
    <col min="6739" max="6739" width="12.28515625" style="938" customWidth="1"/>
    <col min="6740" max="6740" width="0" style="938" hidden="1" customWidth="1"/>
    <col min="6741" max="6741" width="3.7109375" style="938" customWidth="1"/>
    <col min="6742" max="6742" width="11.140625" style="938" bestFit="1" customWidth="1"/>
    <col min="6743" max="6744" width="10.5703125" style="938"/>
    <col min="6745" max="6745" width="11.140625" style="938" customWidth="1"/>
    <col min="6746" max="6975" width="10.5703125" style="938"/>
    <col min="6976" max="6983" width="0" style="938" hidden="1" customWidth="1"/>
    <col min="6984" max="6984" width="3.7109375" style="938" customWidth="1"/>
    <col min="6985" max="6985" width="3.85546875" style="938" customWidth="1"/>
    <col min="6986" max="6986" width="3.7109375" style="938" customWidth="1"/>
    <col min="6987" max="6987" width="12.7109375" style="938" customWidth="1"/>
    <col min="6988" max="6988" width="52.7109375" style="938" customWidth="1"/>
    <col min="6989" max="6992" width="0" style="938" hidden="1" customWidth="1"/>
    <col min="6993" max="6993" width="12.28515625" style="938" customWidth="1"/>
    <col min="6994" max="6994" width="6.42578125" style="938" customWidth="1"/>
    <col min="6995" max="6995" width="12.28515625" style="938" customWidth="1"/>
    <col min="6996" max="6996" width="0" style="938" hidden="1" customWidth="1"/>
    <col min="6997" max="6997" width="3.7109375" style="938" customWidth="1"/>
    <col min="6998" max="6998" width="11.140625" style="938" bestFit="1" customWidth="1"/>
    <col min="6999" max="7000" width="10.5703125" style="938"/>
    <col min="7001" max="7001" width="11.140625" style="938" customWidth="1"/>
    <col min="7002" max="7231" width="10.5703125" style="938"/>
    <col min="7232" max="7239" width="0" style="938" hidden="1" customWidth="1"/>
    <col min="7240" max="7240" width="3.7109375" style="938" customWidth="1"/>
    <col min="7241" max="7241" width="3.85546875" style="938" customWidth="1"/>
    <col min="7242" max="7242" width="3.7109375" style="938" customWidth="1"/>
    <col min="7243" max="7243" width="12.7109375" style="938" customWidth="1"/>
    <col min="7244" max="7244" width="52.7109375" style="938" customWidth="1"/>
    <col min="7245" max="7248" width="0" style="938" hidden="1" customWidth="1"/>
    <col min="7249" max="7249" width="12.28515625" style="938" customWidth="1"/>
    <col min="7250" max="7250" width="6.42578125" style="938" customWidth="1"/>
    <col min="7251" max="7251" width="12.28515625" style="938" customWidth="1"/>
    <col min="7252" max="7252" width="0" style="938" hidden="1" customWidth="1"/>
    <col min="7253" max="7253" width="3.7109375" style="938" customWidth="1"/>
    <col min="7254" max="7254" width="11.140625" style="938" bestFit="1" customWidth="1"/>
    <col min="7255" max="7256" width="10.5703125" style="938"/>
    <col min="7257" max="7257" width="11.140625" style="938" customWidth="1"/>
    <col min="7258" max="7487" width="10.5703125" style="938"/>
    <col min="7488" max="7495" width="0" style="938" hidden="1" customWidth="1"/>
    <col min="7496" max="7496" width="3.7109375" style="938" customWidth="1"/>
    <col min="7497" max="7497" width="3.85546875" style="938" customWidth="1"/>
    <col min="7498" max="7498" width="3.7109375" style="938" customWidth="1"/>
    <col min="7499" max="7499" width="12.7109375" style="938" customWidth="1"/>
    <col min="7500" max="7500" width="52.7109375" style="938" customWidth="1"/>
    <col min="7501" max="7504" width="0" style="938" hidden="1" customWidth="1"/>
    <col min="7505" max="7505" width="12.28515625" style="938" customWidth="1"/>
    <col min="7506" max="7506" width="6.42578125" style="938" customWidth="1"/>
    <col min="7507" max="7507" width="12.28515625" style="938" customWidth="1"/>
    <col min="7508" max="7508" width="0" style="938" hidden="1" customWidth="1"/>
    <col min="7509" max="7509" width="3.7109375" style="938" customWidth="1"/>
    <col min="7510" max="7510" width="11.140625" style="938" bestFit="1" customWidth="1"/>
    <col min="7511" max="7512" width="10.5703125" style="938"/>
    <col min="7513" max="7513" width="11.140625" style="938" customWidth="1"/>
    <col min="7514" max="7743" width="10.5703125" style="938"/>
    <col min="7744" max="7751" width="0" style="938" hidden="1" customWidth="1"/>
    <col min="7752" max="7752" width="3.7109375" style="938" customWidth="1"/>
    <col min="7753" max="7753" width="3.85546875" style="938" customWidth="1"/>
    <col min="7754" max="7754" width="3.7109375" style="938" customWidth="1"/>
    <col min="7755" max="7755" width="12.7109375" style="938" customWidth="1"/>
    <col min="7756" max="7756" width="52.7109375" style="938" customWidth="1"/>
    <col min="7757" max="7760" width="0" style="938" hidden="1" customWidth="1"/>
    <col min="7761" max="7761" width="12.28515625" style="938" customWidth="1"/>
    <col min="7762" max="7762" width="6.42578125" style="938" customWidth="1"/>
    <col min="7763" max="7763" width="12.28515625" style="938" customWidth="1"/>
    <col min="7764" max="7764" width="0" style="938" hidden="1" customWidth="1"/>
    <col min="7765" max="7765" width="3.7109375" style="938" customWidth="1"/>
    <col min="7766" max="7766" width="11.140625" style="938" bestFit="1" customWidth="1"/>
    <col min="7767" max="7768" width="10.5703125" style="938"/>
    <col min="7769" max="7769" width="11.140625" style="938" customWidth="1"/>
    <col min="7770" max="7999" width="10.5703125" style="938"/>
    <col min="8000" max="8007" width="0" style="938" hidden="1" customWidth="1"/>
    <col min="8008" max="8008" width="3.7109375" style="938" customWidth="1"/>
    <col min="8009" max="8009" width="3.85546875" style="938" customWidth="1"/>
    <col min="8010" max="8010" width="3.7109375" style="938" customWidth="1"/>
    <col min="8011" max="8011" width="12.7109375" style="938" customWidth="1"/>
    <col min="8012" max="8012" width="52.7109375" style="938" customWidth="1"/>
    <col min="8013" max="8016" width="0" style="938" hidden="1" customWidth="1"/>
    <col min="8017" max="8017" width="12.28515625" style="938" customWidth="1"/>
    <col min="8018" max="8018" width="6.42578125" style="938" customWidth="1"/>
    <col min="8019" max="8019" width="12.28515625" style="938" customWidth="1"/>
    <col min="8020" max="8020" width="0" style="938" hidden="1" customWidth="1"/>
    <col min="8021" max="8021" width="3.7109375" style="938" customWidth="1"/>
    <col min="8022" max="8022" width="11.140625" style="938" bestFit="1" customWidth="1"/>
    <col min="8023" max="8024" width="10.5703125" style="938"/>
    <col min="8025" max="8025" width="11.140625" style="938" customWidth="1"/>
    <col min="8026" max="8255" width="10.5703125" style="938"/>
    <col min="8256" max="8263" width="0" style="938" hidden="1" customWidth="1"/>
    <col min="8264" max="8264" width="3.7109375" style="938" customWidth="1"/>
    <col min="8265" max="8265" width="3.85546875" style="938" customWidth="1"/>
    <col min="8266" max="8266" width="3.7109375" style="938" customWidth="1"/>
    <col min="8267" max="8267" width="12.7109375" style="938" customWidth="1"/>
    <col min="8268" max="8268" width="52.7109375" style="938" customWidth="1"/>
    <col min="8269" max="8272" width="0" style="938" hidden="1" customWidth="1"/>
    <col min="8273" max="8273" width="12.28515625" style="938" customWidth="1"/>
    <col min="8274" max="8274" width="6.42578125" style="938" customWidth="1"/>
    <col min="8275" max="8275" width="12.28515625" style="938" customWidth="1"/>
    <col min="8276" max="8276" width="0" style="938" hidden="1" customWidth="1"/>
    <col min="8277" max="8277" width="3.7109375" style="938" customWidth="1"/>
    <col min="8278" max="8278" width="11.140625" style="938" bestFit="1" customWidth="1"/>
    <col min="8279" max="8280" width="10.5703125" style="938"/>
    <col min="8281" max="8281" width="11.140625" style="938" customWidth="1"/>
    <col min="8282" max="8511" width="10.5703125" style="938"/>
    <col min="8512" max="8519" width="0" style="938" hidden="1" customWidth="1"/>
    <col min="8520" max="8520" width="3.7109375" style="938" customWidth="1"/>
    <col min="8521" max="8521" width="3.85546875" style="938" customWidth="1"/>
    <col min="8522" max="8522" width="3.7109375" style="938" customWidth="1"/>
    <col min="8523" max="8523" width="12.7109375" style="938" customWidth="1"/>
    <col min="8524" max="8524" width="52.7109375" style="938" customWidth="1"/>
    <col min="8525" max="8528" width="0" style="938" hidden="1" customWidth="1"/>
    <col min="8529" max="8529" width="12.28515625" style="938" customWidth="1"/>
    <col min="8530" max="8530" width="6.42578125" style="938" customWidth="1"/>
    <col min="8531" max="8531" width="12.28515625" style="938" customWidth="1"/>
    <col min="8532" max="8532" width="0" style="938" hidden="1" customWidth="1"/>
    <col min="8533" max="8533" width="3.7109375" style="938" customWidth="1"/>
    <col min="8534" max="8534" width="11.140625" style="938" bestFit="1" customWidth="1"/>
    <col min="8535" max="8536" width="10.5703125" style="938"/>
    <col min="8537" max="8537" width="11.140625" style="938" customWidth="1"/>
    <col min="8538" max="8767" width="10.5703125" style="938"/>
    <col min="8768" max="8775" width="0" style="938" hidden="1" customWidth="1"/>
    <col min="8776" max="8776" width="3.7109375" style="938" customWidth="1"/>
    <col min="8777" max="8777" width="3.85546875" style="938" customWidth="1"/>
    <col min="8778" max="8778" width="3.7109375" style="938" customWidth="1"/>
    <col min="8779" max="8779" width="12.7109375" style="938" customWidth="1"/>
    <col min="8780" max="8780" width="52.7109375" style="938" customWidth="1"/>
    <col min="8781" max="8784" width="0" style="938" hidden="1" customWidth="1"/>
    <col min="8785" max="8785" width="12.28515625" style="938" customWidth="1"/>
    <col min="8786" max="8786" width="6.42578125" style="938" customWidth="1"/>
    <col min="8787" max="8787" width="12.28515625" style="938" customWidth="1"/>
    <col min="8788" max="8788" width="0" style="938" hidden="1" customWidth="1"/>
    <col min="8789" max="8789" width="3.7109375" style="938" customWidth="1"/>
    <col min="8790" max="8790" width="11.140625" style="938" bestFit="1" customWidth="1"/>
    <col min="8791" max="8792" width="10.5703125" style="938"/>
    <col min="8793" max="8793" width="11.140625" style="938" customWidth="1"/>
    <col min="8794" max="9023" width="10.5703125" style="938"/>
    <col min="9024" max="9031" width="0" style="938" hidden="1" customWidth="1"/>
    <col min="9032" max="9032" width="3.7109375" style="938" customWidth="1"/>
    <col min="9033" max="9033" width="3.85546875" style="938" customWidth="1"/>
    <col min="9034" max="9034" width="3.7109375" style="938" customWidth="1"/>
    <col min="9035" max="9035" width="12.7109375" style="938" customWidth="1"/>
    <col min="9036" max="9036" width="52.7109375" style="938" customWidth="1"/>
    <col min="9037" max="9040" width="0" style="938" hidden="1" customWidth="1"/>
    <col min="9041" max="9041" width="12.28515625" style="938" customWidth="1"/>
    <col min="9042" max="9042" width="6.42578125" style="938" customWidth="1"/>
    <col min="9043" max="9043" width="12.28515625" style="938" customWidth="1"/>
    <col min="9044" max="9044" width="0" style="938" hidden="1" customWidth="1"/>
    <col min="9045" max="9045" width="3.7109375" style="938" customWidth="1"/>
    <col min="9046" max="9046" width="11.140625" style="938" bestFit="1" customWidth="1"/>
    <col min="9047" max="9048" width="10.5703125" style="938"/>
    <col min="9049" max="9049" width="11.140625" style="938" customWidth="1"/>
    <col min="9050" max="9279" width="10.5703125" style="938"/>
    <col min="9280" max="9287" width="0" style="938" hidden="1" customWidth="1"/>
    <col min="9288" max="9288" width="3.7109375" style="938" customWidth="1"/>
    <col min="9289" max="9289" width="3.85546875" style="938" customWidth="1"/>
    <col min="9290" max="9290" width="3.7109375" style="938" customWidth="1"/>
    <col min="9291" max="9291" width="12.7109375" style="938" customWidth="1"/>
    <col min="9292" max="9292" width="52.7109375" style="938" customWidth="1"/>
    <col min="9293" max="9296" width="0" style="938" hidden="1" customWidth="1"/>
    <col min="9297" max="9297" width="12.28515625" style="938" customWidth="1"/>
    <col min="9298" max="9298" width="6.42578125" style="938" customWidth="1"/>
    <col min="9299" max="9299" width="12.28515625" style="938" customWidth="1"/>
    <col min="9300" max="9300" width="0" style="938" hidden="1" customWidth="1"/>
    <col min="9301" max="9301" width="3.7109375" style="938" customWidth="1"/>
    <col min="9302" max="9302" width="11.140625" style="938" bestFit="1" customWidth="1"/>
    <col min="9303" max="9304" width="10.5703125" style="938"/>
    <col min="9305" max="9305" width="11.140625" style="938" customWidth="1"/>
    <col min="9306" max="9535" width="10.5703125" style="938"/>
    <col min="9536" max="9543" width="0" style="938" hidden="1" customWidth="1"/>
    <col min="9544" max="9544" width="3.7109375" style="938" customWidth="1"/>
    <col min="9545" max="9545" width="3.85546875" style="938" customWidth="1"/>
    <col min="9546" max="9546" width="3.7109375" style="938" customWidth="1"/>
    <col min="9547" max="9547" width="12.7109375" style="938" customWidth="1"/>
    <col min="9548" max="9548" width="52.7109375" style="938" customWidth="1"/>
    <col min="9549" max="9552" width="0" style="938" hidden="1" customWidth="1"/>
    <col min="9553" max="9553" width="12.28515625" style="938" customWidth="1"/>
    <col min="9554" max="9554" width="6.42578125" style="938" customWidth="1"/>
    <col min="9555" max="9555" width="12.28515625" style="938" customWidth="1"/>
    <col min="9556" max="9556" width="0" style="938" hidden="1" customWidth="1"/>
    <col min="9557" max="9557" width="3.7109375" style="938" customWidth="1"/>
    <col min="9558" max="9558" width="11.140625" style="938" bestFit="1" customWidth="1"/>
    <col min="9559" max="9560" width="10.5703125" style="938"/>
    <col min="9561" max="9561" width="11.140625" style="938" customWidth="1"/>
    <col min="9562" max="9791" width="10.5703125" style="938"/>
    <col min="9792" max="9799" width="0" style="938" hidden="1" customWidth="1"/>
    <col min="9800" max="9800" width="3.7109375" style="938" customWidth="1"/>
    <col min="9801" max="9801" width="3.85546875" style="938" customWidth="1"/>
    <col min="9802" max="9802" width="3.7109375" style="938" customWidth="1"/>
    <col min="9803" max="9803" width="12.7109375" style="938" customWidth="1"/>
    <col min="9804" max="9804" width="52.7109375" style="938" customWidth="1"/>
    <col min="9805" max="9808" width="0" style="938" hidden="1" customWidth="1"/>
    <col min="9809" max="9809" width="12.28515625" style="938" customWidth="1"/>
    <col min="9810" max="9810" width="6.42578125" style="938" customWidth="1"/>
    <col min="9811" max="9811" width="12.28515625" style="938" customWidth="1"/>
    <col min="9812" max="9812" width="0" style="938" hidden="1" customWidth="1"/>
    <col min="9813" max="9813" width="3.7109375" style="938" customWidth="1"/>
    <col min="9814" max="9814" width="11.140625" style="938" bestFit="1" customWidth="1"/>
    <col min="9815" max="9816" width="10.5703125" style="938"/>
    <col min="9817" max="9817" width="11.140625" style="938" customWidth="1"/>
    <col min="9818" max="10047" width="10.5703125" style="938"/>
    <col min="10048" max="10055" width="0" style="938" hidden="1" customWidth="1"/>
    <col min="10056" max="10056" width="3.7109375" style="938" customWidth="1"/>
    <col min="10057" max="10057" width="3.85546875" style="938" customWidth="1"/>
    <col min="10058" max="10058" width="3.7109375" style="938" customWidth="1"/>
    <col min="10059" max="10059" width="12.7109375" style="938" customWidth="1"/>
    <col min="10060" max="10060" width="52.7109375" style="938" customWidth="1"/>
    <col min="10061" max="10064" width="0" style="938" hidden="1" customWidth="1"/>
    <col min="10065" max="10065" width="12.28515625" style="938" customWidth="1"/>
    <col min="10066" max="10066" width="6.42578125" style="938" customWidth="1"/>
    <col min="10067" max="10067" width="12.28515625" style="938" customWidth="1"/>
    <col min="10068" max="10068" width="0" style="938" hidden="1" customWidth="1"/>
    <col min="10069" max="10069" width="3.7109375" style="938" customWidth="1"/>
    <col min="10070" max="10070" width="11.140625" style="938" bestFit="1" customWidth="1"/>
    <col min="10071" max="10072" width="10.5703125" style="938"/>
    <col min="10073" max="10073" width="11.140625" style="938" customWidth="1"/>
    <col min="10074" max="10303" width="10.5703125" style="938"/>
    <col min="10304" max="10311" width="0" style="938" hidden="1" customWidth="1"/>
    <col min="10312" max="10312" width="3.7109375" style="938" customWidth="1"/>
    <col min="10313" max="10313" width="3.85546875" style="938" customWidth="1"/>
    <col min="10314" max="10314" width="3.7109375" style="938" customWidth="1"/>
    <col min="10315" max="10315" width="12.7109375" style="938" customWidth="1"/>
    <col min="10316" max="10316" width="52.7109375" style="938" customWidth="1"/>
    <col min="10317" max="10320" width="0" style="938" hidden="1" customWidth="1"/>
    <col min="10321" max="10321" width="12.28515625" style="938" customWidth="1"/>
    <col min="10322" max="10322" width="6.42578125" style="938" customWidth="1"/>
    <col min="10323" max="10323" width="12.28515625" style="938" customWidth="1"/>
    <col min="10324" max="10324" width="0" style="938" hidden="1" customWidth="1"/>
    <col min="10325" max="10325" width="3.7109375" style="938" customWidth="1"/>
    <col min="10326" max="10326" width="11.140625" style="938" bestFit="1" customWidth="1"/>
    <col min="10327" max="10328" width="10.5703125" style="938"/>
    <col min="10329" max="10329" width="11.140625" style="938" customWidth="1"/>
    <col min="10330" max="10559" width="10.5703125" style="938"/>
    <col min="10560" max="10567" width="0" style="938" hidden="1" customWidth="1"/>
    <col min="10568" max="10568" width="3.7109375" style="938" customWidth="1"/>
    <col min="10569" max="10569" width="3.85546875" style="938" customWidth="1"/>
    <col min="10570" max="10570" width="3.7109375" style="938" customWidth="1"/>
    <col min="10571" max="10571" width="12.7109375" style="938" customWidth="1"/>
    <col min="10572" max="10572" width="52.7109375" style="938" customWidth="1"/>
    <col min="10573" max="10576" width="0" style="938" hidden="1" customWidth="1"/>
    <col min="10577" max="10577" width="12.28515625" style="938" customWidth="1"/>
    <col min="10578" max="10578" width="6.42578125" style="938" customWidth="1"/>
    <col min="10579" max="10579" width="12.28515625" style="938" customWidth="1"/>
    <col min="10580" max="10580" width="0" style="938" hidden="1" customWidth="1"/>
    <col min="10581" max="10581" width="3.7109375" style="938" customWidth="1"/>
    <col min="10582" max="10582" width="11.140625" style="938" bestFit="1" customWidth="1"/>
    <col min="10583" max="10584" width="10.5703125" style="938"/>
    <col min="10585" max="10585" width="11.140625" style="938" customWidth="1"/>
    <col min="10586" max="10815" width="10.5703125" style="938"/>
    <col min="10816" max="10823" width="0" style="938" hidden="1" customWidth="1"/>
    <col min="10824" max="10824" width="3.7109375" style="938" customWidth="1"/>
    <col min="10825" max="10825" width="3.85546875" style="938" customWidth="1"/>
    <col min="10826" max="10826" width="3.7109375" style="938" customWidth="1"/>
    <col min="10827" max="10827" width="12.7109375" style="938" customWidth="1"/>
    <col min="10828" max="10828" width="52.7109375" style="938" customWidth="1"/>
    <col min="10829" max="10832" width="0" style="938" hidden="1" customWidth="1"/>
    <col min="10833" max="10833" width="12.28515625" style="938" customWidth="1"/>
    <col min="10834" max="10834" width="6.42578125" style="938" customWidth="1"/>
    <col min="10835" max="10835" width="12.28515625" style="938" customWidth="1"/>
    <col min="10836" max="10836" width="0" style="938" hidden="1" customWidth="1"/>
    <col min="10837" max="10837" width="3.7109375" style="938" customWidth="1"/>
    <col min="10838" max="10838" width="11.140625" style="938" bestFit="1" customWidth="1"/>
    <col min="10839" max="10840" width="10.5703125" style="938"/>
    <col min="10841" max="10841" width="11.140625" style="938" customWidth="1"/>
    <col min="10842" max="11071" width="10.5703125" style="938"/>
    <col min="11072" max="11079" width="0" style="938" hidden="1" customWidth="1"/>
    <col min="11080" max="11080" width="3.7109375" style="938" customWidth="1"/>
    <col min="11081" max="11081" width="3.85546875" style="938" customWidth="1"/>
    <col min="11082" max="11082" width="3.7109375" style="938" customWidth="1"/>
    <col min="11083" max="11083" width="12.7109375" style="938" customWidth="1"/>
    <col min="11084" max="11084" width="52.7109375" style="938" customWidth="1"/>
    <col min="11085" max="11088" width="0" style="938" hidden="1" customWidth="1"/>
    <col min="11089" max="11089" width="12.28515625" style="938" customWidth="1"/>
    <col min="11090" max="11090" width="6.42578125" style="938" customWidth="1"/>
    <col min="11091" max="11091" width="12.28515625" style="938" customWidth="1"/>
    <col min="11092" max="11092" width="0" style="938" hidden="1" customWidth="1"/>
    <col min="11093" max="11093" width="3.7109375" style="938" customWidth="1"/>
    <col min="11094" max="11094" width="11.140625" style="938" bestFit="1" customWidth="1"/>
    <col min="11095" max="11096" width="10.5703125" style="938"/>
    <col min="11097" max="11097" width="11.140625" style="938" customWidth="1"/>
    <col min="11098" max="11327" width="10.5703125" style="938"/>
    <col min="11328" max="11335" width="0" style="938" hidden="1" customWidth="1"/>
    <col min="11336" max="11336" width="3.7109375" style="938" customWidth="1"/>
    <col min="11337" max="11337" width="3.85546875" style="938" customWidth="1"/>
    <col min="11338" max="11338" width="3.7109375" style="938" customWidth="1"/>
    <col min="11339" max="11339" width="12.7109375" style="938" customWidth="1"/>
    <col min="11340" max="11340" width="52.7109375" style="938" customWidth="1"/>
    <col min="11341" max="11344" width="0" style="938" hidden="1" customWidth="1"/>
    <col min="11345" max="11345" width="12.28515625" style="938" customWidth="1"/>
    <col min="11346" max="11346" width="6.42578125" style="938" customWidth="1"/>
    <col min="11347" max="11347" width="12.28515625" style="938" customWidth="1"/>
    <col min="11348" max="11348" width="0" style="938" hidden="1" customWidth="1"/>
    <col min="11349" max="11349" width="3.7109375" style="938" customWidth="1"/>
    <col min="11350" max="11350" width="11.140625" style="938" bestFit="1" customWidth="1"/>
    <col min="11351" max="11352" width="10.5703125" style="938"/>
    <col min="11353" max="11353" width="11.140625" style="938" customWidth="1"/>
    <col min="11354" max="11583" width="10.5703125" style="938"/>
    <col min="11584" max="11591" width="0" style="938" hidden="1" customWidth="1"/>
    <col min="11592" max="11592" width="3.7109375" style="938" customWidth="1"/>
    <col min="11593" max="11593" width="3.85546875" style="938" customWidth="1"/>
    <col min="11594" max="11594" width="3.7109375" style="938" customWidth="1"/>
    <col min="11595" max="11595" width="12.7109375" style="938" customWidth="1"/>
    <col min="11596" max="11596" width="52.7109375" style="938" customWidth="1"/>
    <col min="11597" max="11600" width="0" style="938" hidden="1" customWidth="1"/>
    <col min="11601" max="11601" width="12.28515625" style="938" customWidth="1"/>
    <col min="11602" max="11602" width="6.42578125" style="938" customWidth="1"/>
    <col min="11603" max="11603" width="12.28515625" style="938" customWidth="1"/>
    <col min="11604" max="11604" width="0" style="938" hidden="1" customWidth="1"/>
    <col min="11605" max="11605" width="3.7109375" style="938" customWidth="1"/>
    <col min="11606" max="11606" width="11.140625" style="938" bestFit="1" customWidth="1"/>
    <col min="11607" max="11608" width="10.5703125" style="938"/>
    <col min="11609" max="11609" width="11.140625" style="938" customWidth="1"/>
    <col min="11610" max="11839" width="10.5703125" style="938"/>
    <col min="11840" max="11847" width="0" style="938" hidden="1" customWidth="1"/>
    <col min="11848" max="11848" width="3.7109375" style="938" customWidth="1"/>
    <col min="11849" max="11849" width="3.85546875" style="938" customWidth="1"/>
    <col min="11850" max="11850" width="3.7109375" style="938" customWidth="1"/>
    <col min="11851" max="11851" width="12.7109375" style="938" customWidth="1"/>
    <col min="11852" max="11852" width="52.7109375" style="938" customWidth="1"/>
    <col min="11853" max="11856" width="0" style="938" hidden="1" customWidth="1"/>
    <col min="11857" max="11857" width="12.28515625" style="938" customWidth="1"/>
    <col min="11858" max="11858" width="6.42578125" style="938" customWidth="1"/>
    <col min="11859" max="11859" width="12.28515625" style="938" customWidth="1"/>
    <col min="11860" max="11860" width="0" style="938" hidden="1" customWidth="1"/>
    <col min="11861" max="11861" width="3.7109375" style="938" customWidth="1"/>
    <col min="11862" max="11862" width="11.140625" style="938" bestFit="1" customWidth="1"/>
    <col min="11863" max="11864" width="10.5703125" style="938"/>
    <col min="11865" max="11865" width="11.140625" style="938" customWidth="1"/>
    <col min="11866" max="12095" width="10.5703125" style="938"/>
    <col min="12096" max="12103" width="0" style="938" hidden="1" customWidth="1"/>
    <col min="12104" max="12104" width="3.7109375" style="938" customWidth="1"/>
    <col min="12105" max="12105" width="3.85546875" style="938" customWidth="1"/>
    <col min="12106" max="12106" width="3.7109375" style="938" customWidth="1"/>
    <col min="12107" max="12107" width="12.7109375" style="938" customWidth="1"/>
    <col min="12108" max="12108" width="52.7109375" style="938" customWidth="1"/>
    <col min="12109" max="12112" width="0" style="938" hidden="1" customWidth="1"/>
    <col min="12113" max="12113" width="12.28515625" style="938" customWidth="1"/>
    <col min="12114" max="12114" width="6.42578125" style="938" customWidth="1"/>
    <col min="12115" max="12115" width="12.28515625" style="938" customWidth="1"/>
    <col min="12116" max="12116" width="0" style="938" hidden="1" customWidth="1"/>
    <col min="12117" max="12117" width="3.7109375" style="938" customWidth="1"/>
    <col min="12118" max="12118" width="11.140625" style="938" bestFit="1" customWidth="1"/>
    <col min="12119" max="12120" width="10.5703125" style="938"/>
    <col min="12121" max="12121" width="11.140625" style="938" customWidth="1"/>
    <col min="12122" max="12351" width="10.5703125" style="938"/>
    <col min="12352" max="12359" width="0" style="938" hidden="1" customWidth="1"/>
    <col min="12360" max="12360" width="3.7109375" style="938" customWidth="1"/>
    <col min="12361" max="12361" width="3.85546875" style="938" customWidth="1"/>
    <col min="12362" max="12362" width="3.7109375" style="938" customWidth="1"/>
    <col min="12363" max="12363" width="12.7109375" style="938" customWidth="1"/>
    <col min="12364" max="12364" width="52.7109375" style="938" customWidth="1"/>
    <col min="12365" max="12368" width="0" style="938" hidden="1" customWidth="1"/>
    <col min="12369" max="12369" width="12.28515625" style="938" customWidth="1"/>
    <col min="12370" max="12370" width="6.42578125" style="938" customWidth="1"/>
    <col min="12371" max="12371" width="12.28515625" style="938" customWidth="1"/>
    <col min="12372" max="12372" width="0" style="938" hidden="1" customWidth="1"/>
    <col min="12373" max="12373" width="3.7109375" style="938" customWidth="1"/>
    <col min="12374" max="12374" width="11.140625" style="938" bestFit="1" customWidth="1"/>
    <col min="12375" max="12376" width="10.5703125" style="938"/>
    <col min="12377" max="12377" width="11.140625" style="938" customWidth="1"/>
    <col min="12378" max="12607" width="10.5703125" style="938"/>
    <col min="12608" max="12615" width="0" style="938" hidden="1" customWidth="1"/>
    <col min="12616" max="12616" width="3.7109375" style="938" customWidth="1"/>
    <col min="12617" max="12617" width="3.85546875" style="938" customWidth="1"/>
    <col min="12618" max="12618" width="3.7109375" style="938" customWidth="1"/>
    <col min="12619" max="12619" width="12.7109375" style="938" customWidth="1"/>
    <col min="12620" max="12620" width="52.7109375" style="938" customWidth="1"/>
    <col min="12621" max="12624" width="0" style="938" hidden="1" customWidth="1"/>
    <col min="12625" max="12625" width="12.28515625" style="938" customWidth="1"/>
    <col min="12626" max="12626" width="6.42578125" style="938" customWidth="1"/>
    <col min="12627" max="12627" width="12.28515625" style="938" customWidth="1"/>
    <col min="12628" max="12628" width="0" style="938" hidden="1" customWidth="1"/>
    <col min="12629" max="12629" width="3.7109375" style="938" customWidth="1"/>
    <col min="12630" max="12630" width="11.140625" style="938" bestFit="1" customWidth="1"/>
    <col min="12631" max="12632" width="10.5703125" style="938"/>
    <col min="12633" max="12633" width="11.140625" style="938" customWidth="1"/>
    <col min="12634" max="12863" width="10.5703125" style="938"/>
    <col min="12864" max="12871" width="0" style="938" hidden="1" customWidth="1"/>
    <col min="12872" max="12872" width="3.7109375" style="938" customWidth="1"/>
    <col min="12873" max="12873" width="3.85546875" style="938" customWidth="1"/>
    <col min="12874" max="12874" width="3.7109375" style="938" customWidth="1"/>
    <col min="12875" max="12875" width="12.7109375" style="938" customWidth="1"/>
    <col min="12876" max="12876" width="52.7109375" style="938" customWidth="1"/>
    <col min="12877" max="12880" width="0" style="938" hidden="1" customWidth="1"/>
    <col min="12881" max="12881" width="12.28515625" style="938" customWidth="1"/>
    <col min="12882" max="12882" width="6.42578125" style="938" customWidth="1"/>
    <col min="12883" max="12883" width="12.28515625" style="938" customWidth="1"/>
    <col min="12884" max="12884" width="0" style="938" hidden="1" customWidth="1"/>
    <col min="12885" max="12885" width="3.7109375" style="938" customWidth="1"/>
    <col min="12886" max="12886" width="11.140625" style="938" bestFit="1" customWidth="1"/>
    <col min="12887" max="12888" width="10.5703125" style="938"/>
    <col min="12889" max="12889" width="11.140625" style="938" customWidth="1"/>
    <col min="12890" max="13119" width="10.5703125" style="938"/>
    <col min="13120" max="13127" width="0" style="938" hidden="1" customWidth="1"/>
    <col min="13128" max="13128" width="3.7109375" style="938" customWidth="1"/>
    <col min="13129" max="13129" width="3.85546875" style="938" customWidth="1"/>
    <col min="13130" max="13130" width="3.7109375" style="938" customWidth="1"/>
    <col min="13131" max="13131" width="12.7109375" style="938" customWidth="1"/>
    <col min="13132" max="13132" width="52.7109375" style="938" customWidth="1"/>
    <col min="13133" max="13136" width="0" style="938" hidden="1" customWidth="1"/>
    <col min="13137" max="13137" width="12.28515625" style="938" customWidth="1"/>
    <col min="13138" max="13138" width="6.42578125" style="938" customWidth="1"/>
    <col min="13139" max="13139" width="12.28515625" style="938" customWidth="1"/>
    <col min="13140" max="13140" width="0" style="938" hidden="1" customWidth="1"/>
    <col min="13141" max="13141" width="3.7109375" style="938" customWidth="1"/>
    <col min="13142" max="13142" width="11.140625" style="938" bestFit="1" customWidth="1"/>
    <col min="13143" max="13144" width="10.5703125" style="938"/>
    <col min="13145" max="13145" width="11.140625" style="938" customWidth="1"/>
    <col min="13146" max="13375" width="10.5703125" style="938"/>
    <col min="13376" max="13383" width="0" style="938" hidden="1" customWidth="1"/>
    <col min="13384" max="13384" width="3.7109375" style="938" customWidth="1"/>
    <col min="13385" max="13385" width="3.85546875" style="938" customWidth="1"/>
    <col min="13386" max="13386" width="3.7109375" style="938" customWidth="1"/>
    <col min="13387" max="13387" width="12.7109375" style="938" customWidth="1"/>
    <col min="13388" max="13388" width="52.7109375" style="938" customWidth="1"/>
    <col min="13389" max="13392" width="0" style="938" hidden="1" customWidth="1"/>
    <col min="13393" max="13393" width="12.28515625" style="938" customWidth="1"/>
    <col min="13394" max="13394" width="6.42578125" style="938" customWidth="1"/>
    <col min="13395" max="13395" width="12.28515625" style="938" customWidth="1"/>
    <col min="13396" max="13396" width="0" style="938" hidden="1" customWidth="1"/>
    <col min="13397" max="13397" width="3.7109375" style="938" customWidth="1"/>
    <col min="13398" max="13398" width="11.140625" style="938" bestFit="1" customWidth="1"/>
    <col min="13399" max="13400" width="10.5703125" style="938"/>
    <col min="13401" max="13401" width="11.140625" style="938" customWidth="1"/>
    <col min="13402" max="13631" width="10.5703125" style="938"/>
    <col min="13632" max="13639" width="0" style="938" hidden="1" customWidth="1"/>
    <col min="13640" max="13640" width="3.7109375" style="938" customWidth="1"/>
    <col min="13641" max="13641" width="3.85546875" style="938" customWidth="1"/>
    <col min="13642" max="13642" width="3.7109375" style="938" customWidth="1"/>
    <col min="13643" max="13643" width="12.7109375" style="938" customWidth="1"/>
    <col min="13644" max="13644" width="52.7109375" style="938" customWidth="1"/>
    <col min="13645" max="13648" width="0" style="938" hidden="1" customWidth="1"/>
    <col min="13649" max="13649" width="12.28515625" style="938" customWidth="1"/>
    <col min="13650" max="13650" width="6.42578125" style="938" customWidth="1"/>
    <col min="13651" max="13651" width="12.28515625" style="938" customWidth="1"/>
    <col min="13652" max="13652" width="0" style="938" hidden="1" customWidth="1"/>
    <col min="13653" max="13653" width="3.7109375" style="938" customWidth="1"/>
    <col min="13654" max="13654" width="11.140625" style="938" bestFit="1" customWidth="1"/>
    <col min="13655" max="13656" width="10.5703125" style="938"/>
    <col min="13657" max="13657" width="11.140625" style="938" customWidth="1"/>
    <col min="13658" max="13887" width="10.5703125" style="938"/>
    <col min="13888" max="13895" width="0" style="938" hidden="1" customWidth="1"/>
    <col min="13896" max="13896" width="3.7109375" style="938" customWidth="1"/>
    <col min="13897" max="13897" width="3.85546875" style="938" customWidth="1"/>
    <col min="13898" max="13898" width="3.7109375" style="938" customWidth="1"/>
    <col min="13899" max="13899" width="12.7109375" style="938" customWidth="1"/>
    <col min="13900" max="13900" width="52.7109375" style="938" customWidth="1"/>
    <col min="13901" max="13904" width="0" style="938" hidden="1" customWidth="1"/>
    <col min="13905" max="13905" width="12.28515625" style="938" customWidth="1"/>
    <col min="13906" max="13906" width="6.42578125" style="938" customWidth="1"/>
    <col min="13907" max="13907" width="12.28515625" style="938" customWidth="1"/>
    <col min="13908" max="13908" width="0" style="938" hidden="1" customWidth="1"/>
    <col min="13909" max="13909" width="3.7109375" style="938" customWidth="1"/>
    <col min="13910" max="13910" width="11.140625" style="938" bestFit="1" customWidth="1"/>
    <col min="13911" max="13912" width="10.5703125" style="938"/>
    <col min="13913" max="13913" width="11.140625" style="938" customWidth="1"/>
    <col min="13914" max="14143" width="10.5703125" style="938"/>
    <col min="14144" max="14151" width="0" style="938" hidden="1" customWidth="1"/>
    <col min="14152" max="14152" width="3.7109375" style="938" customWidth="1"/>
    <col min="14153" max="14153" width="3.85546875" style="938" customWidth="1"/>
    <col min="14154" max="14154" width="3.7109375" style="938" customWidth="1"/>
    <col min="14155" max="14155" width="12.7109375" style="938" customWidth="1"/>
    <col min="14156" max="14156" width="52.7109375" style="938" customWidth="1"/>
    <col min="14157" max="14160" width="0" style="938" hidden="1" customWidth="1"/>
    <col min="14161" max="14161" width="12.28515625" style="938" customWidth="1"/>
    <col min="14162" max="14162" width="6.42578125" style="938" customWidth="1"/>
    <col min="14163" max="14163" width="12.28515625" style="938" customWidth="1"/>
    <col min="14164" max="14164" width="0" style="938" hidden="1" customWidth="1"/>
    <col min="14165" max="14165" width="3.7109375" style="938" customWidth="1"/>
    <col min="14166" max="14166" width="11.140625" style="938" bestFit="1" customWidth="1"/>
    <col min="14167" max="14168" width="10.5703125" style="938"/>
    <col min="14169" max="14169" width="11.140625" style="938" customWidth="1"/>
    <col min="14170" max="14399" width="10.5703125" style="938"/>
    <col min="14400" max="14407" width="0" style="938" hidden="1" customWidth="1"/>
    <col min="14408" max="14408" width="3.7109375" style="938" customWidth="1"/>
    <col min="14409" max="14409" width="3.85546875" style="938" customWidth="1"/>
    <col min="14410" max="14410" width="3.7109375" style="938" customWidth="1"/>
    <col min="14411" max="14411" width="12.7109375" style="938" customWidth="1"/>
    <col min="14412" max="14412" width="52.7109375" style="938" customWidth="1"/>
    <col min="14413" max="14416" width="0" style="938" hidden="1" customWidth="1"/>
    <col min="14417" max="14417" width="12.28515625" style="938" customWidth="1"/>
    <col min="14418" max="14418" width="6.42578125" style="938" customWidth="1"/>
    <col min="14419" max="14419" width="12.28515625" style="938" customWidth="1"/>
    <col min="14420" max="14420" width="0" style="938" hidden="1" customWidth="1"/>
    <col min="14421" max="14421" width="3.7109375" style="938" customWidth="1"/>
    <col min="14422" max="14422" width="11.140625" style="938" bestFit="1" customWidth="1"/>
    <col min="14423" max="14424" width="10.5703125" style="938"/>
    <col min="14425" max="14425" width="11.140625" style="938" customWidth="1"/>
    <col min="14426" max="14655" width="10.5703125" style="938"/>
    <col min="14656" max="14663" width="0" style="938" hidden="1" customWidth="1"/>
    <col min="14664" max="14664" width="3.7109375" style="938" customWidth="1"/>
    <col min="14665" max="14665" width="3.85546875" style="938" customWidth="1"/>
    <col min="14666" max="14666" width="3.7109375" style="938" customWidth="1"/>
    <col min="14667" max="14667" width="12.7109375" style="938" customWidth="1"/>
    <col min="14668" max="14668" width="52.7109375" style="938" customWidth="1"/>
    <col min="14669" max="14672" width="0" style="938" hidden="1" customWidth="1"/>
    <col min="14673" max="14673" width="12.28515625" style="938" customWidth="1"/>
    <col min="14674" max="14674" width="6.42578125" style="938" customWidth="1"/>
    <col min="14675" max="14675" width="12.28515625" style="938" customWidth="1"/>
    <col min="14676" max="14676" width="0" style="938" hidden="1" customWidth="1"/>
    <col min="14677" max="14677" width="3.7109375" style="938" customWidth="1"/>
    <col min="14678" max="14678" width="11.140625" style="938" bestFit="1" customWidth="1"/>
    <col min="14679" max="14680" width="10.5703125" style="938"/>
    <col min="14681" max="14681" width="11.140625" style="938" customWidth="1"/>
    <col min="14682" max="14911" width="10.5703125" style="938"/>
    <col min="14912" max="14919" width="0" style="938" hidden="1" customWidth="1"/>
    <col min="14920" max="14920" width="3.7109375" style="938" customWidth="1"/>
    <col min="14921" max="14921" width="3.85546875" style="938" customWidth="1"/>
    <col min="14922" max="14922" width="3.7109375" style="938" customWidth="1"/>
    <col min="14923" max="14923" width="12.7109375" style="938" customWidth="1"/>
    <col min="14924" max="14924" width="52.7109375" style="938" customWidth="1"/>
    <col min="14925" max="14928" width="0" style="938" hidden="1" customWidth="1"/>
    <col min="14929" max="14929" width="12.28515625" style="938" customWidth="1"/>
    <col min="14930" max="14930" width="6.42578125" style="938" customWidth="1"/>
    <col min="14931" max="14931" width="12.28515625" style="938" customWidth="1"/>
    <col min="14932" max="14932" width="0" style="938" hidden="1" customWidth="1"/>
    <col min="14933" max="14933" width="3.7109375" style="938" customWidth="1"/>
    <col min="14934" max="14934" width="11.140625" style="938" bestFit="1" customWidth="1"/>
    <col min="14935" max="14936" width="10.5703125" style="938"/>
    <col min="14937" max="14937" width="11.140625" style="938" customWidth="1"/>
    <col min="14938" max="15167" width="10.5703125" style="938"/>
    <col min="15168" max="15175" width="0" style="938" hidden="1" customWidth="1"/>
    <col min="15176" max="15176" width="3.7109375" style="938" customWidth="1"/>
    <col min="15177" max="15177" width="3.85546875" style="938" customWidth="1"/>
    <col min="15178" max="15178" width="3.7109375" style="938" customWidth="1"/>
    <col min="15179" max="15179" width="12.7109375" style="938" customWidth="1"/>
    <col min="15180" max="15180" width="52.7109375" style="938" customWidth="1"/>
    <col min="15181" max="15184" width="0" style="938" hidden="1" customWidth="1"/>
    <col min="15185" max="15185" width="12.28515625" style="938" customWidth="1"/>
    <col min="15186" max="15186" width="6.42578125" style="938" customWidth="1"/>
    <col min="15187" max="15187" width="12.28515625" style="938" customWidth="1"/>
    <col min="15188" max="15188" width="0" style="938" hidden="1" customWidth="1"/>
    <col min="15189" max="15189" width="3.7109375" style="938" customWidth="1"/>
    <col min="15190" max="15190" width="11.140625" style="938" bestFit="1" customWidth="1"/>
    <col min="15191" max="15192" width="10.5703125" style="938"/>
    <col min="15193" max="15193" width="11.140625" style="938" customWidth="1"/>
    <col min="15194" max="15423" width="10.5703125" style="938"/>
    <col min="15424" max="15431" width="0" style="938" hidden="1" customWidth="1"/>
    <col min="15432" max="15432" width="3.7109375" style="938" customWidth="1"/>
    <col min="15433" max="15433" width="3.85546875" style="938" customWidth="1"/>
    <col min="15434" max="15434" width="3.7109375" style="938" customWidth="1"/>
    <col min="15435" max="15435" width="12.7109375" style="938" customWidth="1"/>
    <col min="15436" max="15436" width="52.7109375" style="938" customWidth="1"/>
    <col min="15437" max="15440" width="0" style="938" hidden="1" customWidth="1"/>
    <col min="15441" max="15441" width="12.28515625" style="938" customWidth="1"/>
    <col min="15442" max="15442" width="6.42578125" style="938" customWidth="1"/>
    <col min="15443" max="15443" width="12.28515625" style="938" customWidth="1"/>
    <col min="15444" max="15444" width="0" style="938" hidden="1" customWidth="1"/>
    <col min="15445" max="15445" width="3.7109375" style="938" customWidth="1"/>
    <col min="15446" max="15446" width="11.140625" style="938" bestFit="1" customWidth="1"/>
    <col min="15447" max="15448" width="10.5703125" style="938"/>
    <col min="15449" max="15449" width="11.140625" style="938" customWidth="1"/>
    <col min="15450" max="15679" width="10.5703125" style="938"/>
    <col min="15680" max="15687" width="0" style="938" hidden="1" customWidth="1"/>
    <col min="15688" max="15688" width="3.7109375" style="938" customWidth="1"/>
    <col min="15689" max="15689" width="3.85546875" style="938" customWidth="1"/>
    <col min="15690" max="15690" width="3.7109375" style="938" customWidth="1"/>
    <col min="15691" max="15691" width="12.7109375" style="938" customWidth="1"/>
    <col min="15692" max="15692" width="52.7109375" style="938" customWidth="1"/>
    <col min="15693" max="15696" width="0" style="938" hidden="1" customWidth="1"/>
    <col min="15697" max="15697" width="12.28515625" style="938" customWidth="1"/>
    <col min="15698" max="15698" width="6.42578125" style="938" customWidth="1"/>
    <col min="15699" max="15699" width="12.28515625" style="938" customWidth="1"/>
    <col min="15700" max="15700" width="0" style="938" hidden="1" customWidth="1"/>
    <col min="15701" max="15701" width="3.7109375" style="938" customWidth="1"/>
    <col min="15702" max="15702" width="11.140625" style="938" bestFit="1" customWidth="1"/>
    <col min="15703" max="15704" width="10.5703125" style="938"/>
    <col min="15705" max="15705" width="11.140625" style="938" customWidth="1"/>
    <col min="15706" max="15935" width="10.5703125" style="938"/>
    <col min="15936" max="15943" width="0" style="938" hidden="1" customWidth="1"/>
    <col min="15944" max="15944" width="3.7109375" style="938" customWidth="1"/>
    <col min="15945" max="15945" width="3.85546875" style="938" customWidth="1"/>
    <col min="15946" max="15946" width="3.7109375" style="938" customWidth="1"/>
    <col min="15947" max="15947" width="12.7109375" style="938" customWidth="1"/>
    <col min="15948" max="15948" width="52.7109375" style="938" customWidth="1"/>
    <col min="15949" max="15952" width="0" style="938" hidden="1" customWidth="1"/>
    <col min="15953" max="15953" width="12.28515625" style="938" customWidth="1"/>
    <col min="15954" max="15954" width="6.42578125" style="938" customWidth="1"/>
    <col min="15955" max="15955" width="12.28515625" style="938" customWidth="1"/>
    <col min="15956" max="15956" width="0" style="938" hidden="1" customWidth="1"/>
    <col min="15957" max="15957" width="3.7109375" style="938" customWidth="1"/>
    <col min="15958" max="15958" width="11.140625" style="938" bestFit="1" customWidth="1"/>
    <col min="15959" max="15960" width="10.5703125" style="938"/>
    <col min="15961" max="15961" width="11.140625" style="938" customWidth="1"/>
    <col min="15962" max="16191" width="10.5703125" style="938"/>
    <col min="16192" max="16199" width="0" style="938" hidden="1" customWidth="1"/>
    <col min="16200" max="16200" width="3.7109375" style="938" customWidth="1"/>
    <col min="16201" max="16201" width="3.85546875" style="938" customWidth="1"/>
    <col min="16202" max="16202" width="3.7109375" style="938" customWidth="1"/>
    <col min="16203" max="16203" width="12.7109375" style="938" customWidth="1"/>
    <col min="16204" max="16204" width="52.7109375" style="938" customWidth="1"/>
    <col min="16205" max="16208" width="0" style="938" hidden="1" customWidth="1"/>
    <col min="16209" max="16209" width="12.28515625" style="938" customWidth="1"/>
    <col min="16210" max="16210" width="6.42578125" style="938" customWidth="1"/>
    <col min="16211" max="16211" width="12.28515625" style="938" customWidth="1"/>
    <col min="16212" max="16212" width="0" style="938" hidden="1" customWidth="1"/>
    <col min="16213" max="16213" width="3.7109375" style="938" customWidth="1"/>
    <col min="16214" max="16214" width="11.140625" style="938" bestFit="1" customWidth="1"/>
    <col min="16215" max="16216" width="10.5703125" style="938"/>
    <col min="16217" max="16217" width="11.140625" style="938" customWidth="1"/>
    <col min="16218" max="16384" width="10.5703125" style="938"/>
  </cols>
  <sheetData>
    <row r="1" spans="1:97" hidden="1">
      <c r="Q1" s="731"/>
      <c r="R1" s="731"/>
      <c r="X1" s="731"/>
      <c r="Y1" s="731"/>
      <c r="AE1" s="731"/>
      <c r="AF1" s="731"/>
      <c r="AL1" s="731"/>
      <c r="AM1" s="731"/>
      <c r="AS1" s="731"/>
      <c r="AT1" s="731"/>
      <c r="AZ1" s="731"/>
      <c r="BA1" s="731"/>
      <c r="BG1" s="731"/>
      <c r="BH1" s="731"/>
      <c r="BN1" s="731"/>
      <c r="BO1" s="731"/>
      <c r="BU1" s="731"/>
      <c r="BV1" s="731"/>
      <c r="CB1" s="731"/>
      <c r="CC1" s="731"/>
    </row>
    <row r="2" spans="1:97" hidden="1">
      <c r="U2" s="731"/>
      <c r="AB2" s="731"/>
      <c r="AI2" s="731"/>
      <c r="AP2" s="731"/>
      <c r="AW2" s="731"/>
      <c r="BD2" s="731"/>
      <c r="BK2" s="731"/>
      <c r="BR2" s="731"/>
      <c r="BY2" s="731"/>
      <c r="CF2" s="731"/>
    </row>
    <row r="3" spans="1:97" hidden="1"/>
    <row r="4" spans="1:97" ht="3" customHeight="1">
      <c r="J4" s="943"/>
      <c r="K4" s="943"/>
      <c r="L4" s="939"/>
      <c r="M4" s="939"/>
      <c r="N4" s="939"/>
      <c r="O4" s="946"/>
      <c r="P4" s="946"/>
      <c r="Q4" s="946"/>
      <c r="R4" s="946"/>
      <c r="S4" s="946"/>
      <c r="T4" s="946"/>
      <c r="U4" s="946"/>
      <c r="V4" s="946"/>
      <c r="W4" s="946"/>
      <c r="X4" s="946"/>
      <c r="Y4" s="946"/>
      <c r="Z4" s="946"/>
      <c r="AA4" s="946"/>
      <c r="AB4" s="946"/>
      <c r="AC4" s="946"/>
      <c r="AD4" s="946"/>
      <c r="AE4" s="946"/>
      <c r="AF4" s="946"/>
      <c r="AG4" s="946"/>
      <c r="AH4" s="946"/>
      <c r="AI4" s="946"/>
      <c r="AJ4" s="946"/>
      <c r="AK4" s="946"/>
      <c r="AL4" s="946"/>
      <c r="AM4" s="946"/>
      <c r="AN4" s="946"/>
      <c r="AO4" s="946"/>
      <c r="AP4" s="946"/>
      <c r="AQ4" s="946"/>
      <c r="AR4" s="946"/>
      <c r="AS4" s="946"/>
      <c r="AT4" s="946"/>
      <c r="AU4" s="946"/>
      <c r="AV4" s="946"/>
      <c r="AW4" s="946"/>
      <c r="AX4" s="946"/>
      <c r="AY4" s="946"/>
      <c r="AZ4" s="946"/>
      <c r="BA4" s="946"/>
      <c r="BB4" s="946"/>
      <c r="BC4" s="946"/>
      <c r="BD4" s="946"/>
      <c r="BE4" s="946"/>
      <c r="BF4" s="946"/>
      <c r="BG4" s="946"/>
      <c r="BH4" s="946"/>
      <c r="BI4" s="946"/>
      <c r="BJ4" s="946"/>
      <c r="BK4" s="946"/>
      <c r="BL4" s="946"/>
      <c r="BM4" s="946"/>
      <c r="BN4" s="946"/>
      <c r="BO4" s="946"/>
      <c r="BP4" s="946"/>
      <c r="BQ4" s="946"/>
      <c r="BR4" s="946"/>
      <c r="BS4" s="946"/>
      <c r="BT4" s="946"/>
      <c r="BU4" s="946"/>
      <c r="BV4" s="946"/>
      <c r="BW4" s="946"/>
      <c r="BX4" s="946"/>
      <c r="BY4" s="946"/>
      <c r="BZ4" s="946"/>
      <c r="CA4" s="946"/>
      <c r="CB4" s="946"/>
      <c r="CC4" s="946"/>
      <c r="CD4" s="946"/>
      <c r="CE4" s="946"/>
      <c r="CF4" s="946"/>
    </row>
    <row r="5" spans="1:97" ht="26.1" customHeight="1">
      <c r="J5" s="943"/>
      <c r="K5" s="943"/>
      <c r="L5" s="1307" t="s">
        <v>717</v>
      </c>
      <c r="M5" s="1307"/>
      <c r="N5" s="1307"/>
      <c r="O5" s="1307"/>
      <c r="P5" s="1307"/>
      <c r="Q5" s="1307"/>
      <c r="R5" s="1307"/>
      <c r="S5" s="1307"/>
      <c r="T5" s="1307"/>
      <c r="U5" s="633"/>
      <c r="V5" s="633"/>
      <c r="W5" s="633"/>
      <c r="X5" s="633"/>
      <c r="Y5" s="633"/>
      <c r="Z5" s="633"/>
      <c r="AA5" s="633"/>
      <c r="AB5" s="633"/>
      <c r="AC5" s="633"/>
      <c r="AD5" s="633"/>
      <c r="AE5" s="633"/>
      <c r="AF5" s="633"/>
      <c r="AG5" s="633"/>
      <c r="AH5" s="633"/>
      <c r="AI5" s="633"/>
      <c r="AJ5" s="633"/>
      <c r="AK5" s="633"/>
      <c r="AL5" s="633"/>
      <c r="AM5" s="633"/>
      <c r="AN5" s="633"/>
      <c r="AO5" s="633"/>
      <c r="AP5" s="633"/>
      <c r="AQ5" s="633"/>
      <c r="AR5" s="633"/>
      <c r="AS5" s="633"/>
      <c r="AT5" s="633"/>
      <c r="AU5" s="633"/>
      <c r="AV5" s="633"/>
      <c r="AW5" s="633"/>
      <c r="AX5" s="633"/>
      <c r="AY5" s="633"/>
      <c r="AZ5" s="633"/>
      <c r="BA5" s="633"/>
      <c r="BB5" s="633"/>
      <c r="BC5" s="633"/>
      <c r="BD5" s="633"/>
      <c r="BE5" s="633"/>
      <c r="BF5" s="633"/>
      <c r="BG5" s="633"/>
      <c r="BH5" s="633"/>
      <c r="BI5" s="633"/>
      <c r="BJ5" s="633"/>
      <c r="BK5" s="633"/>
      <c r="BL5" s="633"/>
      <c r="BM5" s="633"/>
      <c r="BN5" s="633"/>
      <c r="BO5" s="633"/>
      <c r="BP5" s="633"/>
      <c r="BQ5" s="633"/>
      <c r="BR5" s="633"/>
      <c r="BS5" s="633"/>
      <c r="BT5" s="633"/>
      <c r="BU5" s="633"/>
      <c r="BV5" s="633"/>
      <c r="BW5" s="633"/>
      <c r="BX5" s="633"/>
      <c r="BY5" s="633"/>
      <c r="BZ5" s="633"/>
      <c r="CA5" s="633"/>
      <c r="CB5" s="633"/>
      <c r="CC5" s="633"/>
      <c r="CD5" s="633"/>
      <c r="CE5" s="633"/>
      <c r="CF5" s="633"/>
    </row>
    <row r="6" spans="1:97" ht="3" customHeight="1">
      <c r="J6" s="943"/>
      <c r="K6" s="943"/>
      <c r="L6" s="939"/>
      <c r="M6" s="939"/>
      <c r="N6" s="939"/>
      <c r="O6" s="718"/>
      <c r="P6" s="718"/>
      <c r="Q6" s="718"/>
      <c r="R6" s="718"/>
      <c r="S6" s="718"/>
      <c r="T6" s="718"/>
      <c r="U6" s="718"/>
      <c r="V6" s="1079"/>
      <c r="W6" s="1079"/>
      <c r="X6" s="1079"/>
      <c r="Y6" s="1079"/>
      <c r="Z6" s="1079"/>
      <c r="AA6" s="1079"/>
      <c r="AB6" s="1079"/>
      <c r="AC6" s="1079"/>
      <c r="AD6" s="1079"/>
      <c r="AE6" s="1079"/>
      <c r="AF6" s="1079"/>
      <c r="AG6" s="1079"/>
      <c r="AH6" s="1079"/>
      <c r="AI6" s="1079"/>
      <c r="AJ6" s="1079"/>
      <c r="AK6" s="1079"/>
      <c r="AL6" s="1079"/>
      <c r="AM6" s="1079"/>
      <c r="AN6" s="1079"/>
      <c r="AO6" s="1079"/>
      <c r="AP6" s="1079"/>
      <c r="AQ6" s="1079"/>
      <c r="AR6" s="1079"/>
      <c r="AS6" s="1079"/>
      <c r="AT6" s="1079"/>
      <c r="AU6" s="1079"/>
      <c r="AV6" s="1079"/>
      <c r="AW6" s="1079"/>
      <c r="AX6" s="1079"/>
      <c r="AY6" s="1079"/>
      <c r="AZ6" s="1079"/>
      <c r="BA6" s="1079"/>
      <c r="BB6" s="1079"/>
      <c r="BC6" s="1079"/>
      <c r="BD6" s="1079"/>
      <c r="BE6" s="1079"/>
      <c r="BF6" s="1079"/>
      <c r="BG6" s="1079"/>
      <c r="BH6" s="1079"/>
      <c r="BI6" s="1079"/>
      <c r="BJ6" s="1079"/>
      <c r="BK6" s="1079"/>
      <c r="BL6" s="1079"/>
      <c r="BM6" s="1079"/>
      <c r="BN6" s="1079"/>
      <c r="BO6" s="1079"/>
      <c r="BP6" s="1079"/>
      <c r="BQ6" s="1079"/>
      <c r="BR6" s="1079"/>
      <c r="BS6" s="1079"/>
      <c r="BT6" s="1079"/>
      <c r="BU6" s="1079"/>
      <c r="BV6" s="1079"/>
      <c r="BW6" s="1079"/>
      <c r="BX6" s="1079"/>
      <c r="BY6" s="1079"/>
      <c r="BZ6" s="1079"/>
      <c r="CA6" s="1079"/>
      <c r="CB6" s="1079"/>
      <c r="CC6" s="1079"/>
      <c r="CD6" s="1079"/>
      <c r="CE6" s="1079"/>
      <c r="CF6" s="1079"/>
      <c r="CG6" s="946"/>
    </row>
    <row r="7" spans="1:97" s="746" customFormat="1" ht="11.25" hidden="1">
      <c r="A7" s="1121"/>
      <c r="B7" s="1121"/>
      <c r="C7" s="1121"/>
      <c r="D7" s="1121"/>
      <c r="E7" s="1121"/>
      <c r="F7" s="1121"/>
      <c r="G7" s="1121"/>
      <c r="H7" s="1121"/>
      <c r="L7" s="1171"/>
      <c r="M7" s="1046"/>
      <c r="O7" s="1283"/>
      <c r="P7" s="1283"/>
      <c r="Q7" s="1283"/>
      <c r="R7" s="1283"/>
      <c r="S7" s="1283"/>
      <c r="T7" s="1283"/>
      <c r="U7" s="780"/>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s="780"/>
      <c r="CI7" s="1121"/>
      <c r="CJ7" s="1121"/>
      <c r="CK7" s="1121"/>
      <c r="CL7" s="1121"/>
      <c r="CM7" s="1121"/>
    </row>
    <row r="8" spans="1:97" s="955" customFormat="1" ht="18.75">
      <c r="A8" s="961"/>
      <c r="B8" s="961"/>
      <c r="C8" s="961"/>
      <c r="D8" s="961"/>
      <c r="E8" s="961"/>
      <c r="F8" s="961"/>
      <c r="G8" s="961"/>
      <c r="H8" s="961"/>
      <c r="L8" s="469"/>
      <c r="M8" s="586" t="str">
        <f>"Дата подачи заявления об "&amp;IF(datePr_ch="","утверждении","изменении") &amp; " тарифов"</f>
        <v>Дата подачи заявления об утверждении тарифов</v>
      </c>
      <c r="N8" s="1125"/>
      <c r="O8" s="1284" t="str">
        <f>IF(datePr_ch="",IF(datePr="","",datePr),datePr_ch)</f>
        <v>29.04.2021</v>
      </c>
      <c r="P8" s="1284"/>
      <c r="Q8" s="1284"/>
      <c r="R8" s="1284"/>
      <c r="S8" s="1284"/>
      <c r="T8" s="1284"/>
      <c r="U8" s="730"/>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s="730"/>
      <c r="CH8" s="489"/>
      <c r="CI8" s="961"/>
      <c r="CJ8" s="961"/>
      <c r="CK8" s="961"/>
      <c r="CL8" s="961"/>
      <c r="CM8" s="961"/>
      <c r="CN8" s="961"/>
      <c r="CO8" s="961"/>
      <c r="CP8" s="961"/>
      <c r="CQ8" s="961"/>
      <c r="CR8" s="961"/>
      <c r="CS8" s="961"/>
    </row>
    <row r="9" spans="1:97" s="955" customFormat="1" ht="22.5">
      <c r="A9" s="961"/>
      <c r="B9" s="961"/>
      <c r="C9" s="961"/>
      <c r="D9" s="961"/>
      <c r="E9" s="961"/>
      <c r="F9" s="961"/>
      <c r="G9" s="961"/>
      <c r="H9" s="961"/>
      <c r="L9" s="724"/>
      <c r="M9" s="586" t="str">
        <f>"Номер подачи заявления об "&amp;IF(numberPr_ch="","утверждении","изменении") &amp; " тарифов"</f>
        <v>Номер подачи заявления об утверждении тарифов</v>
      </c>
      <c r="N9" s="1125"/>
      <c r="O9" s="1284" t="str">
        <f>IF(numberPr_ch="",IF(numberPr="","",numberPr),numberPr_ch)</f>
        <v>53</v>
      </c>
      <c r="P9" s="1284"/>
      <c r="Q9" s="1284"/>
      <c r="R9" s="1284"/>
      <c r="S9" s="1284"/>
      <c r="T9" s="1284"/>
      <c r="U9" s="730"/>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s="730"/>
      <c r="CH9" s="489"/>
      <c r="CI9" s="961"/>
      <c r="CJ9" s="961"/>
      <c r="CK9" s="961"/>
      <c r="CL9" s="961"/>
      <c r="CM9" s="961"/>
      <c r="CN9" s="961"/>
      <c r="CO9" s="961"/>
      <c r="CP9" s="961"/>
      <c r="CQ9" s="961"/>
      <c r="CR9" s="961"/>
      <c r="CS9" s="961"/>
    </row>
    <row r="10" spans="1:97" s="746" customFormat="1" ht="11.25" hidden="1">
      <c r="A10" s="1121"/>
      <c r="B10" s="1121"/>
      <c r="C10" s="1121"/>
      <c r="D10" s="1121"/>
      <c r="E10" s="1121"/>
      <c r="F10" s="1121"/>
      <c r="G10" s="1121"/>
      <c r="H10" s="1121"/>
      <c r="L10" s="1171"/>
      <c r="M10" s="1046"/>
      <c r="O10" s="1283"/>
      <c r="P10" s="1283"/>
      <c r="Q10" s="1283"/>
      <c r="R10" s="1283"/>
      <c r="S10" s="1283"/>
      <c r="T10" s="1283"/>
      <c r="U10" s="78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s="780"/>
      <c r="CI10" s="1121"/>
      <c r="CJ10" s="1121"/>
      <c r="CK10" s="1121"/>
      <c r="CL10" s="1121"/>
      <c r="CM10" s="1121"/>
    </row>
    <row r="11" spans="1:97" s="955" customFormat="1" ht="11.25" hidden="1">
      <c r="A11" s="961"/>
      <c r="B11" s="961"/>
      <c r="C11" s="961"/>
      <c r="D11" s="961"/>
      <c r="E11" s="961"/>
      <c r="F11" s="961"/>
      <c r="G11" s="961"/>
      <c r="H11" s="961"/>
      <c r="L11" s="1308"/>
      <c r="M11" s="1308"/>
      <c r="N11" s="972"/>
      <c r="O11" s="730"/>
      <c r="P11" s="730"/>
      <c r="Q11" s="730"/>
      <c r="R11" s="730"/>
      <c r="S11" s="730"/>
      <c r="T11" s="730"/>
      <c r="U11" s="959" t="s">
        <v>371</v>
      </c>
      <c r="V11" s="1098"/>
      <c r="W11" s="1098"/>
      <c r="X11" s="1098"/>
      <c r="Y11" s="1098"/>
      <c r="Z11" s="1098"/>
      <c r="AA11" s="1098"/>
      <c r="AB11" s="959" t="s">
        <v>371</v>
      </c>
      <c r="AC11" s="1098"/>
      <c r="AD11" s="1098"/>
      <c r="AE11" s="1098"/>
      <c r="AF11" s="1098"/>
      <c r="AG11" s="1098"/>
      <c r="AH11" s="1098"/>
      <c r="AI11" s="959" t="s">
        <v>371</v>
      </c>
      <c r="AJ11" s="1098"/>
      <c r="AK11" s="1098"/>
      <c r="AL11" s="1098"/>
      <c r="AM11" s="1098"/>
      <c r="AN11" s="1098"/>
      <c r="AO11" s="1098"/>
      <c r="AP11" s="959" t="s">
        <v>371</v>
      </c>
      <c r="AQ11" s="1098"/>
      <c r="AR11" s="1098"/>
      <c r="AS11" s="1098"/>
      <c r="AT11" s="1098"/>
      <c r="AU11" s="1098"/>
      <c r="AV11" s="1098"/>
      <c r="AW11" s="959" t="s">
        <v>371</v>
      </c>
      <c r="AX11" s="1098"/>
      <c r="AY11" s="1098"/>
      <c r="AZ11" s="1098"/>
      <c r="BA11" s="1098"/>
      <c r="BB11" s="1098"/>
      <c r="BC11" s="1098"/>
      <c r="BD11" s="959" t="s">
        <v>371</v>
      </c>
      <c r="BE11" s="1098"/>
      <c r="BF11" s="1098"/>
      <c r="BG11" s="1098"/>
      <c r="BH11" s="1098"/>
      <c r="BI11" s="1098"/>
      <c r="BJ11" s="1098"/>
      <c r="BK11" s="959" t="s">
        <v>371</v>
      </c>
      <c r="BL11" s="1098"/>
      <c r="BM11" s="1098"/>
      <c r="BN11" s="1098"/>
      <c r="BO11" s="1098"/>
      <c r="BP11" s="1098"/>
      <c r="BQ11" s="1098"/>
      <c r="BR11" s="959" t="s">
        <v>371</v>
      </c>
      <c r="BS11" s="1098"/>
      <c r="BT11" s="1098"/>
      <c r="BU11" s="1098"/>
      <c r="BV11" s="1098"/>
      <c r="BW11" s="1098"/>
      <c r="BX11" s="1098"/>
      <c r="BY11" s="959" t="s">
        <v>371</v>
      </c>
      <c r="BZ11" s="1098"/>
      <c r="CA11" s="1098"/>
      <c r="CB11" s="1098"/>
      <c r="CC11" s="1098"/>
      <c r="CD11" s="1098"/>
      <c r="CE11" s="1098"/>
      <c r="CF11" s="959" t="s">
        <v>371</v>
      </c>
      <c r="CI11" s="961"/>
      <c r="CJ11" s="961"/>
      <c r="CK11" s="961"/>
      <c r="CL11" s="961"/>
      <c r="CM11" s="961"/>
      <c r="CN11" s="961"/>
      <c r="CO11" s="961"/>
      <c r="CP11" s="961"/>
      <c r="CQ11" s="961"/>
      <c r="CR11" s="961"/>
      <c r="CS11" s="961"/>
    </row>
    <row r="12" spans="1:97">
      <c r="J12" s="943"/>
      <c r="K12" s="943"/>
      <c r="L12" s="939"/>
      <c r="M12" s="939"/>
      <c r="N12" s="472"/>
      <c r="O12" s="1285"/>
      <c r="P12" s="1285"/>
      <c r="Q12" s="1285"/>
      <c r="R12" s="1285"/>
      <c r="S12" s="1285"/>
      <c r="T12" s="1285"/>
      <c r="U12" s="1285"/>
      <c r="V12" s="1285" t="s">
        <v>2856</v>
      </c>
      <c r="W12" s="1285"/>
      <c r="X12" s="1285"/>
      <c r="Y12" s="1285"/>
      <c r="Z12" s="1285"/>
      <c r="AA12" s="1285"/>
      <c r="AB12" s="1285"/>
      <c r="AC12" s="1285" t="s">
        <v>2856</v>
      </c>
      <c r="AD12" s="1285"/>
      <c r="AE12" s="1285"/>
      <c r="AF12" s="1285"/>
      <c r="AG12" s="1285"/>
      <c r="AH12" s="1285"/>
      <c r="AI12" s="1285"/>
      <c r="AJ12" s="1285" t="s">
        <v>2856</v>
      </c>
      <c r="AK12" s="1285"/>
      <c r="AL12" s="1285"/>
      <c r="AM12" s="1285"/>
      <c r="AN12" s="1285"/>
      <c r="AO12" s="1285"/>
      <c r="AP12" s="1285"/>
      <c r="AQ12" s="1285" t="s">
        <v>2856</v>
      </c>
      <c r="AR12" s="1285"/>
      <c r="AS12" s="1285"/>
      <c r="AT12" s="1285"/>
      <c r="AU12" s="1285"/>
      <c r="AV12" s="1285"/>
      <c r="AW12" s="1285"/>
      <c r="AX12" s="1285" t="s">
        <v>2856</v>
      </c>
      <c r="AY12" s="1285"/>
      <c r="AZ12" s="1285"/>
      <c r="BA12" s="1285"/>
      <c r="BB12" s="1285"/>
      <c r="BC12" s="1285"/>
      <c r="BD12" s="1285"/>
      <c r="BE12" s="1285" t="s">
        <v>2856</v>
      </c>
      <c r="BF12" s="1285"/>
      <c r="BG12" s="1285"/>
      <c r="BH12" s="1285"/>
      <c r="BI12" s="1285"/>
      <c r="BJ12" s="1285"/>
      <c r="BK12" s="1285"/>
      <c r="BL12" s="1285" t="s">
        <v>2856</v>
      </c>
      <c r="BM12" s="1285"/>
      <c r="BN12" s="1285"/>
      <c r="BO12" s="1285"/>
      <c r="BP12" s="1285"/>
      <c r="BQ12" s="1285"/>
      <c r="BR12" s="1285"/>
      <c r="BS12" s="1285" t="s">
        <v>2856</v>
      </c>
      <c r="BT12" s="1285"/>
      <c r="BU12" s="1285"/>
      <c r="BV12" s="1285"/>
      <c r="BW12" s="1285"/>
      <c r="BX12" s="1285"/>
      <c r="BY12" s="1285"/>
      <c r="BZ12" s="1285" t="s">
        <v>2856</v>
      </c>
      <c r="CA12" s="1285"/>
      <c r="CB12" s="1285"/>
      <c r="CC12" s="1285"/>
      <c r="CD12" s="1285"/>
      <c r="CE12" s="1285"/>
      <c r="CF12" s="1285"/>
    </row>
    <row r="13" spans="1:97">
      <c r="J13" s="943"/>
      <c r="K13" s="943"/>
      <c r="L13" s="1235" t="s">
        <v>445</v>
      </c>
      <c r="M13" s="1235"/>
      <c r="N13" s="1235"/>
      <c r="O13" s="1235"/>
      <c r="P13" s="1235"/>
      <c r="Q13" s="1235"/>
      <c r="R13" s="1235"/>
      <c r="S13" s="1235"/>
      <c r="T13" s="1235"/>
      <c r="U13" s="1235"/>
      <c r="V13" s="1235"/>
      <c r="W13" s="1235"/>
      <c r="X13" s="1235"/>
      <c r="Y13" s="1235"/>
      <c r="Z13" s="1235"/>
      <c r="AA13" s="1235"/>
      <c r="AB13" s="1235"/>
      <c r="AC13" s="1235"/>
      <c r="AD13" s="1235"/>
      <c r="AE13" s="1235"/>
      <c r="AF13" s="1235"/>
      <c r="AG13" s="1235"/>
      <c r="AH13" s="1235"/>
      <c r="AI13" s="1235"/>
      <c r="AJ13" s="1235"/>
      <c r="AK13" s="1235"/>
      <c r="AL13" s="1235"/>
      <c r="AM13" s="1235"/>
      <c r="AN13" s="1235"/>
      <c r="AO13" s="1235"/>
      <c r="AP13" s="1235"/>
      <c r="AQ13" s="1235"/>
      <c r="AR13" s="1235"/>
      <c r="AS13" s="1235"/>
      <c r="AT13" s="1235"/>
      <c r="AU13" s="1235"/>
      <c r="AV13" s="1235"/>
      <c r="AW13" s="1235"/>
      <c r="AX13" s="1235"/>
      <c r="AY13" s="1235"/>
      <c r="AZ13" s="1235"/>
      <c r="BA13" s="1235"/>
      <c r="BB13" s="1235"/>
      <c r="BC13" s="1235"/>
      <c r="BD13" s="1235"/>
      <c r="BE13" s="1235"/>
      <c r="BF13" s="1235"/>
      <c r="BG13" s="1235"/>
      <c r="BH13" s="1235"/>
      <c r="BI13" s="1235"/>
      <c r="BJ13" s="1235"/>
      <c r="BK13" s="1235"/>
      <c r="BL13" s="1235"/>
      <c r="BM13" s="1235"/>
      <c r="BN13" s="1235"/>
      <c r="BO13" s="1235"/>
      <c r="BP13" s="1235"/>
      <c r="BQ13" s="1235"/>
      <c r="BR13" s="1235"/>
      <c r="BS13" s="1235"/>
      <c r="BT13" s="1235"/>
      <c r="BU13" s="1235"/>
      <c r="BV13" s="1235"/>
      <c r="BW13" s="1235"/>
      <c r="BX13" s="1235"/>
      <c r="BY13" s="1235"/>
      <c r="BZ13" s="1235"/>
      <c r="CA13" s="1235"/>
      <c r="CB13" s="1235"/>
      <c r="CC13" s="1235"/>
      <c r="CD13" s="1235"/>
      <c r="CE13" s="1235"/>
      <c r="CF13" s="1235"/>
      <c r="CG13" s="1235"/>
      <c r="CH13" s="1235" t="s">
        <v>446</v>
      </c>
    </row>
    <row r="14" spans="1:97" ht="14.25" customHeight="1">
      <c r="J14" s="943"/>
      <c r="K14" s="943"/>
      <c r="L14" s="1291" t="s">
        <v>91</v>
      </c>
      <c r="M14" s="1291" t="s">
        <v>602</v>
      </c>
      <c r="N14" s="630"/>
      <c r="O14" s="1292" t="s">
        <v>604</v>
      </c>
      <c r="P14" s="1293"/>
      <c r="Q14" s="1293"/>
      <c r="R14" s="1293"/>
      <c r="S14" s="1293"/>
      <c r="T14" s="1294"/>
      <c r="U14" s="1302" t="s">
        <v>339</v>
      </c>
      <c r="V14" s="1292" t="s">
        <v>604</v>
      </c>
      <c r="W14" s="1293"/>
      <c r="X14" s="1293"/>
      <c r="Y14" s="1293"/>
      <c r="Z14" s="1293"/>
      <c r="AA14" s="1294"/>
      <c r="AB14" s="1302" t="s">
        <v>339</v>
      </c>
      <c r="AC14" s="1292" t="s">
        <v>604</v>
      </c>
      <c r="AD14" s="1293"/>
      <c r="AE14" s="1293"/>
      <c r="AF14" s="1293"/>
      <c r="AG14" s="1293"/>
      <c r="AH14" s="1294"/>
      <c r="AI14" s="1302" t="s">
        <v>339</v>
      </c>
      <c r="AJ14" s="1292" t="s">
        <v>604</v>
      </c>
      <c r="AK14" s="1293"/>
      <c r="AL14" s="1293"/>
      <c r="AM14" s="1293"/>
      <c r="AN14" s="1293"/>
      <c r="AO14" s="1294"/>
      <c r="AP14" s="1302" t="s">
        <v>339</v>
      </c>
      <c r="AQ14" s="1292" t="s">
        <v>604</v>
      </c>
      <c r="AR14" s="1293"/>
      <c r="AS14" s="1293"/>
      <c r="AT14" s="1293"/>
      <c r="AU14" s="1293"/>
      <c r="AV14" s="1294"/>
      <c r="AW14" s="1302" t="s">
        <v>339</v>
      </c>
      <c r="AX14" s="1292" t="s">
        <v>604</v>
      </c>
      <c r="AY14" s="1293"/>
      <c r="AZ14" s="1293"/>
      <c r="BA14" s="1293"/>
      <c r="BB14" s="1293"/>
      <c r="BC14" s="1294"/>
      <c r="BD14" s="1302" t="s">
        <v>339</v>
      </c>
      <c r="BE14" s="1292" t="s">
        <v>604</v>
      </c>
      <c r="BF14" s="1293"/>
      <c r="BG14" s="1293"/>
      <c r="BH14" s="1293"/>
      <c r="BI14" s="1293"/>
      <c r="BJ14" s="1294"/>
      <c r="BK14" s="1302" t="s">
        <v>339</v>
      </c>
      <c r="BL14" s="1292" t="s">
        <v>604</v>
      </c>
      <c r="BM14" s="1293"/>
      <c r="BN14" s="1293"/>
      <c r="BO14" s="1293"/>
      <c r="BP14" s="1293"/>
      <c r="BQ14" s="1294"/>
      <c r="BR14" s="1302" t="s">
        <v>339</v>
      </c>
      <c r="BS14" s="1292" t="s">
        <v>604</v>
      </c>
      <c r="BT14" s="1293"/>
      <c r="BU14" s="1293"/>
      <c r="BV14" s="1293"/>
      <c r="BW14" s="1293"/>
      <c r="BX14" s="1294"/>
      <c r="BY14" s="1302" t="s">
        <v>339</v>
      </c>
      <c r="BZ14" s="1292" t="s">
        <v>604</v>
      </c>
      <c r="CA14" s="1293"/>
      <c r="CB14" s="1293"/>
      <c r="CC14" s="1293"/>
      <c r="CD14" s="1293"/>
      <c r="CE14" s="1294"/>
      <c r="CF14" s="1302" t="s">
        <v>339</v>
      </c>
      <c r="CG14" s="1288" t="s">
        <v>274</v>
      </c>
      <c r="CH14" s="1235"/>
    </row>
    <row r="15" spans="1:97" ht="14.25" customHeight="1">
      <c r="J15" s="943"/>
      <c r="K15" s="943"/>
      <c r="L15" s="1291"/>
      <c r="M15" s="1291"/>
      <c r="N15" s="631"/>
      <c r="O15" s="1297" t="s">
        <v>578</v>
      </c>
      <c r="P15" s="1295" t="s">
        <v>270</v>
      </c>
      <c r="Q15" s="1296"/>
      <c r="R15" s="1299" t="s">
        <v>615</v>
      </c>
      <c r="S15" s="1300"/>
      <c r="T15" s="1301"/>
      <c r="U15" s="1303"/>
      <c r="V15" s="1297" t="s">
        <v>578</v>
      </c>
      <c r="W15" s="1295" t="s">
        <v>270</v>
      </c>
      <c r="X15" s="1296"/>
      <c r="Y15" s="1299" t="s">
        <v>615</v>
      </c>
      <c r="Z15" s="1300"/>
      <c r="AA15" s="1301"/>
      <c r="AB15" s="1303"/>
      <c r="AC15" s="1297" t="s">
        <v>578</v>
      </c>
      <c r="AD15" s="1295" t="s">
        <v>270</v>
      </c>
      <c r="AE15" s="1296"/>
      <c r="AF15" s="1299" t="s">
        <v>615</v>
      </c>
      <c r="AG15" s="1300"/>
      <c r="AH15" s="1301"/>
      <c r="AI15" s="1303"/>
      <c r="AJ15" s="1297" t="s">
        <v>578</v>
      </c>
      <c r="AK15" s="1295" t="s">
        <v>270</v>
      </c>
      <c r="AL15" s="1296"/>
      <c r="AM15" s="1299" t="s">
        <v>615</v>
      </c>
      <c r="AN15" s="1300"/>
      <c r="AO15" s="1301"/>
      <c r="AP15" s="1303"/>
      <c r="AQ15" s="1297" t="s">
        <v>578</v>
      </c>
      <c r="AR15" s="1295" t="s">
        <v>270</v>
      </c>
      <c r="AS15" s="1296"/>
      <c r="AT15" s="1299" t="s">
        <v>615</v>
      </c>
      <c r="AU15" s="1300"/>
      <c r="AV15" s="1301"/>
      <c r="AW15" s="1303"/>
      <c r="AX15" s="1297" t="s">
        <v>578</v>
      </c>
      <c r="AY15" s="1295" t="s">
        <v>270</v>
      </c>
      <c r="AZ15" s="1296"/>
      <c r="BA15" s="1299" t="s">
        <v>615</v>
      </c>
      <c r="BB15" s="1300"/>
      <c r="BC15" s="1301"/>
      <c r="BD15" s="1303"/>
      <c r="BE15" s="1297" t="s">
        <v>578</v>
      </c>
      <c r="BF15" s="1295" t="s">
        <v>270</v>
      </c>
      <c r="BG15" s="1296"/>
      <c r="BH15" s="1299" t="s">
        <v>615</v>
      </c>
      <c r="BI15" s="1300"/>
      <c r="BJ15" s="1301"/>
      <c r="BK15" s="1303"/>
      <c r="BL15" s="1297" t="s">
        <v>578</v>
      </c>
      <c r="BM15" s="1295" t="s">
        <v>270</v>
      </c>
      <c r="BN15" s="1296"/>
      <c r="BO15" s="1299" t="s">
        <v>615</v>
      </c>
      <c r="BP15" s="1300"/>
      <c r="BQ15" s="1301"/>
      <c r="BR15" s="1303"/>
      <c r="BS15" s="1297" t="s">
        <v>578</v>
      </c>
      <c r="BT15" s="1295" t="s">
        <v>270</v>
      </c>
      <c r="BU15" s="1296"/>
      <c r="BV15" s="1299" t="s">
        <v>615</v>
      </c>
      <c r="BW15" s="1300"/>
      <c r="BX15" s="1301"/>
      <c r="BY15" s="1303"/>
      <c r="BZ15" s="1297" t="s">
        <v>578</v>
      </c>
      <c r="CA15" s="1295" t="s">
        <v>270</v>
      </c>
      <c r="CB15" s="1296"/>
      <c r="CC15" s="1299" t="s">
        <v>615</v>
      </c>
      <c r="CD15" s="1300"/>
      <c r="CE15" s="1301"/>
      <c r="CF15" s="1303"/>
      <c r="CG15" s="1289"/>
      <c r="CH15" s="1235"/>
    </row>
    <row r="16" spans="1:97" ht="33.75" customHeight="1">
      <c r="J16" s="943"/>
      <c r="K16" s="943"/>
      <c r="L16" s="1291"/>
      <c r="M16" s="1291"/>
      <c r="N16" s="632"/>
      <c r="O16" s="1298"/>
      <c r="P16" s="719" t="s">
        <v>579</v>
      </c>
      <c r="Q16" s="719" t="s">
        <v>6</v>
      </c>
      <c r="R16" s="976" t="s">
        <v>273</v>
      </c>
      <c r="S16" s="1286" t="s">
        <v>272</v>
      </c>
      <c r="T16" s="1287"/>
      <c r="U16" s="1304"/>
      <c r="V16" s="1298"/>
      <c r="W16" s="719" t="s">
        <v>579</v>
      </c>
      <c r="X16" s="719" t="s">
        <v>6</v>
      </c>
      <c r="Y16" s="1192" t="s">
        <v>273</v>
      </c>
      <c r="Z16" s="1286" t="s">
        <v>272</v>
      </c>
      <c r="AA16" s="1287"/>
      <c r="AB16" s="1304"/>
      <c r="AC16" s="1298"/>
      <c r="AD16" s="719" t="s">
        <v>579</v>
      </c>
      <c r="AE16" s="719" t="s">
        <v>6</v>
      </c>
      <c r="AF16" s="1192" t="s">
        <v>273</v>
      </c>
      <c r="AG16" s="1286" t="s">
        <v>272</v>
      </c>
      <c r="AH16" s="1287"/>
      <c r="AI16" s="1304"/>
      <c r="AJ16" s="1298"/>
      <c r="AK16" s="719" t="s">
        <v>579</v>
      </c>
      <c r="AL16" s="719" t="s">
        <v>6</v>
      </c>
      <c r="AM16" s="1192" t="s">
        <v>273</v>
      </c>
      <c r="AN16" s="1286" t="s">
        <v>272</v>
      </c>
      <c r="AO16" s="1287"/>
      <c r="AP16" s="1304"/>
      <c r="AQ16" s="1298"/>
      <c r="AR16" s="719" t="s">
        <v>579</v>
      </c>
      <c r="AS16" s="719" t="s">
        <v>6</v>
      </c>
      <c r="AT16" s="1192" t="s">
        <v>273</v>
      </c>
      <c r="AU16" s="1286" t="s">
        <v>272</v>
      </c>
      <c r="AV16" s="1287"/>
      <c r="AW16" s="1304"/>
      <c r="AX16" s="1298"/>
      <c r="AY16" s="719" t="s">
        <v>579</v>
      </c>
      <c r="AZ16" s="719" t="s">
        <v>6</v>
      </c>
      <c r="BA16" s="1192" t="s">
        <v>273</v>
      </c>
      <c r="BB16" s="1286" t="s">
        <v>272</v>
      </c>
      <c r="BC16" s="1287"/>
      <c r="BD16" s="1304"/>
      <c r="BE16" s="1298"/>
      <c r="BF16" s="719" t="s">
        <v>579</v>
      </c>
      <c r="BG16" s="719" t="s">
        <v>6</v>
      </c>
      <c r="BH16" s="1192" t="s">
        <v>273</v>
      </c>
      <c r="BI16" s="1286" t="s">
        <v>272</v>
      </c>
      <c r="BJ16" s="1287"/>
      <c r="BK16" s="1304"/>
      <c r="BL16" s="1298"/>
      <c r="BM16" s="719" t="s">
        <v>579</v>
      </c>
      <c r="BN16" s="719" t="s">
        <v>6</v>
      </c>
      <c r="BO16" s="1192" t="s">
        <v>273</v>
      </c>
      <c r="BP16" s="1286" t="s">
        <v>272</v>
      </c>
      <c r="BQ16" s="1287"/>
      <c r="BR16" s="1304"/>
      <c r="BS16" s="1298"/>
      <c r="BT16" s="719" t="s">
        <v>579</v>
      </c>
      <c r="BU16" s="719" t="s">
        <v>6</v>
      </c>
      <c r="BV16" s="1192" t="s">
        <v>273</v>
      </c>
      <c r="BW16" s="1286" t="s">
        <v>272</v>
      </c>
      <c r="BX16" s="1287"/>
      <c r="BY16" s="1304"/>
      <c r="BZ16" s="1298"/>
      <c r="CA16" s="719" t="s">
        <v>579</v>
      </c>
      <c r="CB16" s="719" t="s">
        <v>6</v>
      </c>
      <c r="CC16" s="1192" t="s">
        <v>273</v>
      </c>
      <c r="CD16" s="1286" t="s">
        <v>272</v>
      </c>
      <c r="CE16" s="1287"/>
      <c r="CF16" s="1304"/>
      <c r="CG16" s="1290"/>
      <c r="CH16" s="1235"/>
    </row>
    <row r="17" spans="1:99">
      <c r="J17" s="943"/>
      <c r="K17" s="538">
        <v>1</v>
      </c>
      <c r="L17" s="616" t="s">
        <v>92</v>
      </c>
      <c r="M17" s="616" t="s">
        <v>48</v>
      </c>
      <c r="N17" s="618" t="str">
        <f ca="1">OFFSET(N17,0,-1)</f>
        <v>2</v>
      </c>
      <c r="O17" s="973">
        <f ca="1">OFFSET(O17,0,-1)+1</f>
        <v>3</v>
      </c>
      <c r="P17" s="973">
        <f ca="1">OFFSET(P17,0,-1)+1</f>
        <v>4</v>
      </c>
      <c r="Q17" s="973">
        <f ca="1">OFFSET(Q17,0,-1)+1</f>
        <v>5</v>
      </c>
      <c r="R17" s="973">
        <f ca="1">OFFSET(R17,0,-1)+1</f>
        <v>6</v>
      </c>
      <c r="S17" s="1309">
        <f ca="1">OFFSET(S17,0,-1)+1</f>
        <v>7</v>
      </c>
      <c r="T17" s="1309"/>
      <c r="U17" s="973">
        <f ca="1">OFFSET(U17,0,-2)+1</f>
        <v>8</v>
      </c>
      <c r="V17" s="1191">
        <f ca="1">OFFSET(V17,0,-1)+1</f>
        <v>9</v>
      </c>
      <c r="W17" s="1191">
        <f ca="1">OFFSET(W17,0,-1)+1</f>
        <v>10</v>
      </c>
      <c r="X17" s="1191">
        <f ca="1">OFFSET(X17,0,-1)+1</f>
        <v>11</v>
      </c>
      <c r="Y17" s="1191">
        <f ca="1">OFFSET(Y17,0,-1)+1</f>
        <v>12</v>
      </c>
      <c r="Z17" s="1309">
        <f ca="1">OFFSET(Z17,0,-1)+1</f>
        <v>13</v>
      </c>
      <c r="AA17" s="1309"/>
      <c r="AB17" s="1191">
        <f ca="1">OFFSET(AB17,0,-2)+1</f>
        <v>14</v>
      </c>
      <c r="AC17" s="1191">
        <f ca="1">OFFSET(AC17,0,-1)+1</f>
        <v>15</v>
      </c>
      <c r="AD17" s="1191">
        <f ca="1">OFFSET(AD17,0,-1)+1</f>
        <v>16</v>
      </c>
      <c r="AE17" s="1191">
        <f ca="1">OFFSET(AE17,0,-1)+1</f>
        <v>17</v>
      </c>
      <c r="AF17" s="1191">
        <f ca="1">OFFSET(AF17,0,-1)+1</f>
        <v>18</v>
      </c>
      <c r="AG17" s="1309">
        <f ca="1">OFFSET(AG17,0,-1)+1</f>
        <v>19</v>
      </c>
      <c r="AH17" s="1309"/>
      <c r="AI17" s="1191">
        <f ca="1">OFFSET(AI17,0,-2)+1</f>
        <v>20</v>
      </c>
      <c r="AJ17" s="1191">
        <f ca="1">OFFSET(AJ17,0,-1)+1</f>
        <v>21</v>
      </c>
      <c r="AK17" s="1191">
        <f ca="1">OFFSET(AK17,0,-1)+1</f>
        <v>22</v>
      </c>
      <c r="AL17" s="1191">
        <f ca="1">OFFSET(AL17,0,-1)+1</f>
        <v>23</v>
      </c>
      <c r="AM17" s="1191">
        <f ca="1">OFFSET(AM17,0,-1)+1</f>
        <v>24</v>
      </c>
      <c r="AN17" s="1309">
        <f ca="1">OFFSET(AN17,0,-1)+1</f>
        <v>25</v>
      </c>
      <c r="AO17" s="1309"/>
      <c r="AP17" s="1191">
        <f ca="1">OFFSET(AP17,0,-2)+1</f>
        <v>26</v>
      </c>
      <c r="AQ17" s="1191">
        <f ca="1">OFFSET(AQ17,0,-1)+1</f>
        <v>27</v>
      </c>
      <c r="AR17" s="1191">
        <f ca="1">OFFSET(AR17,0,-1)+1</f>
        <v>28</v>
      </c>
      <c r="AS17" s="1191">
        <f ca="1">OFFSET(AS17,0,-1)+1</f>
        <v>29</v>
      </c>
      <c r="AT17" s="1191">
        <f ca="1">OFFSET(AT17,0,-1)+1</f>
        <v>30</v>
      </c>
      <c r="AU17" s="1309">
        <f ca="1">OFFSET(AU17,0,-1)+1</f>
        <v>31</v>
      </c>
      <c r="AV17" s="1309"/>
      <c r="AW17" s="1191">
        <f ca="1">OFFSET(AW17,0,-2)+1</f>
        <v>32</v>
      </c>
      <c r="AX17" s="1191">
        <f ca="1">OFFSET(AX17,0,-1)+1</f>
        <v>33</v>
      </c>
      <c r="AY17" s="1191">
        <f ca="1">OFFSET(AY17,0,-1)+1</f>
        <v>34</v>
      </c>
      <c r="AZ17" s="1191">
        <f ca="1">OFFSET(AZ17,0,-1)+1</f>
        <v>35</v>
      </c>
      <c r="BA17" s="1191">
        <f ca="1">OFFSET(BA17,0,-1)+1</f>
        <v>36</v>
      </c>
      <c r="BB17" s="1309">
        <f ca="1">OFFSET(BB17,0,-1)+1</f>
        <v>37</v>
      </c>
      <c r="BC17" s="1309"/>
      <c r="BD17" s="1191">
        <f ca="1">OFFSET(BD17,0,-2)+1</f>
        <v>38</v>
      </c>
      <c r="BE17" s="1191">
        <f ca="1">OFFSET(BE17,0,-1)+1</f>
        <v>39</v>
      </c>
      <c r="BF17" s="1191">
        <f ca="1">OFFSET(BF17,0,-1)+1</f>
        <v>40</v>
      </c>
      <c r="BG17" s="1191">
        <f ca="1">OFFSET(BG17,0,-1)+1</f>
        <v>41</v>
      </c>
      <c r="BH17" s="1191">
        <f ca="1">OFFSET(BH17,0,-1)+1</f>
        <v>42</v>
      </c>
      <c r="BI17" s="1309">
        <f ca="1">OFFSET(BI17,0,-1)+1</f>
        <v>43</v>
      </c>
      <c r="BJ17" s="1309"/>
      <c r="BK17" s="1191">
        <f ca="1">OFFSET(BK17,0,-2)+1</f>
        <v>44</v>
      </c>
      <c r="BL17" s="1191">
        <f ca="1">OFFSET(BL17,0,-1)+1</f>
        <v>45</v>
      </c>
      <c r="BM17" s="1191">
        <f ca="1">OFFSET(BM17,0,-1)+1</f>
        <v>46</v>
      </c>
      <c r="BN17" s="1191">
        <f ca="1">OFFSET(BN17,0,-1)+1</f>
        <v>47</v>
      </c>
      <c r="BO17" s="1191">
        <f ca="1">OFFSET(BO17,0,-1)+1</f>
        <v>48</v>
      </c>
      <c r="BP17" s="1309">
        <f ca="1">OFFSET(BP17,0,-1)+1</f>
        <v>49</v>
      </c>
      <c r="BQ17" s="1309"/>
      <c r="BR17" s="1191">
        <f ca="1">OFFSET(BR17,0,-2)+1</f>
        <v>50</v>
      </c>
      <c r="BS17" s="1191">
        <f ca="1">OFFSET(BS17,0,-1)+1</f>
        <v>51</v>
      </c>
      <c r="BT17" s="1191">
        <f ca="1">OFFSET(BT17,0,-1)+1</f>
        <v>52</v>
      </c>
      <c r="BU17" s="1191">
        <f ca="1">OFFSET(BU17,0,-1)+1</f>
        <v>53</v>
      </c>
      <c r="BV17" s="1191">
        <f ca="1">OFFSET(BV17,0,-1)+1</f>
        <v>54</v>
      </c>
      <c r="BW17" s="1309">
        <f ca="1">OFFSET(BW17,0,-1)+1</f>
        <v>55</v>
      </c>
      <c r="BX17" s="1309"/>
      <c r="BY17" s="1191">
        <f ca="1">OFFSET(BY17,0,-2)+1</f>
        <v>56</v>
      </c>
      <c r="BZ17" s="1191">
        <f ca="1">OFFSET(BZ17,0,-1)+1</f>
        <v>57</v>
      </c>
      <c r="CA17" s="1191">
        <f ca="1">OFFSET(CA17,0,-1)+1</f>
        <v>58</v>
      </c>
      <c r="CB17" s="1191">
        <f ca="1">OFFSET(CB17,0,-1)+1</f>
        <v>59</v>
      </c>
      <c r="CC17" s="1191">
        <f ca="1">OFFSET(CC17,0,-1)+1</f>
        <v>60</v>
      </c>
      <c r="CD17" s="1309">
        <f ca="1">OFFSET(CD17,0,-1)+1</f>
        <v>61</v>
      </c>
      <c r="CE17" s="1309"/>
      <c r="CF17" s="1191">
        <f ca="1">OFFSET(CF17,0,-2)+1</f>
        <v>62</v>
      </c>
      <c r="CG17" s="618">
        <f ca="1">OFFSET(CG17,0,-1)</f>
        <v>62</v>
      </c>
      <c r="CH17" s="973">
        <f ca="1">OFFSET(CH17,0,-1)+1</f>
        <v>63</v>
      </c>
    </row>
    <row r="18" spans="1:99" ht="22.5">
      <c r="A18" s="1310">
        <v>1</v>
      </c>
      <c r="B18" s="963"/>
      <c r="C18" s="963"/>
      <c r="D18" s="963"/>
      <c r="E18" s="929"/>
      <c r="F18" s="974"/>
      <c r="G18" s="974"/>
      <c r="H18" s="974"/>
      <c r="I18" s="931"/>
      <c r="J18" s="927"/>
      <c r="K18" s="911"/>
      <c r="L18" s="978">
        <f>mergeValue(A18)</f>
        <v>1</v>
      </c>
      <c r="M18" s="610" t="s">
        <v>19</v>
      </c>
      <c r="N18" s="615"/>
      <c r="O18" s="1311" t="str">
        <f>IF('Перечень тарифов'!J21="","","" &amp; 'Перечень тарифов'!J21 &amp; "")</f>
        <v>Тариф на тепловую энергию (мощность)</v>
      </c>
      <c r="P18" s="1311"/>
      <c r="Q18" s="1311"/>
      <c r="R18" s="1311"/>
      <c r="S18" s="1311"/>
      <c r="T18" s="1311"/>
      <c r="U18" s="1311"/>
      <c r="V18" s="1311"/>
      <c r="W18" s="1311"/>
      <c r="X18" s="1311"/>
      <c r="Y18" s="1311"/>
      <c r="Z18" s="1311"/>
      <c r="AA18" s="1311"/>
      <c r="AB18" s="1311"/>
      <c r="AC18" s="1311"/>
      <c r="AD18" s="1311"/>
      <c r="AE18" s="1311"/>
      <c r="AF18" s="1311"/>
      <c r="AG18" s="1311"/>
      <c r="AH18" s="1311"/>
      <c r="AI18" s="1311"/>
      <c r="AJ18" s="1311"/>
      <c r="AK18" s="1311"/>
      <c r="AL18" s="1311"/>
      <c r="AM18" s="1311"/>
      <c r="AN18" s="1311"/>
      <c r="AO18" s="1311"/>
      <c r="AP18" s="1311"/>
      <c r="AQ18" s="1311"/>
      <c r="AR18" s="1311"/>
      <c r="AS18" s="1311"/>
      <c r="AT18" s="1311"/>
      <c r="AU18" s="1311"/>
      <c r="AV18" s="1311"/>
      <c r="AW18" s="1311"/>
      <c r="AX18" s="1311"/>
      <c r="AY18" s="1311"/>
      <c r="AZ18" s="1311"/>
      <c r="BA18" s="1311"/>
      <c r="BB18" s="1311"/>
      <c r="BC18" s="1311"/>
      <c r="BD18" s="1311"/>
      <c r="BE18" s="1311"/>
      <c r="BF18" s="1311"/>
      <c r="BG18" s="1311"/>
      <c r="BH18" s="1311"/>
      <c r="BI18" s="1311"/>
      <c r="BJ18" s="1311"/>
      <c r="BK18" s="1311"/>
      <c r="BL18" s="1311"/>
      <c r="BM18" s="1311"/>
      <c r="BN18" s="1311"/>
      <c r="BO18" s="1311"/>
      <c r="BP18" s="1311"/>
      <c r="BQ18" s="1311"/>
      <c r="BR18" s="1311"/>
      <c r="BS18" s="1311"/>
      <c r="BT18" s="1311"/>
      <c r="BU18" s="1311"/>
      <c r="BV18" s="1311"/>
      <c r="BW18" s="1311"/>
      <c r="BX18" s="1311"/>
      <c r="BY18" s="1311"/>
      <c r="BZ18" s="1311"/>
      <c r="CA18" s="1311"/>
      <c r="CB18" s="1311"/>
      <c r="CC18" s="1311"/>
      <c r="CD18" s="1311"/>
      <c r="CE18" s="1311"/>
      <c r="CF18" s="1311"/>
      <c r="CG18" s="1311"/>
      <c r="CH18" s="1129" t="s">
        <v>718</v>
      </c>
      <c r="CJ18" s="777"/>
      <c r="CK18" s="777" t="str">
        <f t="shared" ref="CK18:CK28" si="0">IF(M18="","",M18 )</f>
        <v>Наименование тарифа</v>
      </c>
      <c r="CL18" s="777"/>
      <c r="CM18" s="777"/>
      <c r="CN18" s="777"/>
      <c r="CT18" s="956"/>
      <c r="CU18" s="956"/>
    </row>
    <row r="19" spans="1:99" hidden="1">
      <c r="A19" s="1310"/>
      <c r="B19" s="1310">
        <v>1</v>
      </c>
      <c r="C19" s="963"/>
      <c r="D19" s="963"/>
      <c r="E19" s="974"/>
      <c r="F19" s="974"/>
      <c r="G19" s="974"/>
      <c r="H19" s="974"/>
      <c r="I19" s="969"/>
      <c r="J19" s="902"/>
      <c r="K19" s="905"/>
      <c r="L19" s="978" t="str">
        <f>mergeValue(A19) &amp;"."&amp; mergeValue(B19)</f>
        <v>1.1</v>
      </c>
      <c r="M19" s="658"/>
      <c r="N19" s="615"/>
      <c r="O19" s="1311"/>
      <c r="P19" s="1311"/>
      <c r="Q19" s="1311"/>
      <c r="R19" s="1311"/>
      <c r="S19" s="1311"/>
      <c r="T19" s="1311"/>
      <c r="U19" s="1311"/>
      <c r="V19" s="1311"/>
      <c r="W19" s="1311"/>
      <c r="X19" s="1311"/>
      <c r="Y19" s="1311"/>
      <c r="Z19" s="1311"/>
      <c r="AA19" s="1311"/>
      <c r="AB19" s="1311"/>
      <c r="AC19" s="1311"/>
      <c r="AD19" s="1311"/>
      <c r="AE19" s="1311"/>
      <c r="AF19" s="1311"/>
      <c r="AG19" s="1311"/>
      <c r="AH19" s="1311"/>
      <c r="AI19" s="1311"/>
      <c r="AJ19" s="1311"/>
      <c r="AK19" s="1311"/>
      <c r="AL19" s="1311"/>
      <c r="AM19" s="1311"/>
      <c r="AN19" s="1311"/>
      <c r="AO19" s="1311"/>
      <c r="AP19" s="1311"/>
      <c r="AQ19" s="1311"/>
      <c r="AR19" s="1311"/>
      <c r="AS19" s="1311"/>
      <c r="AT19" s="1311"/>
      <c r="AU19" s="1311"/>
      <c r="AV19" s="1311"/>
      <c r="AW19" s="1311"/>
      <c r="AX19" s="1311"/>
      <c r="AY19" s="1311"/>
      <c r="AZ19" s="1311"/>
      <c r="BA19" s="1311"/>
      <c r="BB19" s="1311"/>
      <c r="BC19" s="1311"/>
      <c r="BD19" s="1311"/>
      <c r="BE19" s="1311"/>
      <c r="BF19" s="1311"/>
      <c r="BG19" s="1311"/>
      <c r="BH19" s="1311"/>
      <c r="BI19" s="1311"/>
      <c r="BJ19" s="1311"/>
      <c r="BK19" s="1311"/>
      <c r="BL19" s="1311"/>
      <c r="BM19" s="1311"/>
      <c r="BN19" s="1311"/>
      <c r="BO19" s="1311"/>
      <c r="BP19" s="1311"/>
      <c r="BQ19" s="1311"/>
      <c r="BR19" s="1311"/>
      <c r="BS19" s="1311"/>
      <c r="BT19" s="1311"/>
      <c r="BU19" s="1311"/>
      <c r="BV19" s="1311"/>
      <c r="BW19" s="1311"/>
      <c r="BX19" s="1311"/>
      <c r="BY19" s="1311"/>
      <c r="BZ19" s="1311"/>
      <c r="CA19" s="1311"/>
      <c r="CB19" s="1311"/>
      <c r="CC19" s="1311"/>
      <c r="CD19" s="1311"/>
      <c r="CE19" s="1311"/>
      <c r="CF19" s="1311"/>
      <c r="CG19" s="1311"/>
      <c r="CH19" s="1129"/>
      <c r="CJ19" s="777"/>
      <c r="CK19" s="777" t="str">
        <f t="shared" si="0"/>
        <v/>
      </c>
      <c r="CL19" s="777"/>
      <c r="CM19" s="777"/>
      <c r="CN19" s="777"/>
      <c r="CT19" s="956"/>
      <c r="CU19" s="956"/>
    </row>
    <row r="20" spans="1:99" hidden="1">
      <c r="A20" s="1310"/>
      <c r="B20" s="1310"/>
      <c r="C20" s="1310">
        <v>1</v>
      </c>
      <c r="D20" s="963"/>
      <c r="E20" s="974"/>
      <c r="F20" s="974"/>
      <c r="G20" s="974"/>
      <c r="H20" s="974"/>
      <c r="I20" s="910"/>
      <c r="J20" s="902"/>
      <c r="K20" s="905"/>
      <c r="L20" s="978" t="str">
        <f>mergeValue(A20) &amp;"."&amp; mergeValue(B20)&amp;"."&amp; mergeValue(C20)</f>
        <v>1.1.1</v>
      </c>
      <c r="M20" s="659"/>
      <c r="N20" s="615"/>
      <c r="O20" s="1311"/>
      <c r="P20" s="1311"/>
      <c r="Q20" s="1311"/>
      <c r="R20" s="1311"/>
      <c r="S20" s="1311"/>
      <c r="T20" s="1311"/>
      <c r="U20" s="1311"/>
      <c r="V20" s="1311"/>
      <c r="W20" s="1311"/>
      <c r="X20" s="1311"/>
      <c r="Y20" s="1311"/>
      <c r="Z20" s="1311"/>
      <c r="AA20" s="1311"/>
      <c r="AB20" s="1311"/>
      <c r="AC20" s="1311"/>
      <c r="AD20" s="1311"/>
      <c r="AE20" s="1311"/>
      <c r="AF20" s="1311"/>
      <c r="AG20" s="1311"/>
      <c r="AH20" s="1311"/>
      <c r="AI20" s="1311"/>
      <c r="AJ20" s="1311"/>
      <c r="AK20" s="1311"/>
      <c r="AL20" s="1311"/>
      <c r="AM20" s="1311"/>
      <c r="AN20" s="1311"/>
      <c r="AO20" s="1311"/>
      <c r="AP20" s="1311"/>
      <c r="AQ20" s="1311"/>
      <c r="AR20" s="1311"/>
      <c r="AS20" s="1311"/>
      <c r="AT20" s="1311"/>
      <c r="AU20" s="1311"/>
      <c r="AV20" s="1311"/>
      <c r="AW20" s="1311"/>
      <c r="AX20" s="1311"/>
      <c r="AY20" s="1311"/>
      <c r="AZ20" s="1311"/>
      <c r="BA20" s="1311"/>
      <c r="BB20" s="1311"/>
      <c r="BC20" s="1311"/>
      <c r="BD20" s="1311"/>
      <c r="BE20" s="1311"/>
      <c r="BF20" s="1311"/>
      <c r="BG20" s="1311"/>
      <c r="BH20" s="1311"/>
      <c r="BI20" s="1311"/>
      <c r="BJ20" s="1311"/>
      <c r="BK20" s="1311"/>
      <c r="BL20" s="1311"/>
      <c r="BM20" s="1311"/>
      <c r="BN20" s="1311"/>
      <c r="BO20" s="1311"/>
      <c r="BP20" s="1311"/>
      <c r="BQ20" s="1311"/>
      <c r="BR20" s="1311"/>
      <c r="BS20" s="1311"/>
      <c r="BT20" s="1311"/>
      <c r="BU20" s="1311"/>
      <c r="BV20" s="1311"/>
      <c r="BW20" s="1311"/>
      <c r="BX20" s="1311"/>
      <c r="BY20" s="1311"/>
      <c r="BZ20" s="1311"/>
      <c r="CA20" s="1311"/>
      <c r="CB20" s="1311"/>
      <c r="CC20" s="1311"/>
      <c r="CD20" s="1311"/>
      <c r="CE20" s="1311"/>
      <c r="CF20" s="1311"/>
      <c r="CG20" s="1311"/>
      <c r="CH20" s="1129"/>
      <c r="CJ20" s="777"/>
      <c r="CK20" s="777" t="str">
        <f t="shared" si="0"/>
        <v/>
      </c>
      <c r="CL20" s="777"/>
      <c r="CM20" s="777"/>
      <c r="CN20" s="777"/>
      <c r="CT20" s="956"/>
      <c r="CU20" s="956"/>
    </row>
    <row r="21" spans="1:99" hidden="1">
      <c r="A21" s="1310"/>
      <c r="B21" s="1310"/>
      <c r="C21" s="1310"/>
      <c r="D21" s="1310">
        <v>1</v>
      </c>
      <c r="E21" s="974"/>
      <c r="F21" s="974"/>
      <c r="G21" s="974"/>
      <c r="H21" s="974"/>
      <c r="I21" s="910"/>
      <c r="J21" s="902"/>
      <c r="K21" s="905"/>
      <c r="L21" s="978" t="str">
        <f>mergeValue(A21) &amp;"."&amp; mergeValue(B21)&amp;"."&amp; mergeValue(C21)&amp;"."&amp; mergeValue(D21)</f>
        <v>1.1.1.1</v>
      </c>
      <c r="M21" s="660"/>
      <c r="N21" s="615"/>
      <c r="O21" s="1311"/>
      <c r="P21" s="1311"/>
      <c r="Q21" s="1311"/>
      <c r="R21" s="1311"/>
      <c r="S21" s="1311"/>
      <c r="T21" s="1311"/>
      <c r="U21" s="1311"/>
      <c r="V21" s="1311"/>
      <c r="W21" s="1311"/>
      <c r="X21" s="1311"/>
      <c r="Y21" s="1311"/>
      <c r="Z21" s="1311"/>
      <c r="AA21" s="1311"/>
      <c r="AB21" s="1311"/>
      <c r="AC21" s="1311"/>
      <c r="AD21" s="1311"/>
      <c r="AE21" s="1311"/>
      <c r="AF21" s="1311"/>
      <c r="AG21" s="1311"/>
      <c r="AH21" s="1311"/>
      <c r="AI21" s="1311"/>
      <c r="AJ21" s="1311"/>
      <c r="AK21" s="1311"/>
      <c r="AL21" s="1311"/>
      <c r="AM21" s="1311"/>
      <c r="AN21" s="1311"/>
      <c r="AO21" s="1311"/>
      <c r="AP21" s="1311"/>
      <c r="AQ21" s="1311"/>
      <c r="AR21" s="1311"/>
      <c r="AS21" s="1311"/>
      <c r="AT21" s="1311"/>
      <c r="AU21" s="1311"/>
      <c r="AV21" s="1311"/>
      <c r="AW21" s="1311"/>
      <c r="AX21" s="1311"/>
      <c r="AY21" s="1311"/>
      <c r="AZ21" s="1311"/>
      <c r="BA21" s="1311"/>
      <c r="BB21" s="1311"/>
      <c r="BC21" s="1311"/>
      <c r="BD21" s="1311"/>
      <c r="BE21" s="1311"/>
      <c r="BF21" s="1311"/>
      <c r="BG21" s="1311"/>
      <c r="BH21" s="1311"/>
      <c r="BI21" s="1311"/>
      <c r="BJ21" s="1311"/>
      <c r="BK21" s="1311"/>
      <c r="BL21" s="1311"/>
      <c r="BM21" s="1311"/>
      <c r="BN21" s="1311"/>
      <c r="BO21" s="1311"/>
      <c r="BP21" s="1311"/>
      <c r="BQ21" s="1311"/>
      <c r="BR21" s="1311"/>
      <c r="BS21" s="1311"/>
      <c r="BT21" s="1311"/>
      <c r="BU21" s="1311"/>
      <c r="BV21" s="1311"/>
      <c r="BW21" s="1311"/>
      <c r="BX21" s="1311"/>
      <c r="BY21" s="1311"/>
      <c r="BZ21" s="1311"/>
      <c r="CA21" s="1311"/>
      <c r="CB21" s="1311"/>
      <c r="CC21" s="1311"/>
      <c r="CD21" s="1311"/>
      <c r="CE21" s="1311"/>
      <c r="CF21" s="1311"/>
      <c r="CG21" s="1311"/>
      <c r="CH21" s="1129"/>
      <c r="CJ21" s="777"/>
      <c r="CK21" s="777" t="str">
        <f t="shared" si="0"/>
        <v/>
      </c>
      <c r="CL21" s="777"/>
      <c r="CM21" s="777"/>
      <c r="CN21" s="777"/>
      <c r="CT21" s="956"/>
      <c r="CU21" s="956"/>
    </row>
    <row r="22" spans="1:99" ht="78.75">
      <c r="A22" s="1310"/>
      <c r="B22" s="1310"/>
      <c r="C22" s="1310"/>
      <c r="D22" s="1310"/>
      <c r="E22" s="1310">
        <v>1</v>
      </c>
      <c r="F22" s="974"/>
      <c r="G22" s="974"/>
      <c r="H22" s="963">
        <v>1</v>
      </c>
      <c r="I22" s="1310">
        <v>1</v>
      </c>
      <c r="J22" s="974"/>
      <c r="K22" s="913"/>
      <c r="L22" s="978" t="str">
        <f>mergeValue(A22) &amp;"."&amp; mergeValue(B22)&amp;"."&amp; mergeValue(C22)&amp;"."&amp; mergeValue(D22)&amp;"."&amp; mergeValue(E22)</f>
        <v>1.1.1.1.1</v>
      </c>
      <c r="M22" s="524" t="s">
        <v>8</v>
      </c>
      <c r="N22" s="615"/>
      <c r="O22" s="1312" t="s">
        <v>3</v>
      </c>
      <c r="P22" s="1312"/>
      <c r="Q22" s="1312"/>
      <c r="R22" s="1312"/>
      <c r="S22" s="1312"/>
      <c r="T22" s="1312"/>
      <c r="U22" s="1312"/>
      <c r="V22" s="1312"/>
      <c r="W22" s="1312"/>
      <c r="X22" s="1312"/>
      <c r="Y22" s="1312"/>
      <c r="Z22" s="1312"/>
      <c r="AA22" s="1312"/>
      <c r="AB22" s="1312"/>
      <c r="AC22" s="1312"/>
      <c r="AD22" s="1312"/>
      <c r="AE22" s="1312"/>
      <c r="AF22" s="1312"/>
      <c r="AG22" s="1312"/>
      <c r="AH22" s="1312"/>
      <c r="AI22" s="1312"/>
      <c r="AJ22" s="1312"/>
      <c r="AK22" s="1312"/>
      <c r="AL22" s="1312"/>
      <c r="AM22" s="1312"/>
      <c r="AN22" s="1312"/>
      <c r="AO22" s="1312"/>
      <c r="AP22" s="1312"/>
      <c r="AQ22" s="1312"/>
      <c r="AR22" s="1312"/>
      <c r="AS22" s="1312"/>
      <c r="AT22" s="1312"/>
      <c r="AU22" s="1312"/>
      <c r="AV22" s="1312"/>
      <c r="AW22" s="1312"/>
      <c r="AX22" s="1312"/>
      <c r="AY22" s="1312"/>
      <c r="AZ22" s="1312"/>
      <c r="BA22" s="1312"/>
      <c r="BB22" s="1312"/>
      <c r="BC22" s="1312"/>
      <c r="BD22" s="1312"/>
      <c r="BE22" s="1312"/>
      <c r="BF22" s="1312"/>
      <c r="BG22" s="1312"/>
      <c r="BH22" s="1312"/>
      <c r="BI22" s="1312"/>
      <c r="BJ22" s="1312"/>
      <c r="BK22" s="1312"/>
      <c r="BL22" s="1312"/>
      <c r="BM22" s="1312"/>
      <c r="BN22" s="1312"/>
      <c r="BO22" s="1312"/>
      <c r="BP22" s="1312"/>
      <c r="BQ22" s="1312"/>
      <c r="BR22" s="1312"/>
      <c r="BS22" s="1312"/>
      <c r="BT22" s="1312"/>
      <c r="BU22" s="1312"/>
      <c r="BV22" s="1312"/>
      <c r="BW22" s="1312"/>
      <c r="BX22" s="1312"/>
      <c r="BY22" s="1312"/>
      <c r="BZ22" s="1312"/>
      <c r="CA22" s="1312"/>
      <c r="CB22" s="1312"/>
      <c r="CC22" s="1312"/>
      <c r="CD22" s="1312"/>
      <c r="CE22" s="1312"/>
      <c r="CF22" s="1312"/>
      <c r="CG22" s="1312"/>
      <c r="CH22" s="1129" t="s">
        <v>719</v>
      </c>
      <c r="CJ22" s="777"/>
      <c r="CK22" s="777" t="str">
        <f t="shared" si="0"/>
        <v>Схема подключения теплопотребляющей установки к коллектору источника тепловой энергии</v>
      </c>
      <c r="CL22" s="777"/>
      <c r="CM22" s="777"/>
      <c r="CN22" s="777"/>
      <c r="CT22" s="956"/>
      <c r="CU22" s="956"/>
    </row>
    <row r="23" spans="1:99" ht="33.75">
      <c r="A23" s="1310"/>
      <c r="B23" s="1310"/>
      <c r="C23" s="1310"/>
      <c r="D23" s="1310"/>
      <c r="E23" s="1310"/>
      <c r="F23" s="1310">
        <v>1</v>
      </c>
      <c r="G23" s="963"/>
      <c r="H23" s="963"/>
      <c r="I23" s="1310"/>
      <c r="J23" s="1310">
        <v>1</v>
      </c>
      <c r="K23" s="914"/>
      <c r="L23" s="978" t="str">
        <f>mergeValue(A23) &amp;"."&amp; mergeValue(B23)&amp;"."&amp; mergeValue(C23)&amp;"."&amp; mergeValue(D23)&amp;"."&amp; mergeValue(E23)&amp;"."&amp; mergeValue(F23)</f>
        <v>1.1.1.1.1.1</v>
      </c>
      <c r="M23" s="525" t="s">
        <v>9</v>
      </c>
      <c r="N23" s="615"/>
      <c r="O23" s="1313" t="s">
        <v>3</v>
      </c>
      <c r="P23" s="1314"/>
      <c r="Q23" s="1314"/>
      <c r="R23" s="1314"/>
      <c r="S23" s="1314"/>
      <c r="T23" s="1314"/>
      <c r="U23" s="1314"/>
      <c r="V23" s="1314"/>
      <c r="W23" s="1314"/>
      <c r="X23" s="1314"/>
      <c r="Y23" s="1314"/>
      <c r="Z23" s="1314"/>
      <c r="AA23" s="1314"/>
      <c r="AB23" s="1314"/>
      <c r="AC23" s="1314"/>
      <c r="AD23" s="1314"/>
      <c r="AE23" s="1314"/>
      <c r="AF23" s="1314"/>
      <c r="AG23" s="1314"/>
      <c r="AH23" s="1314"/>
      <c r="AI23" s="1314"/>
      <c r="AJ23" s="1314"/>
      <c r="AK23" s="1314"/>
      <c r="AL23" s="1314"/>
      <c r="AM23" s="1314"/>
      <c r="AN23" s="1314"/>
      <c r="AO23" s="1314"/>
      <c r="AP23" s="1314"/>
      <c r="AQ23" s="1314"/>
      <c r="AR23" s="1314"/>
      <c r="AS23" s="1314"/>
      <c r="AT23" s="1314"/>
      <c r="AU23" s="1314"/>
      <c r="AV23" s="1314"/>
      <c r="AW23" s="1314"/>
      <c r="AX23" s="1314"/>
      <c r="AY23" s="1314"/>
      <c r="AZ23" s="1314"/>
      <c r="BA23" s="1314"/>
      <c r="BB23" s="1314"/>
      <c r="BC23" s="1314"/>
      <c r="BD23" s="1314"/>
      <c r="BE23" s="1314"/>
      <c r="BF23" s="1314"/>
      <c r="BG23" s="1314"/>
      <c r="BH23" s="1314"/>
      <c r="BI23" s="1314"/>
      <c r="BJ23" s="1314"/>
      <c r="BK23" s="1314"/>
      <c r="BL23" s="1314"/>
      <c r="BM23" s="1314"/>
      <c r="BN23" s="1314"/>
      <c r="BO23" s="1314"/>
      <c r="BP23" s="1314"/>
      <c r="BQ23" s="1314"/>
      <c r="BR23" s="1314"/>
      <c r="BS23" s="1314"/>
      <c r="BT23" s="1314"/>
      <c r="BU23" s="1314"/>
      <c r="BV23" s="1314"/>
      <c r="BW23" s="1314"/>
      <c r="BX23" s="1314"/>
      <c r="BY23" s="1314"/>
      <c r="BZ23" s="1314"/>
      <c r="CA23" s="1314"/>
      <c r="CB23" s="1314"/>
      <c r="CC23" s="1314"/>
      <c r="CD23" s="1314"/>
      <c r="CE23" s="1314"/>
      <c r="CF23" s="1314"/>
      <c r="CG23" s="1315"/>
      <c r="CH23" s="1129" t="s">
        <v>720</v>
      </c>
      <c r="CJ23" s="777"/>
      <c r="CK23" s="777" t="str">
        <f t="shared" si="0"/>
        <v>Группа потребителей</v>
      </c>
      <c r="CL23" s="777"/>
      <c r="CM23" s="777"/>
      <c r="CN23" s="777"/>
      <c r="CT23" s="956"/>
      <c r="CU23" s="956"/>
    </row>
    <row r="24" spans="1:99" ht="122.1" customHeight="1">
      <c r="A24" s="1310"/>
      <c r="B24" s="1310"/>
      <c r="C24" s="1310"/>
      <c r="D24" s="1310"/>
      <c r="E24" s="1310"/>
      <c r="F24" s="1310"/>
      <c r="G24" s="963">
        <v>1</v>
      </c>
      <c r="H24" s="963"/>
      <c r="I24" s="1310"/>
      <c r="J24" s="1310"/>
      <c r="K24" s="914">
        <v>1</v>
      </c>
      <c r="L24" s="978" t="str">
        <f>mergeValue(A24) &amp;"."&amp; mergeValue(B24)&amp;"."&amp; mergeValue(C24)&amp;"."&amp; mergeValue(D24)&amp;"."&amp; mergeValue(E24)&amp;"."&amp; mergeValue(F24)&amp;"."&amp; mergeValue(G24)</f>
        <v>1.1.1.1.1.1.1</v>
      </c>
      <c r="M24" s="1088" t="s">
        <v>605</v>
      </c>
      <c r="N24" s="615"/>
      <c r="O24" s="649">
        <v>2149.77</v>
      </c>
      <c r="P24" s="726"/>
      <c r="Q24" s="1040"/>
      <c r="R24" s="1305" t="s">
        <v>1328</v>
      </c>
      <c r="S24" s="1306" t="s">
        <v>83</v>
      </c>
      <c r="T24" s="1305" t="s">
        <v>2855</v>
      </c>
      <c r="U24" s="1306" t="s">
        <v>83</v>
      </c>
      <c r="V24" s="649">
        <v>2194.96</v>
      </c>
      <c r="W24" s="726"/>
      <c r="X24" s="1040"/>
      <c r="Y24" s="1305" t="s">
        <v>2857</v>
      </c>
      <c r="Z24" s="1306" t="s">
        <v>83</v>
      </c>
      <c r="AA24" s="1305" t="s">
        <v>2858</v>
      </c>
      <c r="AB24" s="1306" t="s">
        <v>83</v>
      </c>
      <c r="AC24" s="649">
        <v>2177.8000000000002</v>
      </c>
      <c r="AD24" s="726"/>
      <c r="AE24" s="1040"/>
      <c r="AF24" s="1305" t="s">
        <v>2859</v>
      </c>
      <c r="AG24" s="1306" t="s">
        <v>83</v>
      </c>
      <c r="AH24" s="1305" t="s">
        <v>2860</v>
      </c>
      <c r="AI24" s="1306" t="s">
        <v>83</v>
      </c>
      <c r="AJ24" s="649">
        <v>2177.8000000000002</v>
      </c>
      <c r="AK24" s="726"/>
      <c r="AL24" s="1040"/>
      <c r="AM24" s="1305" t="s">
        <v>2861</v>
      </c>
      <c r="AN24" s="1306" t="s">
        <v>83</v>
      </c>
      <c r="AO24" s="1305" t="s">
        <v>2862</v>
      </c>
      <c r="AP24" s="1306" t="s">
        <v>83</v>
      </c>
      <c r="AQ24" s="649">
        <v>2177.8000000000002</v>
      </c>
      <c r="AR24" s="726"/>
      <c r="AS24" s="1040"/>
      <c r="AT24" s="1305" t="s">
        <v>2863</v>
      </c>
      <c r="AU24" s="1306" t="s">
        <v>83</v>
      </c>
      <c r="AV24" s="1305" t="s">
        <v>2864</v>
      </c>
      <c r="AW24" s="1306" t="s">
        <v>83</v>
      </c>
      <c r="AX24" s="649">
        <v>2051.36</v>
      </c>
      <c r="AY24" s="726"/>
      <c r="AZ24" s="1040"/>
      <c r="BA24" s="1305" t="s">
        <v>2865</v>
      </c>
      <c r="BB24" s="1306" t="s">
        <v>83</v>
      </c>
      <c r="BC24" s="1305" t="s">
        <v>2866</v>
      </c>
      <c r="BD24" s="1306" t="s">
        <v>83</v>
      </c>
      <c r="BE24" s="649">
        <v>2051.36</v>
      </c>
      <c r="BF24" s="726"/>
      <c r="BG24" s="1040"/>
      <c r="BH24" s="1305" t="s">
        <v>2867</v>
      </c>
      <c r="BI24" s="1306" t="s">
        <v>83</v>
      </c>
      <c r="BJ24" s="1305" t="s">
        <v>2868</v>
      </c>
      <c r="BK24" s="1306" t="s">
        <v>83</v>
      </c>
      <c r="BL24" s="649">
        <v>2238.1</v>
      </c>
      <c r="BM24" s="726"/>
      <c r="BN24" s="1040"/>
      <c r="BO24" s="1305" t="s">
        <v>2869</v>
      </c>
      <c r="BP24" s="1306" t="s">
        <v>83</v>
      </c>
      <c r="BQ24" s="1305" t="s">
        <v>2870</v>
      </c>
      <c r="BR24" s="1306" t="s">
        <v>83</v>
      </c>
      <c r="BS24" s="649">
        <v>2238.1</v>
      </c>
      <c r="BT24" s="726"/>
      <c r="BU24" s="1040"/>
      <c r="BV24" s="1305" t="s">
        <v>2871</v>
      </c>
      <c r="BW24" s="1306" t="s">
        <v>83</v>
      </c>
      <c r="BX24" s="1305" t="s">
        <v>2872</v>
      </c>
      <c r="BY24" s="1306" t="s">
        <v>83</v>
      </c>
      <c r="BZ24" s="649">
        <v>2113.5</v>
      </c>
      <c r="CA24" s="726"/>
      <c r="CB24" s="1040"/>
      <c r="CC24" s="1305" t="s">
        <v>2873</v>
      </c>
      <c r="CD24" s="1306" t="s">
        <v>83</v>
      </c>
      <c r="CE24" s="1305" t="s">
        <v>1329</v>
      </c>
      <c r="CF24" s="1306" t="s">
        <v>84</v>
      </c>
      <c r="CG24" s="726"/>
      <c r="CH24" s="1280" t="s">
        <v>721</v>
      </c>
      <c r="CI24" s="956" t="str">
        <f>strCheckDate(O25:CG25)</f>
        <v/>
      </c>
      <c r="CJ24" s="777"/>
      <c r="CK24" s="777" t="str">
        <f t="shared" si="0"/>
        <v>вода</v>
      </c>
      <c r="CL24" s="777"/>
      <c r="CM24" s="777"/>
      <c r="CN24" s="777"/>
      <c r="CT24" s="956"/>
      <c r="CU24" s="956"/>
    </row>
    <row r="25" spans="1:99" ht="11.25" hidden="1" customHeight="1">
      <c r="A25" s="1310"/>
      <c r="B25" s="1310"/>
      <c r="C25" s="1310"/>
      <c r="D25" s="1310"/>
      <c r="E25" s="1310"/>
      <c r="F25" s="1310"/>
      <c r="G25" s="963"/>
      <c r="H25" s="963"/>
      <c r="I25" s="1310"/>
      <c r="J25" s="1310"/>
      <c r="K25" s="914"/>
      <c r="L25" s="752"/>
      <c r="M25" s="615"/>
      <c r="N25" s="615"/>
      <c r="O25" s="726"/>
      <c r="P25" s="726"/>
      <c r="Q25" s="732" t="str">
        <f>R24 &amp; "-" &amp; T24</f>
        <v>01.01.2022-30.06.2022</v>
      </c>
      <c r="R25" s="1305"/>
      <c r="S25" s="1306"/>
      <c r="T25" s="1305"/>
      <c r="U25" s="1306"/>
      <c r="V25" s="726"/>
      <c r="W25" s="726"/>
      <c r="X25" s="732" t="str">
        <f>Y24 &amp; "-" &amp; AA24</f>
        <v>01.07.2022-31.12.2022</v>
      </c>
      <c r="Y25" s="1305"/>
      <c r="Z25" s="1306"/>
      <c r="AA25" s="1305"/>
      <c r="AB25" s="1306"/>
      <c r="AC25" s="726"/>
      <c r="AD25" s="726"/>
      <c r="AE25" s="732" t="str">
        <f>AF24 &amp; "-" &amp; AH24</f>
        <v>01.01.2023-30.06.2023</v>
      </c>
      <c r="AF25" s="1305"/>
      <c r="AG25" s="1306"/>
      <c r="AH25" s="1305"/>
      <c r="AI25" s="1306"/>
      <c r="AJ25" s="726"/>
      <c r="AK25" s="726"/>
      <c r="AL25" s="732" t="str">
        <f>AM24 &amp; "-" &amp; AO24</f>
        <v>01.07.2023-31.12.2023</v>
      </c>
      <c r="AM25" s="1305"/>
      <c r="AN25" s="1306"/>
      <c r="AO25" s="1305"/>
      <c r="AP25" s="1306"/>
      <c r="AQ25" s="726"/>
      <c r="AR25" s="726"/>
      <c r="AS25" s="732" t="str">
        <f>AT24 &amp; "-" &amp; AV24</f>
        <v>01.01.2024-30.06.2024</v>
      </c>
      <c r="AT25" s="1305"/>
      <c r="AU25" s="1306"/>
      <c r="AV25" s="1305"/>
      <c r="AW25" s="1306"/>
      <c r="AX25" s="726"/>
      <c r="AY25" s="726"/>
      <c r="AZ25" s="732" t="str">
        <f>BA24 &amp; "-" &amp; BC24</f>
        <v>01.07.2024-31.12.2024</v>
      </c>
      <c r="BA25" s="1305"/>
      <c r="BB25" s="1306"/>
      <c r="BC25" s="1305"/>
      <c r="BD25" s="1306"/>
      <c r="BE25" s="726"/>
      <c r="BF25" s="726"/>
      <c r="BG25" s="732" t="str">
        <f>BH24 &amp; "-" &amp; BJ24</f>
        <v>01.01.2025-30.06.2025</v>
      </c>
      <c r="BH25" s="1305"/>
      <c r="BI25" s="1306"/>
      <c r="BJ25" s="1305"/>
      <c r="BK25" s="1306"/>
      <c r="BL25" s="726"/>
      <c r="BM25" s="726"/>
      <c r="BN25" s="732" t="str">
        <f>BO24 &amp; "-" &amp; BQ24</f>
        <v>01.07.2025-31.12.2025</v>
      </c>
      <c r="BO25" s="1305"/>
      <c r="BP25" s="1306"/>
      <c r="BQ25" s="1305"/>
      <c r="BR25" s="1306"/>
      <c r="BS25" s="726"/>
      <c r="BT25" s="726"/>
      <c r="BU25" s="732" t="str">
        <f>BV24 &amp; "-" &amp; BX24</f>
        <v>01.01.2026-30.06.2026</v>
      </c>
      <c r="BV25" s="1305"/>
      <c r="BW25" s="1306"/>
      <c r="BX25" s="1305"/>
      <c r="BY25" s="1306"/>
      <c r="BZ25" s="726"/>
      <c r="CA25" s="726"/>
      <c r="CB25" s="732" t="str">
        <f>CC24 &amp; "-" &amp; CE24</f>
        <v>01.07.2026-31.12.2026</v>
      </c>
      <c r="CC25" s="1305"/>
      <c r="CD25" s="1306"/>
      <c r="CE25" s="1305"/>
      <c r="CF25" s="1306"/>
      <c r="CG25" s="726"/>
      <c r="CH25" s="1281"/>
      <c r="CJ25" s="777"/>
      <c r="CK25" s="777" t="str">
        <f t="shared" si="0"/>
        <v/>
      </c>
      <c r="CL25" s="777"/>
      <c r="CM25" s="777"/>
      <c r="CN25" s="777"/>
      <c r="CT25" s="956"/>
      <c r="CU25" s="956"/>
    </row>
    <row r="26" spans="1:99" ht="15" customHeight="1">
      <c r="A26" s="1310"/>
      <c r="B26" s="1310"/>
      <c r="C26" s="1310"/>
      <c r="D26" s="1310"/>
      <c r="E26" s="1310"/>
      <c r="F26" s="1310"/>
      <c r="G26" s="974"/>
      <c r="H26" s="963"/>
      <c r="I26" s="1310"/>
      <c r="J26" s="1310"/>
      <c r="K26" s="913"/>
      <c r="L26" s="654"/>
      <c r="M26" s="527" t="s">
        <v>24</v>
      </c>
      <c r="N26" s="954"/>
      <c r="O26" s="954"/>
      <c r="P26" s="954"/>
      <c r="Q26" s="954"/>
      <c r="R26" s="954"/>
      <c r="S26" s="954"/>
      <c r="T26" s="954"/>
      <c r="U26" s="954"/>
      <c r="V26" s="954"/>
      <c r="W26" s="954"/>
      <c r="X26" s="954"/>
      <c r="Y26" s="954"/>
      <c r="Z26" s="954"/>
      <c r="AA26" s="954"/>
      <c r="AB26" s="954"/>
      <c r="AC26" s="954"/>
      <c r="AD26" s="954"/>
      <c r="AE26" s="954"/>
      <c r="AF26" s="954"/>
      <c r="AG26" s="954"/>
      <c r="AH26" s="954"/>
      <c r="AI26" s="954"/>
      <c r="AJ26" s="954"/>
      <c r="AK26" s="954"/>
      <c r="AL26" s="954"/>
      <c r="AM26" s="954"/>
      <c r="AN26" s="954"/>
      <c r="AO26" s="954"/>
      <c r="AP26" s="954"/>
      <c r="AQ26" s="954"/>
      <c r="AR26" s="954"/>
      <c r="AS26" s="954"/>
      <c r="AT26" s="954"/>
      <c r="AU26" s="954"/>
      <c r="AV26" s="954"/>
      <c r="AW26" s="954"/>
      <c r="AX26" s="954"/>
      <c r="AY26" s="954"/>
      <c r="AZ26" s="954"/>
      <c r="BA26" s="954"/>
      <c r="BB26" s="954"/>
      <c r="BC26" s="954"/>
      <c r="BD26" s="954"/>
      <c r="BE26" s="954"/>
      <c r="BF26" s="954"/>
      <c r="BG26" s="954"/>
      <c r="BH26" s="954"/>
      <c r="BI26" s="954"/>
      <c r="BJ26" s="954"/>
      <c r="BK26" s="954"/>
      <c r="BL26" s="954"/>
      <c r="BM26" s="954"/>
      <c r="BN26" s="954"/>
      <c r="BO26" s="954"/>
      <c r="BP26" s="954"/>
      <c r="BQ26" s="954"/>
      <c r="BR26" s="954"/>
      <c r="BS26" s="954"/>
      <c r="BT26" s="954"/>
      <c r="BU26" s="954"/>
      <c r="BV26" s="954"/>
      <c r="BW26" s="954"/>
      <c r="BX26" s="954"/>
      <c r="BY26" s="954"/>
      <c r="BZ26" s="954"/>
      <c r="CA26" s="954"/>
      <c r="CB26" s="954"/>
      <c r="CC26" s="954"/>
      <c r="CD26" s="954"/>
      <c r="CE26" s="954"/>
      <c r="CF26" s="954"/>
      <c r="CG26" s="725"/>
      <c r="CH26" s="1282"/>
      <c r="CJ26" s="777"/>
      <c r="CK26" s="777" t="str">
        <f t="shared" si="0"/>
        <v>Добавить вид теплоносителя (параметры теплоносителя)</v>
      </c>
      <c r="CL26" s="777"/>
      <c r="CM26" s="777"/>
      <c r="CN26" s="777"/>
      <c r="CT26" s="956"/>
      <c r="CU26" s="956"/>
    </row>
    <row r="27" spans="1:99" ht="15" customHeight="1">
      <c r="A27" s="1310"/>
      <c r="B27" s="1310"/>
      <c r="C27" s="1310"/>
      <c r="D27" s="1310"/>
      <c r="E27" s="1310"/>
      <c r="F27" s="974"/>
      <c r="G27" s="974"/>
      <c r="H27" s="963"/>
      <c r="I27" s="1310"/>
      <c r="J27" s="974"/>
      <c r="K27" s="913"/>
      <c r="L27" s="654"/>
      <c r="M27" s="526" t="s">
        <v>10</v>
      </c>
      <c r="N27" s="954"/>
      <c r="O27" s="954"/>
      <c r="P27" s="954"/>
      <c r="Q27" s="954"/>
      <c r="R27" s="954"/>
      <c r="S27" s="954"/>
      <c r="T27" s="954"/>
      <c r="U27" s="953"/>
      <c r="V27" s="954"/>
      <c r="W27" s="954"/>
      <c r="X27" s="954"/>
      <c r="Y27" s="954"/>
      <c r="Z27" s="954"/>
      <c r="AA27" s="954"/>
      <c r="AB27" s="953"/>
      <c r="AC27" s="954"/>
      <c r="AD27" s="954"/>
      <c r="AE27" s="954"/>
      <c r="AF27" s="954"/>
      <c r="AG27" s="954"/>
      <c r="AH27" s="954"/>
      <c r="AI27" s="953"/>
      <c r="AJ27" s="954"/>
      <c r="AK27" s="954"/>
      <c r="AL27" s="954"/>
      <c r="AM27" s="954"/>
      <c r="AN27" s="954"/>
      <c r="AO27" s="954"/>
      <c r="AP27" s="953"/>
      <c r="AQ27" s="954"/>
      <c r="AR27" s="954"/>
      <c r="AS27" s="954"/>
      <c r="AT27" s="954"/>
      <c r="AU27" s="954"/>
      <c r="AV27" s="954"/>
      <c r="AW27" s="953"/>
      <c r="AX27" s="954"/>
      <c r="AY27" s="954"/>
      <c r="AZ27" s="954"/>
      <c r="BA27" s="954"/>
      <c r="BB27" s="954"/>
      <c r="BC27" s="954"/>
      <c r="BD27" s="953"/>
      <c r="BE27" s="954"/>
      <c r="BF27" s="954"/>
      <c r="BG27" s="954"/>
      <c r="BH27" s="954"/>
      <c r="BI27" s="954"/>
      <c r="BJ27" s="954"/>
      <c r="BK27" s="953"/>
      <c r="BL27" s="954"/>
      <c r="BM27" s="954"/>
      <c r="BN27" s="954"/>
      <c r="BO27" s="954"/>
      <c r="BP27" s="954"/>
      <c r="BQ27" s="954"/>
      <c r="BR27" s="953"/>
      <c r="BS27" s="954"/>
      <c r="BT27" s="954"/>
      <c r="BU27" s="954"/>
      <c r="BV27" s="954"/>
      <c r="BW27" s="954"/>
      <c r="BX27" s="954"/>
      <c r="BY27" s="953"/>
      <c r="BZ27" s="954"/>
      <c r="CA27" s="954"/>
      <c r="CB27" s="954"/>
      <c r="CC27" s="954"/>
      <c r="CD27" s="954"/>
      <c r="CE27" s="954"/>
      <c r="CF27" s="953"/>
      <c r="CG27" s="954"/>
      <c r="CH27" s="634"/>
      <c r="CJ27" s="777"/>
      <c r="CK27" s="777" t="str">
        <f t="shared" si="0"/>
        <v>Добавить группу потребителей</v>
      </c>
      <c r="CL27" s="777"/>
      <c r="CM27" s="777"/>
      <c r="CN27" s="777"/>
      <c r="CT27" s="956"/>
      <c r="CU27" s="956"/>
    </row>
    <row r="28" spans="1:99" ht="15" customHeight="1">
      <c r="A28" s="1310"/>
      <c r="B28" s="1310"/>
      <c r="C28" s="1310"/>
      <c r="D28" s="1310"/>
      <c r="E28" s="912"/>
      <c r="F28" s="974"/>
      <c r="G28" s="974"/>
      <c r="H28" s="974"/>
      <c r="I28" s="927"/>
      <c r="J28" s="942"/>
      <c r="K28" s="911"/>
      <c r="L28" s="654"/>
      <c r="M28" s="949" t="s">
        <v>11</v>
      </c>
      <c r="N28" s="954"/>
      <c r="O28" s="954"/>
      <c r="P28" s="954"/>
      <c r="Q28" s="954"/>
      <c r="R28" s="954"/>
      <c r="S28" s="954"/>
      <c r="T28" s="954"/>
      <c r="U28" s="953"/>
      <c r="V28" s="954"/>
      <c r="W28" s="954"/>
      <c r="X28" s="954"/>
      <c r="Y28" s="954"/>
      <c r="Z28" s="954"/>
      <c r="AA28" s="954"/>
      <c r="AB28" s="953"/>
      <c r="AC28" s="954"/>
      <c r="AD28" s="954"/>
      <c r="AE28" s="954"/>
      <c r="AF28" s="954"/>
      <c r="AG28" s="954"/>
      <c r="AH28" s="954"/>
      <c r="AI28" s="953"/>
      <c r="AJ28" s="954"/>
      <c r="AK28" s="954"/>
      <c r="AL28" s="954"/>
      <c r="AM28" s="954"/>
      <c r="AN28" s="954"/>
      <c r="AO28" s="954"/>
      <c r="AP28" s="953"/>
      <c r="AQ28" s="954"/>
      <c r="AR28" s="954"/>
      <c r="AS28" s="954"/>
      <c r="AT28" s="954"/>
      <c r="AU28" s="954"/>
      <c r="AV28" s="954"/>
      <c r="AW28" s="953"/>
      <c r="AX28" s="954"/>
      <c r="AY28" s="954"/>
      <c r="AZ28" s="954"/>
      <c r="BA28" s="954"/>
      <c r="BB28" s="954"/>
      <c r="BC28" s="954"/>
      <c r="BD28" s="953"/>
      <c r="BE28" s="954"/>
      <c r="BF28" s="954"/>
      <c r="BG28" s="954"/>
      <c r="BH28" s="954"/>
      <c r="BI28" s="954"/>
      <c r="BJ28" s="954"/>
      <c r="BK28" s="953"/>
      <c r="BL28" s="954"/>
      <c r="BM28" s="954"/>
      <c r="BN28" s="954"/>
      <c r="BO28" s="954"/>
      <c r="BP28" s="954"/>
      <c r="BQ28" s="954"/>
      <c r="BR28" s="953"/>
      <c r="BS28" s="954"/>
      <c r="BT28" s="954"/>
      <c r="BU28" s="954"/>
      <c r="BV28" s="954"/>
      <c r="BW28" s="954"/>
      <c r="BX28" s="954"/>
      <c r="BY28" s="953"/>
      <c r="BZ28" s="954"/>
      <c r="CA28" s="954"/>
      <c r="CB28" s="954"/>
      <c r="CC28" s="954"/>
      <c r="CD28" s="954"/>
      <c r="CE28" s="954"/>
      <c r="CF28" s="953"/>
      <c r="CG28" s="954"/>
      <c r="CH28" s="634"/>
      <c r="CJ28" s="777"/>
      <c r="CK28" s="777" t="str">
        <f t="shared" si="0"/>
        <v>Добавить схему подключения</v>
      </c>
      <c r="CL28" s="777"/>
      <c r="CM28" s="777"/>
      <c r="CN28" s="777"/>
      <c r="CT28" s="956"/>
      <c r="CU28" s="956"/>
    </row>
    <row r="29" spans="1:99" ht="11.25">
      <c r="A29" s="938"/>
      <c r="B29" s="938"/>
      <c r="C29" s="938"/>
      <c r="D29" s="938"/>
      <c r="E29" s="938"/>
      <c r="F29" s="938"/>
      <c r="G29" s="938"/>
      <c r="H29" s="938"/>
      <c r="I29" s="938"/>
      <c r="J29" s="938"/>
      <c r="K29" s="938"/>
      <c r="CI29" s="938"/>
      <c r="CJ29" s="938"/>
      <c r="CK29" s="938"/>
      <c r="CL29" s="938"/>
      <c r="CM29" s="938"/>
      <c r="CN29" s="938"/>
      <c r="CO29" s="938"/>
      <c r="CP29" s="938"/>
      <c r="CQ29" s="938"/>
      <c r="CR29" s="938"/>
      <c r="CS29" s="938"/>
    </row>
    <row r="30" spans="1:99" ht="90" customHeight="1">
      <c r="L30" s="1">
        <v>1</v>
      </c>
      <c r="M30" s="1273" t="s">
        <v>722</v>
      </c>
      <c r="N30" s="1273"/>
      <c r="O30" s="1273"/>
      <c r="P30" s="1273"/>
      <c r="Q30" s="1273"/>
      <c r="R30" s="1273"/>
      <c r="S30" s="1273"/>
      <c r="T30" s="1273"/>
      <c r="U30" s="1273"/>
      <c r="V30" s="1273"/>
      <c r="W30" s="1273"/>
      <c r="X30" s="1273"/>
      <c r="Y30" s="1273"/>
      <c r="Z30" s="1273"/>
      <c r="AA30" s="1273"/>
      <c r="AB30" s="1273"/>
      <c r="AC30" s="1273"/>
      <c r="AD30" s="1273"/>
      <c r="AE30" s="1273"/>
      <c r="AF30" s="1273"/>
      <c r="AG30" s="1273"/>
      <c r="AH30" s="1273"/>
      <c r="AI30" s="1273"/>
      <c r="AJ30" s="1273"/>
      <c r="AK30" s="1273"/>
      <c r="AL30" s="1273"/>
      <c r="AM30" s="1273"/>
      <c r="AN30" s="1273"/>
      <c r="AO30" s="1273"/>
      <c r="AP30" s="1273"/>
      <c r="AQ30" s="1273"/>
      <c r="AR30" s="1273"/>
      <c r="AS30" s="1273"/>
      <c r="AT30" s="1273"/>
      <c r="AU30" s="1273"/>
      <c r="AV30" s="1273"/>
      <c r="AW30" s="1273"/>
      <c r="AX30" s="1273"/>
      <c r="AY30" s="1273"/>
      <c r="AZ30" s="1273"/>
      <c r="BA30" s="1273"/>
      <c r="BB30" s="1273"/>
      <c r="BC30" s="1273"/>
      <c r="BD30" s="1273"/>
      <c r="BE30" s="1273"/>
      <c r="BF30" s="1273"/>
      <c r="BG30" s="1273"/>
      <c r="BH30" s="1273"/>
      <c r="BI30" s="1273"/>
      <c r="BJ30" s="1273"/>
      <c r="BK30" s="1273"/>
      <c r="BL30" s="1273"/>
      <c r="BM30" s="1273"/>
      <c r="BN30" s="1273"/>
      <c r="BO30" s="1273"/>
      <c r="BP30" s="1273"/>
      <c r="BQ30" s="1273"/>
      <c r="BR30" s="1273"/>
      <c r="BS30" s="1273"/>
      <c r="BT30" s="1273"/>
      <c r="BU30" s="1273"/>
      <c r="BV30" s="1273"/>
      <c r="BW30" s="1273"/>
      <c r="BX30" s="1273"/>
      <c r="BY30" s="1273"/>
      <c r="BZ30" s="1273"/>
      <c r="CA30" s="1273"/>
      <c r="CB30" s="1273"/>
      <c r="CC30" s="1273"/>
      <c r="CD30" s="1273"/>
      <c r="CE30" s="1273"/>
      <c r="CF30" s="1273"/>
      <c r="CG30" s="1273"/>
      <c r="CH30" s="1273"/>
    </row>
  </sheetData>
  <sheetProtection algorithmName="SHA-512" hashValue="1lx+WKrCnS3km+gwuG2rhWEr9URooKbOIMADojm758F4uUK2Z87cHaOupTAWrj9swFLj737IPJPa56JcAyODjg==" saltValue="a7Z2/54gvMrNRqM3eezzgQ==" spinCount="100000" sheet="1" objects="1" scenarios="1" formatColumns="0" formatRows="0"/>
  <dataConsolidate link="1"/>
  <mergeCells count="147">
    <mergeCell ref="AB14:AB16"/>
    <mergeCell ref="V15:V16"/>
    <mergeCell ref="W15:X15"/>
    <mergeCell ref="L11:M11"/>
    <mergeCell ref="L5:T5"/>
    <mergeCell ref="O7:T7"/>
    <mergeCell ref="O8:T8"/>
    <mergeCell ref="O9:T9"/>
    <mergeCell ref="O10:T10"/>
    <mergeCell ref="A18:A28"/>
    <mergeCell ref="O18:CG18"/>
    <mergeCell ref="B19:B28"/>
    <mergeCell ref="O19:CG19"/>
    <mergeCell ref="C20:C28"/>
    <mergeCell ref="O20:CG20"/>
    <mergeCell ref="D21:D28"/>
    <mergeCell ref="U24:U25"/>
    <mergeCell ref="AG17:AH17"/>
    <mergeCell ref="AI24:AI25"/>
    <mergeCell ref="AN17:AO17"/>
    <mergeCell ref="AM24:AM25"/>
    <mergeCell ref="AN24:AN25"/>
    <mergeCell ref="AO24:AO25"/>
    <mergeCell ref="AP24:AP25"/>
    <mergeCell ref="E22:E27"/>
    <mergeCell ref="I22:I27"/>
    <mergeCell ref="O22:CG22"/>
    <mergeCell ref="F23:F26"/>
    <mergeCell ref="J23:J26"/>
    <mergeCell ref="O23:CG23"/>
    <mergeCell ref="R24:R25"/>
    <mergeCell ref="S24:S25"/>
    <mergeCell ref="T24:T25"/>
    <mergeCell ref="AB24:AB25"/>
    <mergeCell ref="AF24:AF25"/>
    <mergeCell ref="AG24:AG25"/>
    <mergeCell ref="AH24:AH25"/>
    <mergeCell ref="Y15:AA15"/>
    <mergeCell ref="Z16:AA16"/>
    <mergeCell ref="Z17:AA17"/>
    <mergeCell ref="Y24:Y25"/>
    <mergeCell ref="Z24:Z25"/>
    <mergeCell ref="AA24:AA25"/>
    <mergeCell ref="V12:AB12"/>
    <mergeCell ref="CH24:CH26"/>
    <mergeCell ref="M30:CH30"/>
    <mergeCell ref="O21:CG21"/>
    <mergeCell ref="S17:T17"/>
    <mergeCell ref="O12:U12"/>
    <mergeCell ref="L13:CG13"/>
    <mergeCell ref="CH13:CH16"/>
    <mergeCell ref="L14:L16"/>
    <mergeCell ref="M14:M16"/>
    <mergeCell ref="O14:T14"/>
    <mergeCell ref="U14:U16"/>
    <mergeCell ref="CG14:CG16"/>
    <mergeCell ref="O15:O16"/>
    <mergeCell ref="P15:Q15"/>
    <mergeCell ref="R15:T15"/>
    <mergeCell ref="S16:T16"/>
    <mergeCell ref="V14:AA14"/>
    <mergeCell ref="AJ14:AO14"/>
    <mergeCell ref="AP14:AP16"/>
    <mergeCell ref="AJ15:AJ16"/>
    <mergeCell ref="AK15:AL15"/>
    <mergeCell ref="AM15:AO15"/>
    <mergeCell ref="AN16:AO16"/>
    <mergeCell ref="AJ12:AP12"/>
    <mergeCell ref="AC14:AH14"/>
    <mergeCell ref="AI14:AI16"/>
    <mergeCell ref="AC15:AC16"/>
    <mergeCell ref="AD15:AE15"/>
    <mergeCell ref="AF15:AH15"/>
    <mergeCell ref="AG16:AH16"/>
    <mergeCell ref="AC12:AI12"/>
    <mergeCell ref="AX12:BD12"/>
    <mergeCell ref="AU17:AV17"/>
    <mergeCell ref="AT24:AT25"/>
    <mergeCell ref="AU24:AU25"/>
    <mergeCell ref="AV24:AV25"/>
    <mergeCell ref="AW24:AW25"/>
    <mergeCell ref="AQ14:AV14"/>
    <mergeCell ref="AW14:AW16"/>
    <mergeCell ref="AQ15:AQ16"/>
    <mergeCell ref="AR15:AS15"/>
    <mergeCell ref="AT15:AV15"/>
    <mergeCell ref="AU16:AV16"/>
    <mergeCell ref="AQ12:AW12"/>
    <mergeCell ref="BB17:BC17"/>
    <mergeCell ref="BA24:BA25"/>
    <mergeCell ref="BB24:BB25"/>
    <mergeCell ref="BC24:BC25"/>
    <mergeCell ref="BD24:BD25"/>
    <mergeCell ref="AX14:BC14"/>
    <mergeCell ref="BD14:BD16"/>
    <mergeCell ref="AX15:AX16"/>
    <mergeCell ref="AY15:AZ15"/>
    <mergeCell ref="BA15:BC15"/>
    <mergeCell ref="BB16:BC16"/>
    <mergeCell ref="BL12:BR12"/>
    <mergeCell ref="BI17:BJ17"/>
    <mergeCell ref="BH24:BH25"/>
    <mergeCell ref="BI24:BI25"/>
    <mergeCell ref="BJ24:BJ25"/>
    <mergeCell ref="BK24:BK25"/>
    <mergeCell ref="BE14:BJ14"/>
    <mergeCell ref="BK14:BK16"/>
    <mergeCell ref="BE15:BE16"/>
    <mergeCell ref="BF15:BG15"/>
    <mergeCell ref="BH15:BJ15"/>
    <mergeCell ref="BI16:BJ16"/>
    <mergeCell ref="BE12:BK12"/>
    <mergeCell ref="BP17:BQ17"/>
    <mergeCell ref="BO24:BO25"/>
    <mergeCell ref="BP24:BP25"/>
    <mergeCell ref="BQ24:BQ25"/>
    <mergeCell ref="BR24:BR25"/>
    <mergeCell ref="BL14:BQ14"/>
    <mergeCell ref="BR14:BR16"/>
    <mergeCell ref="BL15:BL16"/>
    <mergeCell ref="BM15:BN15"/>
    <mergeCell ref="BO15:BQ15"/>
    <mergeCell ref="BP16:BQ16"/>
    <mergeCell ref="BZ12:CF12"/>
    <mergeCell ref="BW17:BX17"/>
    <mergeCell ref="BV24:BV25"/>
    <mergeCell ref="BW24:BW25"/>
    <mergeCell ref="BX24:BX25"/>
    <mergeCell ref="BY24:BY25"/>
    <mergeCell ref="BS14:BX14"/>
    <mergeCell ref="BY14:BY16"/>
    <mergeCell ref="BS15:BS16"/>
    <mergeCell ref="BT15:BU15"/>
    <mergeCell ref="BV15:BX15"/>
    <mergeCell ref="BW16:BX16"/>
    <mergeCell ref="BS12:BY12"/>
    <mergeCell ref="CD17:CE17"/>
    <mergeCell ref="CC24:CC25"/>
    <mergeCell ref="CD24:CD25"/>
    <mergeCell ref="CE24:CE25"/>
    <mergeCell ref="CF24:CF25"/>
    <mergeCell ref="BZ14:CE14"/>
    <mergeCell ref="CF14:CF16"/>
    <mergeCell ref="BZ15:BZ16"/>
    <mergeCell ref="CA15:CB15"/>
    <mergeCell ref="CC15:CE15"/>
    <mergeCell ref="CD16:CE16"/>
  </mergeCells>
  <dataValidations count="11">
    <dataValidation allowBlank="1" sqref="WYE983062:WYP983068 LS65558:MD65564 VO65558:VZ65564 AFK65558:AFV65564 APG65558:APR65564 AZC65558:AZN65564 BIY65558:BJJ65564 BSU65558:BTF65564 CCQ65558:CDB65564 CMM65558:CMX65564 CWI65558:CWT65564 DGE65558:DGP65564 DQA65558:DQL65564 DZW65558:EAH65564 EJS65558:EKD65564 ETO65558:ETZ65564 FDK65558:FDV65564 FNG65558:FNR65564 FXC65558:FXN65564 GGY65558:GHJ65564 GQU65558:GRF65564 HAQ65558:HBB65564 HKM65558:HKX65564 HUI65558:HUT65564 IEE65558:IEP65564 IOA65558:IOL65564 IXW65558:IYH65564 JHS65558:JID65564 JRO65558:JRZ65564 KBK65558:KBV65564 KLG65558:KLR65564 KVC65558:KVN65564 LEY65558:LFJ65564 LOU65558:LPF65564 LYQ65558:LZB65564 MIM65558:MIX65564 MSI65558:MST65564 NCE65558:NCP65564 NMA65558:NML65564 NVW65558:NWH65564 OFS65558:OGD65564 OPO65558:OPZ65564 OZK65558:OZV65564 PJG65558:PJR65564 PTC65558:PTN65564 QCY65558:QDJ65564 QMU65558:QNF65564 QWQ65558:QXB65564 RGM65558:RGX65564 RQI65558:RQT65564 SAE65558:SAP65564 SKA65558:SKL65564 STW65558:SUH65564 TDS65558:TED65564 TNO65558:TNZ65564 TXK65558:TXV65564 UHG65558:UHR65564 URC65558:URN65564 VAY65558:VBJ65564 VKU65558:VLF65564 VUQ65558:VVB65564 WEM65558:WEX65564 WOI65558:WOT65564 WYE65558:WYP65564 LS131094:MD131100 VO131094:VZ131100 AFK131094:AFV131100 APG131094:APR131100 AZC131094:AZN131100 BIY131094:BJJ131100 BSU131094:BTF131100 CCQ131094:CDB131100 CMM131094:CMX131100 CWI131094:CWT131100 DGE131094:DGP131100 DQA131094:DQL131100 DZW131094:EAH131100 EJS131094:EKD131100 ETO131094:ETZ131100 FDK131094:FDV131100 FNG131094:FNR131100 FXC131094:FXN131100 GGY131094:GHJ131100 GQU131094:GRF131100 HAQ131094:HBB131100 HKM131094:HKX131100 HUI131094:HUT131100 IEE131094:IEP131100 IOA131094:IOL131100 IXW131094:IYH131100 JHS131094:JID131100 JRO131094:JRZ131100 KBK131094:KBV131100 KLG131094:KLR131100 KVC131094:KVN131100 LEY131094:LFJ131100 LOU131094:LPF131100 LYQ131094:LZB131100 MIM131094:MIX131100 MSI131094:MST131100 NCE131094:NCP131100 NMA131094:NML131100 NVW131094:NWH131100 OFS131094:OGD131100 OPO131094:OPZ131100 OZK131094:OZV131100 PJG131094:PJR131100 PTC131094:PTN131100 QCY131094:QDJ131100 QMU131094:QNF131100 QWQ131094:QXB131100 RGM131094:RGX131100 RQI131094:RQT131100 SAE131094:SAP131100 SKA131094:SKL131100 STW131094:SUH131100 TDS131094:TED131100 TNO131094:TNZ131100 TXK131094:TXV131100 UHG131094:UHR131100 URC131094:URN131100 VAY131094:VBJ131100 VKU131094:VLF131100 VUQ131094:VVB131100 WEM131094:WEX131100 WOI131094:WOT131100 WYE131094:WYP131100 LS196630:MD196636 VO196630:VZ196636 AFK196630:AFV196636 APG196630:APR196636 AZC196630:AZN196636 BIY196630:BJJ196636 BSU196630:BTF196636 CCQ196630:CDB196636 CMM196630:CMX196636 CWI196630:CWT196636 DGE196630:DGP196636 DQA196630:DQL196636 DZW196630:EAH196636 EJS196630:EKD196636 ETO196630:ETZ196636 FDK196630:FDV196636 FNG196630:FNR196636 FXC196630:FXN196636 GGY196630:GHJ196636 GQU196630:GRF196636 HAQ196630:HBB196636 HKM196630:HKX196636 HUI196630:HUT196636 IEE196630:IEP196636 IOA196630:IOL196636 IXW196630:IYH196636 JHS196630:JID196636 JRO196630:JRZ196636 KBK196630:KBV196636 KLG196630:KLR196636 KVC196630:KVN196636 LEY196630:LFJ196636 LOU196630:LPF196636 LYQ196630:LZB196636 MIM196630:MIX196636 MSI196630:MST196636 NCE196630:NCP196636 NMA196630:NML196636 NVW196630:NWH196636 OFS196630:OGD196636 OPO196630:OPZ196636 OZK196630:OZV196636 PJG196630:PJR196636 PTC196630:PTN196636 QCY196630:QDJ196636 QMU196630:QNF196636 QWQ196630:QXB196636 RGM196630:RGX196636 RQI196630:RQT196636 SAE196630:SAP196636 SKA196630:SKL196636 STW196630:SUH196636 TDS196630:TED196636 TNO196630:TNZ196636 TXK196630:TXV196636 UHG196630:UHR196636 URC196630:URN196636 VAY196630:VBJ196636 VKU196630:VLF196636 VUQ196630:VVB196636 WEM196630:WEX196636 WOI196630:WOT196636 WYE196630:WYP196636 LS262166:MD262172 VO262166:VZ262172 AFK262166:AFV262172 APG262166:APR262172 AZC262166:AZN262172 BIY262166:BJJ262172 BSU262166:BTF262172 CCQ262166:CDB262172 CMM262166:CMX262172 CWI262166:CWT262172 DGE262166:DGP262172 DQA262166:DQL262172 DZW262166:EAH262172 EJS262166:EKD262172 ETO262166:ETZ262172 FDK262166:FDV262172 FNG262166:FNR262172 FXC262166:FXN262172 GGY262166:GHJ262172 GQU262166:GRF262172 HAQ262166:HBB262172 HKM262166:HKX262172 HUI262166:HUT262172 IEE262166:IEP262172 IOA262166:IOL262172 IXW262166:IYH262172 JHS262166:JID262172 JRO262166:JRZ262172 KBK262166:KBV262172 KLG262166:KLR262172 KVC262166:KVN262172 LEY262166:LFJ262172 LOU262166:LPF262172 LYQ262166:LZB262172 MIM262166:MIX262172 MSI262166:MST262172 NCE262166:NCP262172 NMA262166:NML262172 NVW262166:NWH262172 OFS262166:OGD262172 OPO262166:OPZ262172 OZK262166:OZV262172 PJG262166:PJR262172 PTC262166:PTN262172 QCY262166:QDJ262172 QMU262166:QNF262172 QWQ262166:QXB262172 RGM262166:RGX262172 RQI262166:RQT262172 SAE262166:SAP262172 SKA262166:SKL262172 STW262166:SUH262172 TDS262166:TED262172 TNO262166:TNZ262172 TXK262166:TXV262172 UHG262166:UHR262172 URC262166:URN262172 VAY262166:VBJ262172 VKU262166:VLF262172 VUQ262166:VVB262172 WEM262166:WEX262172 WOI262166:WOT262172 WYE262166:WYP262172 LS327702:MD327708 VO327702:VZ327708 AFK327702:AFV327708 APG327702:APR327708 AZC327702:AZN327708 BIY327702:BJJ327708 BSU327702:BTF327708 CCQ327702:CDB327708 CMM327702:CMX327708 CWI327702:CWT327708 DGE327702:DGP327708 DQA327702:DQL327708 DZW327702:EAH327708 EJS327702:EKD327708 ETO327702:ETZ327708 FDK327702:FDV327708 FNG327702:FNR327708 FXC327702:FXN327708 GGY327702:GHJ327708 GQU327702:GRF327708 HAQ327702:HBB327708 HKM327702:HKX327708 HUI327702:HUT327708 IEE327702:IEP327708 IOA327702:IOL327708 IXW327702:IYH327708 JHS327702:JID327708 JRO327702:JRZ327708 KBK327702:KBV327708 KLG327702:KLR327708 KVC327702:KVN327708 LEY327702:LFJ327708 LOU327702:LPF327708 LYQ327702:LZB327708 MIM327702:MIX327708 MSI327702:MST327708 NCE327702:NCP327708 NMA327702:NML327708 NVW327702:NWH327708 OFS327702:OGD327708 OPO327702:OPZ327708 OZK327702:OZV327708 PJG327702:PJR327708 PTC327702:PTN327708 QCY327702:QDJ327708 QMU327702:QNF327708 QWQ327702:QXB327708 RGM327702:RGX327708 RQI327702:RQT327708 SAE327702:SAP327708 SKA327702:SKL327708 STW327702:SUH327708 TDS327702:TED327708 TNO327702:TNZ327708 TXK327702:TXV327708 UHG327702:UHR327708 URC327702:URN327708 VAY327702:VBJ327708 VKU327702:VLF327708 VUQ327702:VVB327708 WEM327702:WEX327708 WOI327702:WOT327708 WYE327702:WYP327708 LS393238:MD393244 VO393238:VZ393244 AFK393238:AFV393244 APG393238:APR393244 AZC393238:AZN393244 BIY393238:BJJ393244 BSU393238:BTF393244 CCQ393238:CDB393244 CMM393238:CMX393244 CWI393238:CWT393244 DGE393238:DGP393244 DQA393238:DQL393244 DZW393238:EAH393244 EJS393238:EKD393244 ETO393238:ETZ393244 FDK393238:FDV393244 FNG393238:FNR393244 FXC393238:FXN393244 GGY393238:GHJ393244 GQU393238:GRF393244 HAQ393238:HBB393244 HKM393238:HKX393244 HUI393238:HUT393244 IEE393238:IEP393244 IOA393238:IOL393244 IXW393238:IYH393244 JHS393238:JID393244 JRO393238:JRZ393244 KBK393238:KBV393244 KLG393238:KLR393244 KVC393238:KVN393244 LEY393238:LFJ393244 LOU393238:LPF393244 LYQ393238:LZB393244 MIM393238:MIX393244 MSI393238:MST393244 NCE393238:NCP393244 NMA393238:NML393244 NVW393238:NWH393244 OFS393238:OGD393244 OPO393238:OPZ393244 OZK393238:OZV393244 PJG393238:PJR393244 PTC393238:PTN393244 QCY393238:QDJ393244 QMU393238:QNF393244 QWQ393238:QXB393244 RGM393238:RGX393244 RQI393238:RQT393244 SAE393238:SAP393244 SKA393238:SKL393244 STW393238:SUH393244 TDS393238:TED393244 TNO393238:TNZ393244 TXK393238:TXV393244 UHG393238:UHR393244 URC393238:URN393244 VAY393238:VBJ393244 VKU393238:VLF393244 VUQ393238:VVB393244 WEM393238:WEX393244 WOI393238:WOT393244 WYE393238:WYP393244 LS458774:MD458780 VO458774:VZ458780 AFK458774:AFV458780 APG458774:APR458780 AZC458774:AZN458780 BIY458774:BJJ458780 BSU458774:BTF458780 CCQ458774:CDB458780 CMM458774:CMX458780 CWI458774:CWT458780 DGE458774:DGP458780 DQA458774:DQL458780 DZW458774:EAH458780 EJS458774:EKD458780 ETO458774:ETZ458780 FDK458774:FDV458780 FNG458774:FNR458780 FXC458774:FXN458780 GGY458774:GHJ458780 GQU458774:GRF458780 HAQ458774:HBB458780 HKM458774:HKX458780 HUI458774:HUT458780 IEE458774:IEP458780 IOA458774:IOL458780 IXW458774:IYH458780 JHS458774:JID458780 JRO458774:JRZ458780 KBK458774:KBV458780 KLG458774:KLR458780 KVC458774:KVN458780 LEY458774:LFJ458780 LOU458774:LPF458780 LYQ458774:LZB458780 MIM458774:MIX458780 MSI458774:MST458780 NCE458774:NCP458780 NMA458774:NML458780 NVW458774:NWH458780 OFS458774:OGD458780 OPO458774:OPZ458780 OZK458774:OZV458780 PJG458774:PJR458780 PTC458774:PTN458780 QCY458774:QDJ458780 QMU458774:QNF458780 QWQ458774:QXB458780 RGM458774:RGX458780 RQI458774:RQT458780 SAE458774:SAP458780 SKA458774:SKL458780 STW458774:SUH458780 TDS458774:TED458780 TNO458774:TNZ458780 TXK458774:TXV458780 UHG458774:UHR458780 URC458774:URN458780 VAY458774:VBJ458780 VKU458774:VLF458780 VUQ458774:VVB458780 WEM458774:WEX458780 WOI458774:WOT458780 WYE458774:WYP458780 LS524310:MD524316 VO524310:VZ524316 AFK524310:AFV524316 APG524310:APR524316 AZC524310:AZN524316 BIY524310:BJJ524316 BSU524310:BTF524316 CCQ524310:CDB524316 CMM524310:CMX524316 CWI524310:CWT524316 DGE524310:DGP524316 DQA524310:DQL524316 DZW524310:EAH524316 EJS524310:EKD524316 ETO524310:ETZ524316 FDK524310:FDV524316 FNG524310:FNR524316 FXC524310:FXN524316 GGY524310:GHJ524316 GQU524310:GRF524316 HAQ524310:HBB524316 HKM524310:HKX524316 HUI524310:HUT524316 IEE524310:IEP524316 IOA524310:IOL524316 IXW524310:IYH524316 JHS524310:JID524316 JRO524310:JRZ524316 KBK524310:KBV524316 KLG524310:KLR524316 KVC524310:KVN524316 LEY524310:LFJ524316 LOU524310:LPF524316 LYQ524310:LZB524316 MIM524310:MIX524316 MSI524310:MST524316 NCE524310:NCP524316 NMA524310:NML524316 NVW524310:NWH524316 OFS524310:OGD524316 OPO524310:OPZ524316 OZK524310:OZV524316 PJG524310:PJR524316 PTC524310:PTN524316 QCY524310:QDJ524316 QMU524310:QNF524316 QWQ524310:QXB524316 RGM524310:RGX524316 RQI524310:RQT524316 SAE524310:SAP524316 SKA524310:SKL524316 STW524310:SUH524316 TDS524310:TED524316 TNO524310:TNZ524316 TXK524310:TXV524316 UHG524310:UHR524316 URC524310:URN524316 VAY524310:VBJ524316 VKU524310:VLF524316 VUQ524310:VVB524316 WEM524310:WEX524316 WOI524310:WOT524316 WYE524310:WYP524316 LS589846:MD589852 VO589846:VZ589852 AFK589846:AFV589852 APG589846:APR589852 AZC589846:AZN589852 BIY589846:BJJ589852 BSU589846:BTF589852 CCQ589846:CDB589852 CMM589846:CMX589852 CWI589846:CWT589852 DGE589846:DGP589852 DQA589846:DQL589852 DZW589846:EAH589852 EJS589846:EKD589852 ETO589846:ETZ589852 FDK589846:FDV589852 FNG589846:FNR589852 FXC589846:FXN589852 GGY589846:GHJ589852 GQU589846:GRF589852 HAQ589846:HBB589852 HKM589846:HKX589852 HUI589846:HUT589852 IEE589846:IEP589852 IOA589846:IOL589852 IXW589846:IYH589852 JHS589846:JID589852 JRO589846:JRZ589852 KBK589846:KBV589852 KLG589846:KLR589852 KVC589846:KVN589852 LEY589846:LFJ589852 LOU589846:LPF589852 LYQ589846:LZB589852 MIM589846:MIX589852 MSI589846:MST589852 NCE589846:NCP589852 NMA589846:NML589852 NVW589846:NWH589852 OFS589846:OGD589852 OPO589846:OPZ589852 OZK589846:OZV589852 PJG589846:PJR589852 PTC589846:PTN589852 QCY589846:QDJ589852 QMU589846:QNF589852 QWQ589846:QXB589852 RGM589846:RGX589852 RQI589846:RQT589852 SAE589846:SAP589852 SKA589846:SKL589852 STW589846:SUH589852 TDS589846:TED589852 TNO589846:TNZ589852 TXK589846:TXV589852 UHG589846:UHR589852 URC589846:URN589852 VAY589846:VBJ589852 VKU589846:VLF589852 VUQ589846:VVB589852 WEM589846:WEX589852 WOI589846:WOT589852 WYE589846:WYP589852 LS655382:MD655388 VO655382:VZ655388 AFK655382:AFV655388 APG655382:APR655388 AZC655382:AZN655388 BIY655382:BJJ655388 BSU655382:BTF655388 CCQ655382:CDB655388 CMM655382:CMX655388 CWI655382:CWT655388 DGE655382:DGP655388 DQA655382:DQL655388 DZW655382:EAH655388 EJS655382:EKD655388 ETO655382:ETZ655388 FDK655382:FDV655388 FNG655382:FNR655388 FXC655382:FXN655388 GGY655382:GHJ655388 GQU655382:GRF655388 HAQ655382:HBB655388 HKM655382:HKX655388 HUI655382:HUT655388 IEE655382:IEP655388 IOA655382:IOL655388 IXW655382:IYH655388 JHS655382:JID655388 JRO655382:JRZ655388 KBK655382:KBV655388 KLG655382:KLR655388 KVC655382:KVN655388 LEY655382:LFJ655388 LOU655382:LPF655388 LYQ655382:LZB655388 MIM655382:MIX655388 MSI655382:MST655388 NCE655382:NCP655388 NMA655382:NML655388 NVW655382:NWH655388 OFS655382:OGD655388 OPO655382:OPZ655388 OZK655382:OZV655388 PJG655382:PJR655388 PTC655382:PTN655388 QCY655382:QDJ655388 QMU655382:QNF655388 QWQ655382:QXB655388 RGM655382:RGX655388 RQI655382:RQT655388 SAE655382:SAP655388 SKA655382:SKL655388 STW655382:SUH655388 TDS655382:TED655388 TNO655382:TNZ655388 TXK655382:TXV655388 UHG655382:UHR655388 URC655382:URN655388 VAY655382:VBJ655388 VKU655382:VLF655388 VUQ655382:VVB655388 WEM655382:WEX655388 WOI655382:WOT655388 WYE655382:WYP655388 LS720918:MD720924 VO720918:VZ720924 AFK720918:AFV720924 APG720918:APR720924 AZC720918:AZN720924 BIY720918:BJJ720924 BSU720918:BTF720924 CCQ720918:CDB720924 CMM720918:CMX720924 CWI720918:CWT720924 DGE720918:DGP720924 DQA720918:DQL720924 DZW720918:EAH720924 EJS720918:EKD720924 ETO720918:ETZ720924 FDK720918:FDV720924 FNG720918:FNR720924 FXC720918:FXN720924 GGY720918:GHJ720924 GQU720918:GRF720924 HAQ720918:HBB720924 HKM720918:HKX720924 HUI720918:HUT720924 IEE720918:IEP720924 IOA720918:IOL720924 IXW720918:IYH720924 JHS720918:JID720924 JRO720918:JRZ720924 KBK720918:KBV720924 KLG720918:KLR720924 KVC720918:KVN720924 LEY720918:LFJ720924 LOU720918:LPF720924 LYQ720918:LZB720924 MIM720918:MIX720924 MSI720918:MST720924 NCE720918:NCP720924 NMA720918:NML720924 NVW720918:NWH720924 OFS720918:OGD720924 OPO720918:OPZ720924 OZK720918:OZV720924 PJG720918:PJR720924 PTC720918:PTN720924 QCY720918:QDJ720924 QMU720918:QNF720924 QWQ720918:QXB720924 RGM720918:RGX720924 RQI720918:RQT720924 SAE720918:SAP720924 SKA720918:SKL720924 STW720918:SUH720924 TDS720918:TED720924 TNO720918:TNZ720924 TXK720918:TXV720924 UHG720918:UHR720924 URC720918:URN720924 VAY720918:VBJ720924 VKU720918:VLF720924 VUQ720918:VVB720924 WEM720918:WEX720924 WOI720918:WOT720924 WYE720918:WYP720924 LS786454:MD786460 VO786454:VZ786460 AFK786454:AFV786460 APG786454:APR786460 AZC786454:AZN786460 BIY786454:BJJ786460 BSU786454:BTF786460 CCQ786454:CDB786460 CMM786454:CMX786460 CWI786454:CWT786460 DGE786454:DGP786460 DQA786454:DQL786460 DZW786454:EAH786460 EJS786454:EKD786460 ETO786454:ETZ786460 FDK786454:FDV786460 FNG786454:FNR786460 FXC786454:FXN786460 GGY786454:GHJ786460 GQU786454:GRF786460 HAQ786454:HBB786460 HKM786454:HKX786460 HUI786454:HUT786460 IEE786454:IEP786460 IOA786454:IOL786460 IXW786454:IYH786460 JHS786454:JID786460 JRO786454:JRZ786460 KBK786454:KBV786460 KLG786454:KLR786460 KVC786454:KVN786460 LEY786454:LFJ786460 LOU786454:LPF786460 LYQ786454:LZB786460 MIM786454:MIX786460 MSI786454:MST786460 NCE786454:NCP786460 NMA786454:NML786460 NVW786454:NWH786460 OFS786454:OGD786460 OPO786454:OPZ786460 OZK786454:OZV786460 PJG786454:PJR786460 PTC786454:PTN786460 QCY786454:QDJ786460 QMU786454:QNF786460 QWQ786454:QXB786460 RGM786454:RGX786460 RQI786454:RQT786460 SAE786454:SAP786460 SKA786454:SKL786460 STW786454:SUH786460 TDS786454:TED786460 TNO786454:TNZ786460 TXK786454:TXV786460 UHG786454:UHR786460 URC786454:URN786460 VAY786454:VBJ786460 VKU786454:VLF786460 VUQ786454:VVB786460 WEM786454:WEX786460 WOI786454:WOT786460 WYE786454:WYP786460 LS851990:MD851996 VO851990:VZ851996 AFK851990:AFV851996 APG851990:APR851996 AZC851990:AZN851996 BIY851990:BJJ851996 BSU851990:BTF851996 CCQ851990:CDB851996 CMM851990:CMX851996 CWI851990:CWT851996 DGE851990:DGP851996 DQA851990:DQL851996 DZW851990:EAH851996 EJS851990:EKD851996 ETO851990:ETZ851996 FDK851990:FDV851996 FNG851990:FNR851996 FXC851990:FXN851996 GGY851990:GHJ851996 GQU851990:GRF851996 HAQ851990:HBB851996 HKM851990:HKX851996 HUI851990:HUT851996 IEE851990:IEP851996 IOA851990:IOL851996 IXW851990:IYH851996 JHS851990:JID851996 JRO851990:JRZ851996 KBK851990:KBV851996 KLG851990:KLR851996 KVC851990:KVN851996 LEY851990:LFJ851996 LOU851990:LPF851996 LYQ851990:LZB851996 MIM851990:MIX851996 MSI851990:MST851996 NCE851990:NCP851996 NMA851990:NML851996 NVW851990:NWH851996 OFS851990:OGD851996 OPO851990:OPZ851996 OZK851990:OZV851996 PJG851990:PJR851996 PTC851990:PTN851996 QCY851990:QDJ851996 QMU851990:QNF851996 QWQ851990:QXB851996 RGM851990:RGX851996 RQI851990:RQT851996 SAE851990:SAP851996 SKA851990:SKL851996 STW851990:SUH851996 TDS851990:TED851996 TNO851990:TNZ851996 TXK851990:TXV851996 UHG851990:UHR851996 URC851990:URN851996 VAY851990:VBJ851996 VKU851990:VLF851996 VUQ851990:VVB851996 WEM851990:WEX851996 WOI851990:WOT851996 WYE851990:WYP851996 LS917526:MD917532 VO917526:VZ917532 AFK917526:AFV917532 APG917526:APR917532 AZC917526:AZN917532 BIY917526:BJJ917532 BSU917526:BTF917532 CCQ917526:CDB917532 CMM917526:CMX917532 CWI917526:CWT917532 DGE917526:DGP917532 DQA917526:DQL917532 DZW917526:EAH917532 EJS917526:EKD917532 ETO917526:ETZ917532 FDK917526:FDV917532 FNG917526:FNR917532 FXC917526:FXN917532 GGY917526:GHJ917532 GQU917526:GRF917532 HAQ917526:HBB917532 HKM917526:HKX917532 HUI917526:HUT917532 IEE917526:IEP917532 IOA917526:IOL917532 IXW917526:IYH917532 JHS917526:JID917532 JRO917526:JRZ917532 KBK917526:KBV917532 KLG917526:KLR917532 KVC917526:KVN917532 LEY917526:LFJ917532 LOU917526:LPF917532 LYQ917526:LZB917532 MIM917526:MIX917532 MSI917526:MST917532 NCE917526:NCP917532 NMA917526:NML917532 NVW917526:NWH917532 OFS917526:OGD917532 OPO917526:OPZ917532 OZK917526:OZV917532 PJG917526:PJR917532 PTC917526:PTN917532 QCY917526:QDJ917532 QMU917526:QNF917532 QWQ917526:QXB917532 RGM917526:RGX917532 RQI917526:RQT917532 SAE917526:SAP917532 SKA917526:SKL917532 STW917526:SUH917532 TDS917526:TED917532 TNO917526:TNZ917532 TXK917526:TXV917532 UHG917526:UHR917532 URC917526:URN917532 VAY917526:VBJ917532 VKU917526:VLF917532 VUQ917526:VVB917532 WEM917526:WEX917532 WOI917526:WOT917532 WYE917526:WYP917532 LS983062:MD983068 VO983062:VZ983068 AFK983062:AFV983068 APG983062:APR983068 AZC983062:AZN983068 BIY983062:BJJ983068 BSU983062:BTF983068 CCQ983062:CDB983068 CMM983062:CMX983068 CWI983062:CWT983068 DGE983062:DGP983068 DQA983062:DQL983068 DZW983062:EAH983068 EJS983062:EKD983068 ETO983062:ETZ983068 FDK983062:FDV983068 FNG983062:FNR983068 FXC983062:FXN983068 GGY983062:GHJ983068 GQU983062:GRF983068 HAQ983062:HBB983068 HKM983062:HKX983068 HUI983062:HUT983068 IEE983062:IEP983068 IOA983062:IOL983068 IXW983062:IYH983068 JHS983062:JID983068 JRO983062:JRZ983068 KBK983062:KBV983068 KLG983062:KLR983068 KVC983062:KVN983068 LEY983062:LFJ983068 LOU983062:LPF983068 LYQ983062:LZB983068 MIM983062:MIX983068 MSI983062:MST983068 NCE983062:NCP983068 NMA983062:NML983068 NVW983062:NWH983068 OFS983062:OGD983068 OPO983062:OPZ983068 OZK983062:OZV983068 PJG983062:PJR983068 PTC983062:PTN983068 QCY983062:QDJ983068 QMU983062:QNF983068 QWQ983062:QXB983068 RGM983062:RGX983068 RQI983062:RQT983068 SAE983062:SAP983068 SKA983062:SKL983068 STW983062:SUH983068 TDS983062:TED983068 TNO983062:TNZ983068 TXK983062:TXV983068 UHG983062:UHR983068 URC983062:URN983068 VAY983062:VBJ983068 VKU983062:VLF983068 VUQ983062:VVB983068 WEM983062:WEX983068 WOI983062:WOT983068 APG26:APR28 AFK26:AFV28 VO26:VZ28 LS26:MD28 WYE26:WYP28 WOI26:WOT28 WEM26:WEX28 VUQ26:VVB28 VKU26:VLF28 VAY26:VBJ28 URC26:URN28 UHG26:UHR28 TXK26:TXV28 TNO26:TNZ28 TDS26:TED28 STW26:SUH28 SKA26:SKL28 SAE26:SAP28 RQI26:RQT28 RGM26:RGX28 QWQ26:QXB28 QMU26:QNF28 QCY26:QDJ28 PTC26:PTN28 PJG26:PJR28 OZK26:OZV28 OPO26:OPZ28 OFS26:OGD28 NVW26:NWH28 NMA26:NML28 NCE26:NCP28 MSI26:MST28 MIM26:MIX28 LYQ26:LZB28 LOU26:LPF28 LEY26:LFJ28 KVC26:KVN28 KLG26:KLR28 KBK26:KBV28 JRO26:JRZ28 JHS26:JID28 IXW26:IYH28 IOA26:IOL28 IEE26:IEP28 HUI26:HUT28 HKM26:HKX28 HAQ26:HBB28 GQU26:GRF28 GGY26:GHJ28 FXC26:FXN28 FNG26:FNR28 FDK26:FDV28 ETO26:ETZ28 EJS26:EKD28 DZW26:EAH28 DQA26:DQL28 DGE26:DGP28 CWI26:CWT28 CMM26:CMX28 CCQ26:CDB28 BSU26:BTF28 BIY26:BJJ28 AZC26:AZN28 L26:CG26 L65558:CH65564 L983062:CH983068 L917526:CH917532 L851990:CH851996 L786454:CH786460 L720918:CH720924 L655382:CH655388 L589846:CH589852 L524310:CH524316 L458774:CH458780 L393238:CH393244 L327702:CH327708 L262166:CH262172 L196630:CH196636 L131094:CH131100 L27:CH28" xr:uid="{00000000-0002-0000-0B00-000000000000}"/>
    <dataValidation allowBlank="1" promptTitle="checkPeriodRange" sqref="Q25 LX25 VT25 AFP25 APL25 AZH25 BJD25 BSZ25 CCV25 CMR25 CWN25 DGJ25 DQF25 EAB25 EJX25 ETT25 FDP25 FNL25 FXH25 GHD25 GQZ25 HAV25 HKR25 HUN25 IEJ25 IOF25 IYB25 JHX25 JRT25 KBP25 KLL25 KVH25 LFD25 LOZ25 LYV25 MIR25 MSN25 NCJ25 NMF25 NWB25 OFX25 OPT25 OZP25 PJL25 PTH25 QDD25 QMZ25 QWV25 RGR25 RQN25 SAJ25 SKF25 SUB25 TDX25 TNT25 TXP25 UHL25 URH25 VBD25 VKZ25 VUV25 WER25 WON25 WYJ25 Q65557 LX65557 VT65557 AFP65557 APL65557 AZH65557 BJD65557 BSZ65557 CCV65557 CMR65557 CWN65557 DGJ65557 DQF65557 EAB65557 EJX65557 ETT65557 FDP65557 FNL65557 FXH65557 GHD65557 GQZ65557 HAV65557 HKR65557 HUN65557 IEJ65557 IOF65557 IYB65557 JHX65557 JRT65557 KBP65557 KLL65557 KVH65557 LFD65557 LOZ65557 LYV65557 MIR65557 MSN65557 NCJ65557 NMF65557 NWB65557 OFX65557 OPT65557 OZP65557 PJL65557 PTH65557 QDD65557 QMZ65557 QWV65557 RGR65557 RQN65557 SAJ65557 SKF65557 SUB65557 TDX65557 TNT65557 TXP65557 UHL65557 URH65557 VBD65557 VKZ65557 VUV65557 WER65557 WON65557 WYJ65557 Q131093 LX131093 VT131093 AFP131093 APL131093 AZH131093 BJD131093 BSZ131093 CCV131093 CMR131093 CWN131093 DGJ131093 DQF131093 EAB131093 EJX131093 ETT131093 FDP131093 FNL131093 FXH131093 GHD131093 GQZ131093 HAV131093 HKR131093 HUN131093 IEJ131093 IOF131093 IYB131093 JHX131093 JRT131093 KBP131093 KLL131093 KVH131093 LFD131093 LOZ131093 LYV131093 MIR131093 MSN131093 NCJ131093 NMF131093 NWB131093 OFX131093 OPT131093 OZP131093 PJL131093 PTH131093 QDD131093 QMZ131093 QWV131093 RGR131093 RQN131093 SAJ131093 SKF131093 SUB131093 TDX131093 TNT131093 TXP131093 UHL131093 URH131093 VBD131093 VKZ131093 VUV131093 WER131093 WON131093 WYJ131093 Q196629 LX196629 VT196629 AFP196629 APL196629 AZH196629 BJD196629 BSZ196629 CCV196629 CMR196629 CWN196629 DGJ196629 DQF196629 EAB196629 EJX196629 ETT196629 FDP196629 FNL196629 FXH196629 GHD196629 GQZ196629 HAV196629 HKR196629 HUN196629 IEJ196629 IOF196629 IYB196629 JHX196629 JRT196629 KBP196629 KLL196629 KVH196629 LFD196629 LOZ196629 LYV196629 MIR196629 MSN196629 NCJ196629 NMF196629 NWB196629 OFX196629 OPT196629 OZP196629 PJL196629 PTH196629 QDD196629 QMZ196629 QWV196629 RGR196629 RQN196629 SAJ196629 SKF196629 SUB196629 TDX196629 TNT196629 TXP196629 UHL196629 URH196629 VBD196629 VKZ196629 VUV196629 WER196629 WON196629 WYJ196629 Q262165 LX262165 VT262165 AFP262165 APL262165 AZH262165 BJD262165 BSZ262165 CCV262165 CMR262165 CWN262165 DGJ262165 DQF262165 EAB262165 EJX262165 ETT262165 FDP262165 FNL262165 FXH262165 GHD262165 GQZ262165 HAV262165 HKR262165 HUN262165 IEJ262165 IOF262165 IYB262165 JHX262165 JRT262165 KBP262165 KLL262165 KVH262165 LFD262165 LOZ262165 LYV262165 MIR262165 MSN262165 NCJ262165 NMF262165 NWB262165 OFX262165 OPT262165 OZP262165 PJL262165 PTH262165 QDD262165 QMZ262165 QWV262165 RGR262165 RQN262165 SAJ262165 SKF262165 SUB262165 TDX262165 TNT262165 TXP262165 UHL262165 URH262165 VBD262165 VKZ262165 VUV262165 WER262165 WON262165 WYJ262165 Q327701 LX327701 VT327701 AFP327701 APL327701 AZH327701 BJD327701 BSZ327701 CCV327701 CMR327701 CWN327701 DGJ327701 DQF327701 EAB327701 EJX327701 ETT327701 FDP327701 FNL327701 FXH327701 GHD327701 GQZ327701 HAV327701 HKR327701 HUN327701 IEJ327701 IOF327701 IYB327701 JHX327701 JRT327701 KBP327701 KLL327701 KVH327701 LFD327701 LOZ327701 LYV327701 MIR327701 MSN327701 NCJ327701 NMF327701 NWB327701 OFX327701 OPT327701 OZP327701 PJL327701 PTH327701 QDD327701 QMZ327701 QWV327701 RGR327701 RQN327701 SAJ327701 SKF327701 SUB327701 TDX327701 TNT327701 TXP327701 UHL327701 URH327701 VBD327701 VKZ327701 VUV327701 WER327701 WON327701 WYJ327701 Q393237 LX393237 VT393237 AFP393237 APL393237 AZH393237 BJD393237 BSZ393237 CCV393237 CMR393237 CWN393237 DGJ393237 DQF393237 EAB393237 EJX393237 ETT393237 FDP393237 FNL393237 FXH393237 GHD393237 GQZ393237 HAV393237 HKR393237 HUN393237 IEJ393237 IOF393237 IYB393237 JHX393237 JRT393237 KBP393237 KLL393237 KVH393237 LFD393237 LOZ393237 LYV393237 MIR393237 MSN393237 NCJ393237 NMF393237 NWB393237 OFX393237 OPT393237 OZP393237 PJL393237 PTH393237 QDD393237 QMZ393237 QWV393237 RGR393237 RQN393237 SAJ393237 SKF393237 SUB393237 TDX393237 TNT393237 TXP393237 UHL393237 URH393237 VBD393237 VKZ393237 VUV393237 WER393237 WON393237 WYJ393237 Q458773 LX458773 VT458773 AFP458773 APL458773 AZH458773 BJD458773 BSZ458773 CCV458773 CMR458773 CWN458773 DGJ458773 DQF458773 EAB458773 EJX458773 ETT458773 FDP458773 FNL458773 FXH458773 GHD458773 GQZ458773 HAV458773 HKR458773 HUN458773 IEJ458773 IOF458773 IYB458773 JHX458773 JRT458773 KBP458773 KLL458773 KVH458773 LFD458773 LOZ458773 LYV458773 MIR458773 MSN458773 NCJ458773 NMF458773 NWB458773 OFX458773 OPT458773 OZP458773 PJL458773 PTH458773 QDD458773 QMZ458773 QWV458773 RGR458773 RQN458773 SAJ458773 SKF458773 SUB458773 TDX458773 TNT458773 TXP458773 UHL458773 URH458773 VBD458773 VKZ458773 VUV458773 WER458773 WON458773 WYJ458773 Q524309 LX524309 VT524309 AFP524309 APL524309 AZH524309 BJD524309 BSZ524309 CCV524309 CMR524309 CWN524309 DGJ524309 DQF524309 EAB524309 EJX524309 ETT524309 FDP524309 FNL524309 FXH524309 GHD524309 GQZ524309 HAV524309 HKR524309 HUN524309 IEJ524309 IOF524309 IYB524309 JHX524309 JRT524309 KBP524309 KLL524309 KVH524309 LFD524309 LOZ524309 LYV524309 MIR524309 MSN524309 NCJ524309 NMF524309 NWB524309 OFX524309 OPT524309 OZP524309 PJL524309 PTH524309 QDD524309 QMZ524309 QWV524309 RGR524309 RQN524309 SAJ524309 SKF524309 SUB524309 TDX524309 TNT524309 TXP524309 UHL524309 URH524309 VBD524309 VKZ524309 VUV524309 WER524309 WON524309 WYJ524309 Q589845 LX589845 VT589845 AFP589845 APL589845 AZH589845 BJD589845 BSZ589845 CCV589845 CMR589845 CWN589845 DGJ589845 DQF589845 EAB589845 EJX589845 ETT589845 FDP589845 FNL589845 FXH589845 GHD589845 GQZ589845 HAV589845 HKR589845 HUN589845 IEJ589845 IOF589845 IYB589845 JHX589845 JRT589845 KBP589845 KLL589845 KVH589845 LFD589845 LOZ589845 LYV589845 MIR589845 MSN589845 NCJ589845 NMF589845 NWB589845 OFX589845 OPT589845 OZP589845 PJL589845 PTH589845 QDD589845 QMZ589845 QWV589845 RGR589845 RQN589845 SAJ589845 SKF589845 SUB589845 TDX589845 TNT589845 TXP589845 UHL589845 URH589845 VBD589845 VKZ589845 VUV589845 WER589845 WON589845 WYJ589845 Q655381 LX655381 VT655381 AFP655381 APL655381 AZH655381 BJD655381 BSZ655381 CCV655381 CMR655381 CWN655381 DGJ655381 DQF655381 EAB655381 EJX655381 ETT655381 FDP655381 FNL655381 FXH655381 GHD655381 GQZ655381 HAV655381 HKR655381 HUN655381 IEJ655381 IOF655381 IYB655381 JHX655381 JRT655381 KBP655381 KLL655381 KVH655381 LFD655381 LOZ655381 LYV655381 MIR655381 MSN655381 NCJ655381 NMF655381 NWB655381 OFX655381 OPT655381 OZP655381 PJL655381 PTH655381 QDD655381 QMZ655381 QWV655381 RGR655381 RQN655381 SAJ655381 SKF655381 SUB655381 TDX655381 TNT655381 TXP655381 UHL655381 URH655381 VBD655381 VKZ655381 VUV655381 WER655381 WON655381 WYJ655381 Q720917 LX720917 VT720917 AFP720917 APL720917 AZH720917 BJD720917 BSZ720917 CCV720917 CMR720917 CWN720917 DGJ720917 DQF720917 EAB720917 EJX720917 ETT720917 FDP720917 FNL720917 FXH720917 GHD720917 GQZ720917 HAV720917 HKR720917 HUN720917 IEJ720917 IOF720917 IYB720917 JHX720917 JRT720917 KBP720917 KLL720917 KVH720917 LFD720917 LOZ720917 LYV720917 MIR720917 MSN720917 NCJ720917 NMF720917 NWB720917 OFX720917 OPT720917 OZP720917 PJL720917 PTH720917 QDD720917 QMZ720917 QWV720917 RGR720917 RQN720917 SAJ720917 SKF720917 SUB720917 TDX720917 TNT720917 TXP720917 UHL720917 URH720917 VBD720917 VKZ720917 VUV720917 WER720917 WON720917 WYJ720917 Q786453 LX786453 VT786453 AFP786453 APL786453 AZH786453 BJD786453 BSZ786453 CCV786453 CMR786453 CWN786453 DGJ786453 DQF786453 EAB786453 EJX786453 ETT786453 FDP786453 FNL786453 FXH786453 GHD786453 GQZ786453 HAV786453 HKR786453 HUN786453 IEJ786453 IOF786453 IYB786453 JHX786453 JRT786453 KBP786453 KLL786453 KVH786453 LFD786453 LOZ786453 LYV786453 MIR786453 MSN786453 NCJ786453 NMF786453 NWB786453 OFX786453 OPT786453 OZP786453 PJL786453 PTH786453 QDD786453 QMZ786453 QWV786453 RGR786453 RQN786453 SAJ786453 SKF786453 SUB786453 TDX786453 TNT786453 TXP786453 UHL786453 URH786453 VBD786453 VKZ786453 VUV786453 WER786453 WON786453 WYJ786453 Q851989 LX851989 VT851989 AFP851989 APL851989 AZH851989 BJD851989 BSZ851989 CCV851989 CMR851989 CWN851989 DGJ851989 DQF851989 EAB851989 EJX851989 ETT851989 FDP851989 FNL851989 FXH851989 GHD851989 GQZ851989 HAV851989 HKR851989 HUN851989 IEJ851989 IOF851989 IYB851989 JHX851989 JRT851989 KBP851989 KLL851989 KVH851989 LFD851989 LOZ851989 LYV851989 MIR851989 MSN851989 NCJ851989 NMF851989 NWB851989 OFX851989 OPT851989 OZP851989 PJL851989 PTH851989 QDD851989 QMZ851989 QWV851989 RGR851989 RQN851989 SAJ851989 SKF851989 SUB851989 TDX851989 TNT851989 TXP851989 UHL851989 URH851989 VBD851989 VKZ851989 VUV851989 WER851989 WON851989 WYJ851989 Q917525 LX917525 VT917525 AFP917525 APL917525 AZH917525 BJD917525 BSZ917525 CCV917525 CMR917525 CWN917525 DGJ917525 DQF917525 EAB917525 EJX917525 ETT917525 FDP917525 FNL917525 FXH917525 GHD917525 GQZ917525 HAV917525 HKR917525 HUN917525 IEJ917525 IOF917525 IYB917525 JHX917525 JRT917525 KBP917525 KLL917525 KVH917525 LFD917525 LOZ917525 LYV917525 MIR917525 MSN917525 NCJ917525 NMF917525 NWB917525 OFX917525 OPT917525 OZP917525 PJL917525 PTH917525 QDD917525 QMZ917525 QWV917525 RGR917525 RQN917525 SAJ917525 SKF917525 SUB917525 TDX917525 TNT917525 TXP917525 UHL917525 URH917525 VBD917525 VKZ917525 VUV917525 WER917525 WON917525 WYJ917525 Q983061 LX983061 VT983061 AFP983061 APL983061 AZH983061 BJD983061 BSZ983061 CCV983061 CMR983061 CWN983061 DGJ983061 DQF983061 EAB983061 EJX983061 ETT983061 FDP983061 FNL983061 FXH983061 GHD983061 GQZ983061 HAV983061 HKR983061 HUN983061 IEJ983061 IOF983061 IYB983061 JHX983061 JRT983061 KBP983061 KLL983061 KVH983061 LFD983061 LOZ983061 LYV983061 MIR983061 MSN983061 NCJ983061 NMF983061 NWB983061 OFX983061 OPT983061 OZP983061 PJL983061 PTH983061 QDD983061 QMZ983061 QWV983061 RGR983061 RQN983061 SAJ983061 SKF983061 SUB983061 TDX983061 TNT983061 TXP983061 UHL983061 URH983061 VBD983061 VKZ983061 VUV983061 WER983061 WON983061 WYJ983061 X983061 X65557 X131093 X196629 X262165 X327701 X393237 X458773 X524309 X589845 X655381 X720917 X786453 X851989 X917525 X25 AE983061 AE65557 AE131093 AE196629 AE262165 AE327701 AE393237 AE458773 AE524309 AE589845 AE655381 AE720917 AE786453 AE851989 AE917525 AE25 AL983061 AL65557 AL131093 AL196629 AL262165 AL327701 AL393237 AL458773 AL524309 AL589845 AL655381 AL720917 AL786453 AL851989 AL917525 AL25 AS983061 AS65557 AS131093 AS196629 AS262165 AS327701 AS393237 AS458773 AS524309 AS589845 AS655381 AS720917 AS786453 AS851989 AS917525 AS25 AZ983061 AZ65557 AZ131093 AZ196629 AZ262165 AZ327701 AZ393237 AZ458773 AZ524309 AZ589845 AZ655381 AZ720917 AZ786453 AZ851989 AZ917525 AZ25 BG983061 BG65557 BG131093 BG196629 BG262165 BG327701 BG393237 BG458773 BG524309 BG589845 BG655381 BG720917 BG786453 BG851989 BG917525 BG25 BN983061 BN65557 BN131093 BN196629 BN262165 BN327701 BN393237 BN458773 BN524309 BN589845 BN655381 BN720917 BN786453 BN851989 BN917525 BN25 BU983061 BU65557 BU131093 BU196629 BU262165 BU327701 BU393237 BU458773 BU524309 BU589845 BU655381 BU720917 BU786453 BU851989 BU917525 BU25 CB983061 CB65557 CB131093 CB196629 CB262165 CB327701 CB393237 CB458773 CB524309 CB589845 CB655381 CB720917 CB786453 CB851989 CB917525 CB25" xr:uid="{00000000-0002-0000-0B00-000001000000}"/>
    <dataValidation allowBlank="1" showInputMessage="1" showErrorMessage="1" prompt="Для выбора выполните двойной щелчок левой клавиши мыши по соответствующей ячейке." sqref="S65556 LZ65556 VV65556 AFR65556 APN65556 AZJ65556 BJF65556 BTB65556 CCX65556 CMT65556 CWP65556 DGL65556 DQH65556 EAD65556 EJZ65556 ETV65556 FDR65556 FNN65556 FXJ65556 GHF65556 GRB65556 HAX65556 HKT65556 HUP65556 IEL65556 IOH65556 IYD65556 JHZ65556 JRV65556 KBR65556 KLN65556 KVJ65556 LFF65556 LPB65556 LYX65556 MIT65556 MSP65556 NCL65556 NMH65556 NWD65556 OFZ65556 OPV65556 OZR65556 PJN65556 PTJ65556 QDF65556 QNB65556 QWX65556 RGT65556 RQP65556 SAL65556 SKH65556 SUD65556 TDZ65556 TNV65556 TXR65556 UHN65556 URJ65556 VBF65556 VLB65556 VUX65556 WET65556 WOP65556 WYL65556 S131092 LZ131092 VV131092 AFR131092 APN131092 AZJ131092 BJF131092 BTB131092 CCX131092 CMT131092 CWP131092 DGL131092 DQH131092 EAD131092 EJZ131092 ETV131092 FDR131092 FNN131092 FXJ131092 GHF131092 GRB131092 HAX131092 HKT131092 HUP131092 IEL131092 IOH131092 IYD131092 JHZ131092 JRV131092 KBR131092 KLN131092 KVJ131092 LFF131092 LPB131092 LYX131092 MIT131092 MSP131092 NCL131092 NMH131092 NWD131092 OFZ131092 OPV131092 OZR131092 PJN131092 PTJ131092 QDF131092 QNB131092 QWX131092 RGT131092 RQP131092 SAL131092 SKH131092 SUD131092 TDZ131092 TNV131092 TXR131092 UHN131092 URJ131092 VBF131092 VLB131092 VUX131092 WET131092 WOP131092 WYL131092 S196628 LZ196628 VV196628 AFR196628 APN196628 AZJ196628 BJF196628 BTB196628 CCX196628 CMT196628 CWP196628 DGL196628 DQH196628 EAD196628 EJZ196628 ETV196628 FDR196628 FNN196628 FXJ196628 GHF196628 GRB196628 HAX196628 HKT196628 HUP196628 IEL196628 IOH196628 IYD196628 JHZ196628 JRV196628 KBR196628 KLN196628 KVJ196628 LFF196628 LPB196628 LYX196628 MIT196628 MSP196628 NCL196628 NMH196628 NWD196628 OFZ196628 OPV196628 OZR196628 PJN196628 PTJ196628 QDF196628 QNB196628 QWX196628 RGT196628 RQP196628 SAL196628 SKH196628 SUD196628 TDZ196628 TNV196628 TXR196628 UHN196628 URJ196628 VBF196628 VLB196628 VUX196628 WET196628 WOP196628 WYL196628 S262164 LZ262164 VV262164 AFR262164 APN262164 AZJ262164 BJF262164 BTB262164 CCX262164 CMT262164 CWP262164 DGL262164 DQH262164 EAD262164 EJZ262164 ETV262164 FDR262164 FNN262164 FXJ262164 GHF262164 GRB262164 HAX262164 HKT262164 HUP262164 IEL262164 IOH262164 IYD262164 JHZ262164 JRV262164 KBR262164 KLN262164 KVJ262164 LFF262164 LPB262164 LYX262164 MIT262164 MSP262164 NCL262164 NMH262164 NWD262164 OFZ262164 OPV262164 OZR262164 PJN262164 PTJ262164 QDF262164 QNB262164 QWX262164 RGT262164 RQP262164 SAL262164 SKH262164 SUD262164 TDZ262164 TNV262164 TXR262164 UHN262164 URJ262164 VBF262164 VLB262164 VUX262164 WET262164 WOP262164 WYL262164 S327700 LZ327700 VV327700 AFR327700 APN327700 AZJ327700 BJF327700 BTB327700 CCX327700 CMT327700 CWP327700 DGL327700 DQH327700 EAD327700 EJZ327700 ETV327700 FDR327700 FNN327700 FXJ327700 GHF327700 GRB327700 HAX327700 HKT327700 HUP327700 IEL327700 IOH327700 IYD327700 JHZ327700 JRV327700 KBR327700 KLN327700 KVJ327700 LFF327700 LPB327700 LYX327700 MIT327700 MSP327700 NCL327700 NMH327700 NWD327700 OFZ327700 OPV327700 OZR327700 PJN327700 PTJ327700 QDF327700 QNB327700 QWX327700 RGT327700 RQP327700 SAL327700 SKH327700 SUD327700 TDZ327700 TNV327700 TXR327700 UHN327700 URJ327700 VBF327700 VLB327700 VUX327700 WET327700 WOP327700 WYL327700 S393236 LZ393236 VV393236 AFR393236 APN393236 AZJ393236 BJF393236 BTB393236 CCX393236 CMT393236 CWP393236 DGL393236 DQH393236 EAD393236 EJZ393236 ETV393236 FDR393236 FNN393236 FXJ393236 GHF393236 GRB393236 HAX393236 HKT393236 HUP393236 IEL393236 IOH393236 IYD393236 JHZ393236 JRV393236 KBR393236 KLN393236 KVJ393236 LFF393236 LPB393236 LYX393236 MIT393236 MSP393236 NCL393236 NMH393236 NWD393236 OFZ393236 OPV393236 OZR393236 PJN393236 PTJ393236 QDF393236 QNB393236 QWX393236 RGT393236 RQP393236 SAL393236 SKH393236 SUD393236 TDZ393236 TNV393236 TXR393236 UHN393236 URJ393236 VBF393236 VLB393236 VUX393236 WET393236 WOP393236 WYL393236 S458772 LZ458772 VV458772 AFR458772 APN458772 AZJ458772 BJF458772 BTB458772 CCX458772 CMT458772 CWP458772 DGL458772 DQH458772 EAD458772 EJZ458772 ETV458772 FDR458772 FNN458772 FXJ458772 GHF458772 GRB458772 HAX458772 HKT458772 HUP458772 IEL458772 IOH458772 IYD458772 JHZ458772 JRV458772 KBR458772 KLN458772 KVJ458772 LFF458772 LPB458772 LYX458772 MIT458772 MSP458772 NCL458772 NMH458772 NWD458772 OFZ458772 OPV458772 OZR458772 PJN458772 PTJ458772 QDF458772 QNB458772 QWX458772 RGT458772 RQP458772 SAL458772 SKH458772 SUD458772 TDZ458772 TNV458772 TXR458772 UHN458772 URJ458772 VBF458772 VLB458772 VUX458772 WET458772 WOP458772 WYL458772 S524308 LZ524308 VV524308 AFR524308 APN524308 AZJ524308 BJF524308 BTB524308 CCX524308 CMT524308 CWP524308 DGL524308 DQH524308 EAD524308 EJZ524308 ETV524308 FDR524308 FNN524308 FXJ524308 GHF524308 GRB524308 HAX524308 HKT524308 HUP524308 IEL524308 IOH524308 IYD524308 JHZ524308 JRV524308 KBR524308 KLN524308 KVJ524308 LFF524308 LPB524308 LYX524308 MIT524308 MSP524308 NCL524308 NMH524308 NWD524308 OFZ524308 OPV524308 OZR524308 PJN524308 PTJ524308 QDF524308 QNB524308 QWX524308 RGT524308 RQP524308 SAL524308 SKH524308 SUD524308 TDZ524308 TNV524308 TXR524308 UHN524308 URJ524308 VBF524308 VLB524308 VUX524308 WET524308 WOP524308 WYL524308 S589844 LZ589844 VV589844 AFR589844 APN589844 AZJ589844 BJF589844 BTB589844 CCX589844 CMT589844 CWP589844 DGL589844 DQH589844 EAD589844 EJZ589844 ETV589844 FDR589844 FNN589844 FXJ589844 GHF589844 GRB589844 HAX589844 HKT589844 HUP589844 IEL589844 IOH589844 IYD589844 JHZ589844 JRV589844 KBR589844 KLN589844 KVJ589844 LFF589844 LPB589844 LYX589844 MIT589844 MSP589844 NCL589844 NMH589844 NWD589844 OFZ589844 OPV589844 OZR589844 PJN589844 PTJ589844 QDF589844 QNB589844 QWX589844 RGT589844 RQP589844 SAL589844 SKH589844 SUD589844 TDZ589844 TNV589844 TXR589844 UHN589844 URJ589844 VBF589844 VLB589844 VUX589844 WET589844 WOP589844 WYL589844 S655380 LZ655380 VV655380 AFR655380 APN655380 AZJ655380 BJF655380 BTB655380 CCX655380 CMT655380 CWP655380 DGL655380 DQH655380 EAD655380 EJZ655380 ETV655380 FDR655380 FNN655380 FXJ655380 GHF655380 GRB655380 HAX655380 HKT655380 HUP655380 IEL655380 IOH655380 IYD655380 JHZ655380 JRV655380 KBR655380 KLN655380 KVJ655380 LFF655380 LPB655380 LYX655380 MIT655380 MSP655380 NCL655380 NMH655380 NWD655380 OFZ655380 OPV655380 OZR655380 PJN655380 PTJ655380 QDF655380 QNB655380 QWX655380 RGT655380 RQP655380 SAL655380 SKH655380 SUD655380 TDZ655380 TNV655380 TXR655380 UHN655380 URJ655380 VBF655380 VLB655380 VUX655380 WET655380 WOP655380 WYL655380 S720916 LZ720916 VV720916 AFR720916 APN720916 AZJ720916 BJF720916 BTB720916 CCX720916 CMT720916 CWP720916 DGL720916 DQH720916 EAD720916 EJZ720916 ETV720916 FDR720916 FNN720916 FXJ720916 GHF720916 GRB720916 HAX720916 HKT720916 HUP720916 IEL720916 IOH720916 IYD720916 JHZ720916 JRV720916 KBR720916 KLN720916 KVJ720916 LFF720916 LPB720916 LYX720916 MIT720916 MSP720916 NCL720916 NMH720916 NWD720916 OFZ720916 OPV720916 OZR720916 PJN720916 PTJ720916 QDF720916 QNB720916 QWX720916 RGT720916 RQP720916 SAL720916 SKH720916 SUD720916 TDZ720916 TNV720916 TXR720916 UHN720916 URJ720916 VBF720916 VLB720916 VUX720916 WET720916 WOP720916 WYL720916 S786452 LZ786452 VV786452 AFR786452 APN786452 AZJ786452 BJF786452 BTB786452 CCX786452 CMT786452 CWP786452 DGL786452 DQH786452 EAD786452 EJZ786452 ETV786452 FDR786452 FNN786452 FXJ786452 GHF786452 GRB786452 HAX786452 HKT786452 HUP786452 IEL786452 IOH786452 IYD786452 JHZ786452 JRV786452 KBR786452 KLN786452 KVJ786452 LFF786452 LPB786452 LYX786452 MIT786452 MSP786452 NCL786452 NMH786452 NWD786452 OFZ786452 OPV786452 OZR786452 PJN786452 PTJ786452 QDF786452 QNB786452 QWX786452 RGT786452 RQP786452 SAL786452 SKH786452 SUD786452 TDZ786452 TNV786452 TXR786452 UHN786452 URJ786452 VBF786452 VLB786452 VUX786452 WET786452 WOP786452 WYL786452 S851988 LZ851988 VV851988 AFR851988 APN851988 AZJ851988 BJF851988 BTB851988 CCX851988 CMT851988 CWP851988 DGL851988 DQH851988 EAD851988 EJZ851988 ETV851988 FDR851988 FNN851988 FXJ851988 GHF851988 GRB851988 HAX851988 HKT851988 HUP851988 IEL851988 IOH851988 IYD851988 JHZ851988 JRV851988 KBR851988 KLN851988 KVJ851988 LFF851988 LPB851988 LYX851988 MIT851988 MSP851988 NCL851988 NMH851988 NWD851988 OFZ851988 OPV851988 OZR851988 PJN851988 PTJ851988 QDF851988 QNB851988 QWX851988 RGT851988 RQP851988 SAL851988 SKH851988 SUD851988 TDZ851988 TNV851988 TXR851988 UHN851988 URJ851988 VBF851988 VLB851988 VUX851988 WET851988 WOP851988 WYL851988 S917524 LZ917524 VV917524 AFR917524 APN917524 AZJ917524 BJF917524 BTB917524 CCX917524 CMT917524 CWP917524 DGL917524 DQH917524 EAD917524 EJZ917524 ETV917524 FDR917524 FNN917524 FXJ917524 GHF917524 GRB917524 HAX917524 HKT917524 HUP917524 IEL917524 IOH917524 IYD917524 JHZ917524 JRV917524 KBR917524 KLN917524 KVJ917524 LFF917524 LPB917524 LYX917524 MIT917524 MSP917524 NCL917524 NMH917524 NWD917524 OFZ917524 OPV917524 OZR917524 PJN917524 PTJ917524 QDF917524 QNB917524 QWX917524 RGT917524 RQP917524 SAL917524 SKH917524 SUD917524 TDZ917524 TNV917524 TXR917524 UHN917524 URJ917524 VBF917524 VLB917524 VUX917524 WET917524 WOP917524 WYL917524 S983060 LZ983060 VV983060 AFR983060 APN983060 AZJ983060 BJF983060 BTB983060 CCX983060 CMT983060 CWP983060 DGL983060 DQH983060 EAD983060 EJZ983060 ETV983060 FDR983060 FNN983060 FXJ983060 GHF983060 GRB983060 HAX983060 HKT983060 HUP983060 IEL983060 IOH983060 IYD983060 JHZ983060 JRV983060 KBR983060 KLN983060 KVJ983060 LFF983060 LPB983060 LYX983060 MIT983060 MSP983060 NCL983060 NMH983060 NWD983060 OFZ983060 OPV983060 OZR983060 PJN983060 PTJ983060 QDF983060 QNB983060 QWX983060 RGT983060 RQP983060 SAL983060 SKH983060 SUD983060 TDZ983060 TNV983060 TXR983060 UHN983060 URJ983060 VBF983060 VLB983060 VUX983060 WET983060 WOP983060 WYL983060 U524308 U589844 MB65556 VX65556 AFT65556 APP65556 AZL65556 BJH65556 BTD65556 CCZ65556 CMV65556 CWR65556 DGN65556 DQJ65556 EAF65556 EKB65556 ETX65556 FDT65556 FNP65556 FXL65556 GHH65556 GRD65556 HAZ65556 HKV65556 HUR65556 IEN65556 IOJ65556 IYF65556 JIB65556 JRX65556 KBT65556 KLP65556 KVL65556 LFH65556 LPD65556 LYZ65556 MIV65556 MSR65556 NCN65556 NMJ65556 NWF65556 OGB65556 OPX65556 OZT65556 PJP65556 PTL65556 QDH65556 QND65556 QWZ65556 RGV65556 RQR65556 SAN65556 SKJ65556 SUF65556 TEB65556 TNX65556 TXT65556 UHP65556 URL65556 VBH65556 VLD65556 VUZ65556 WEV65556 WOR65556 WYN65556 U655380 MB131092 VX131092 AFT131092 APP131092 AZL131092 BJH131092 BTD131092 CCZ131092 CMV131092 CWR131092 DGN131092 DQJ131092 EAF131092 EKB131092 ETX131092 FDT131092 FNP131092 FXL131092 GHH131092 GRD131092 HAZ131092 HKV131092 HUR131092 IEN131092 IOJ131092 IYF131092 JIB131092 JRX131092 KBT131092 KLP131092 KVL131092 LFH131092 LPD131092 LYZ131092 MIV131092 MSR131092 NCN131092 NMJ131092 NWF131092 OGB131092 OPX131092 OZT131092 PJP131092 PTL131092 QDH131092 QND131092 QWZ131092 RGV131092 RQR131092 SAN131092 SKJ131092 SUF131092 TEB131092 TNX131092 TXT131092 UHP131092 URL131092 VBH131092 VLD131092 VUZ131092 WEV131092 WOR131092 WYN131092 U720916 MB196628 VX196628 AFT196628 APP196628 AZL196628 BJH196628 BTD196628 CCZ196628 CMV196628 CWR196628 DGN196628 DQJ196628 EAF196628 EKB196628 ETX196628 FDT196628 FNP196628 FXL196628 GHH196628 GRD196628 HAZ196628 HKV196628 HUR196628 IEN196628 IOJ196628 IYF196628 JIB196628 JRX196628 KBT196628 KLP196628 KVL196628 LFH196628 LPD196628 LYZ196628 MIV196628 MSR196628 NCN196628 NMJ196628 NWF196628 OGB196628 OPX196628 OZT196628 PJP196628 PTL196628 QDH196628 QND196628 QWZ196628 RGV196628 RQR196628 SAN196628 SKJ196628 SUF196628 TEB196628 TNX196628 TXT196628 UHP196628 URL196628 VBH196628 VLD196628 VUZ196628 WEV196628 WOR196628 WYN196628 U786452 MB262164 VX262164 AFT262164 APP262164 AZL262164 BJH262164 BTD262164 CCZ262164 CMV262164 CWR262164 DGN262164 DQJ262164 EAF262164 EKB262164 ETX262164 FDT262164 FNP262164 FXL262164 GHH262164 GRD262164 HAZ262164 HKV262164 HUR262164 IEN262164 IOJ262164 IYF262164 JIB262164 JRX262164 KBT262164 KLP262164 KVL262164 LFH262164 LPD262164 LYZ262164 MIV262164 MSR262164 NCN262164 NMJ262164 NWF262164 OGB262164 OPX262164 OZT262164 PJP262164 PTL262164 QDH262164 QND262164 QWZ262164 RGV262164 RQR262164 SAN262164 SKJ262164 SUF262164 TEB262164 TNX262164 TXT262164 UHP262164 URL262164 VBH262164 VLD262164 VUZ262164 WEV262164 WOR262164 WYN262164 U851988 MB327700 VX327700 AFT327700 APP327700 AZL327700 BJH327700 BTD327700 CCZ327700 CMV327700 CWR327700 DGN327700 DQJ327700 EAF327700 EKB327700 ETX327700 FDT327700 FNP327700 FXL327700 GHH327700 GRD327700 HAZ327700 HKV327700 HUR327700 IEN327700 IOJ327700 IYF327700 JIB327700 JRX327700 KBT327700 KLP327700 KVL327700 LFH327700 LPD327700 LYZ327700 MIV327700 MSR327700 NCN327700 NMJ327700 NWF327700 OGB327700 OPX327700 OZT327700 PJP327700 PTL327700 QDH327700 QND327700 QWZ327700 RGV327700 RQR327700 SAN327700 SKJ327700 SUF327700 TEB327700 TNX327700 TXT327700 UHP327700 URL327700 VBH327700 VLD327700 VUZ327700 WEV327700 WOR327700 WYN327700 U917524 MB393236 VX393236 AFT393236 APP393236 AZL393236 BJH393236 BTD393236 CCZ393236 CMV393236 CWR393236 DGN393236 DQJ393236 EAF393236 EKB393236 ETX393236 FDT393236 FNP393236 FXL393236 GHH393236 GRD393236 HAZ393236 HKV393236 HUR393236 IEN393236 IOJ393236 IYF393236 JIB393236 JRX393236 KBT393236 KLP393236 KVL393236 LFH393236 LPD393236 LYZ393236 MIV393236 MSR393236 NCN393236 NMJ393236 NWF393236 OGB393236 OPX393236 OZT393236 PJP393236 PTL393236 QDH393236 QND393236 QWZ393236 RGV393236 RQR393236 SAN393236 SKJ393236 SUF393236 TEB393236 TNX393236 TXT393236 UHP393236 URL393236 VBH393236 VLD393236 VUZ393236 WEV393236 WOR393236 WYN393236 U983060 MB458772 VX458772 AFT458772 APP458772 AZL458772 BJH458772 BTD458772 CCZ458772 CMV458772 CWR458772 DGN458772 DQJ458772 EAF458772 EKB458772 ETX458772 FDT458772 FNP458772 FXL458772 GHH458772 GRD458772 HAZ458772 HKV458772 HUR458772 IEN458772 IOJ458772 IYF458772 JIB458772 JRX458772 KBT458772 KLP458772 KVL458772 LFH458772 LPD458772 LYZ458772 MIV458772 MSR458772 NCN458772 NMJ458772 NWF458772 OGB458772 OPX458772 OZT458772 PJP458772 PTL458772 QDH458772 QND458772 QWZ458772 RGV458772 RQR458772 SAN458772 SKJ458772 SUF458772 TEB458772 TNX458772 TXT458772 UHP458772 URL458772 VBH458772 VLD458772 VUZ458772 WEV458772 WOR458772 WYN458772 U65556 MB524308 VX524308 AFT524308 APP524308 AZL524308 BJH524308 BTD524308 CCZ524308 CMV524308 CWR524308 DGN524308 DQJ524308 EAF524308 EKB524308 ETX524308 FDT524308 FNP524308 FXL524308 GHH524308 GRD524308 HAZ524308 HKV524308 HUR524308 IEN524308 IOJ524308 IYF524308 JIB524308 JRX524308 KBT524308 KLP524308 KVL524308 LFH524308 LPD524308 LYZ524308 MIV524308 MSR524308 NCN524308 NMJ524308 NWF524308 OGB524308 OPX524308 OZT524308 PJP524308 PTL524308 QDH524308 QND524308 QWZ524308 RGV524308 RQR524308 SAN524308 SKJ524308 SUF524308 TEB524308 TNX524308 TXT524308 UHP524308 URL524308 VBH524308 VLD524308 VUZ524308 WEV524308 WOR524308 WYN524308 U131092 MB589844 VX589844 AFT589844 APP589844 AZL589844 BJH589844 BTD589844 CCZ589844 CMV589844 CWR589844 DGN589844 DQJ589844 EAF589844 EKB589844 ETX589844 FDT589844 FNP589844 FXL589844 GHH589844 GRD589844 HAZ589844 HKV589844 HUR589844 IEN589844 IOJ589844 IYF589844 JIB589844 JRX589844 KBT589844 KLP589844 KVL589844 LFH589844 LPD589844 LYZ589844 MIV589844 MSR589844 NCN589844 NMJ589844 NWF589844 OGB589844 OPX589844 OZT589844 PJP589844 PTL589844 QDH589844 QND589844 QWZ589844 RGV589844 RQR589844 SAN589844 SKJ589844 SUF589844 TEB589844 TNX589844 TXT589844 UHP589844 URL589844 VBH589844 VLD589844 VUZ589844 WEV589844 WOR589844 WYN589844 U196628 MB655380 VX655380 AFT655380 APP655380 AZL655380 BJH655380 BTD655380 CCZ655380 CMV655380 CWR655380 DGN655380 DQJ655380 EAF655380 EKB655380 ETX655380 FDT655380 FNP655380 FXL655380 GHH655380 GRD655380 HAZ655380 HKV655380 HUR655380 IEN655380 IOJ655380 IYF655380 JIB655380 JRX655380 KBT655380 KLP655380 KVL655380 LFH655380 LPD655380 LYZ655380 MIV655380 MSR655380 NCN655380 NMJ655380 NWF655380 OGB655380 OPX655380 OZT655380 PJP655380 PTL655380 QDH655380 QND655380 QWZ655380 RGV655380 RQR655380 SAN655380 SKJ655380 SUF655380 TEB655380 TNX655380 TXT655380 UHP655380 URL655380 VBH655380 VLD655380 VUZ655380 WEV655380 WOR655380 WYN655380 U262164 MB720916 VX720916 AFT720916 APP720916 AZL720916 BJH720916 BTD720916 CCZ720916 CMV720916 CWR720916 DGN720916 DQJ720916 EAF720916 EKB720916 ETX720916 FDT720916 FNP720916 FXL720916 GHH720916 GRD720916 HAZ720916 HKV720916 HUR720916 IEN720916 IOJ720916 IYF720916 JIB720916 JRX720916 KBT720916 KLP720916 KVL720916 LFH720916 LPD720916 LYZ720916 MIV720916 MSR720916 NCN720916 NMJ720916 NWF720916 OGB720916 OPX720916 OZT720916 PJP720916 PTL720916 QDH720916 QND720916 QWZ720916 RGV720916 RQR720916 SAN720916 SKJ720916 SUF720916 TEB720916 TNX720916 TXT720916 UHP720916 URL720916 VBH720916 VLD720916 VUZ720916 WEV720916 WOR720916 WYN720916 WOR24 MB786452 VX786452 AFT786452 APP786452 AZL786452 BJH786452 BTD786452 CCZ786452 CMV786452 CWR786452 DGN786452 DQJ786452 EAF786452 EKB786452 ETX786452 FDT786452 FNP786452 FXL786452 GHH786452 GRD786452 HAZ786452 HKV786452 HUR786452 IEN786452 IOJ786452 IYF786452 JIB786452 JRX786452 KBT786452 KLP786452 KVL786452 LFH786452 LPD786452 LYZ786452 MIV786452 MSR786452 NCN786452 NMJ786452 NWF786452 OGB786452 OPX786452 OZT786452 PJP786452 PTL786452 QDH786452 QND786452 QWZ786452 RGV786452 RQR786452 SAN786452 SKJ786452 SUF786452 TEB786452 TNX786452 TXT786452 UHP786452 URL786452 VBH786452 VLD786452 VUZ786452 WEV786452 WOR786452 WYN786452 U24 MB851988 VX851988 AFT851988 APP851988 AZL851988 BJH851988 BTD851988 CCZ851988 CMV851988 CWR851988 DGN851988 DQJ851988 EAF851988 EKB851988 ETX851988 FDT851988 FNP851988 FXL851988 GHH851988 GRD851988 HAZ851988 HKV851988 HUR851988 IEN851988 IOJ851988 IYF851988 JIB851988 JRX851988 KBT851988 KLP851988 KVL851988 LFH851988 LPD851988 LYZ851988 MIV851988 MSR851988 NCN851988 NMJ851988 NWF851988 OGB851988 OPX851988 OZT851988 PJP851988 PTL851988 QDH851988 QND851988 QWZ851988 RGV851988 RQR851988 SAN851988 SKJ851988 SUF851988 TEB851988 TNX851988 TXT851988 UHP851988 URL851988 VBH851988 VLD851988 VUZ851988 WEV851988 WOR851988 WYN851988 MB917524 VX917524 AFT917524 APP917524 AZL917524 BJH917524 BTD917524 CCZ917524 CMV917524 CWR917524 DGN917524 DQJ917524 EAF917524 EKB917524 ETX917524 FDT917524 FNP917524 FXL917524 GHH917524 GRD917524 HAZ917524 HKV917524 HUR917524 IEN917524 IOJ917524 IYF917524 JIB917524 JRX917524 KBT917524 KLP917524 KVL917524 LFH917524 LPD917524 LYZ917524 MIV917524 MSR917524 NCN917524 NMJ917524 NWF917524 OGB917524 OPX917524 OZT917524 PJP917524 PTL917524 QDH917524 QND917524 QWZ917524 RGV917524 RQR917524 SAN917524 SKJ917524 SUF917524 TEB917524 TNX917524 TXT917524 UHP917524 URL917524 VBH917524 VLD917524 VUZ917524 WEV917524 WOR917524 WYN917524 WYN983060 MB983060 VX983060 AFT983060 APP983060 AZL983060 BJH983060 BTD983060 CCZ983060 CMV983060 CWR983060 DGN983060 DQJ983060 EAF983060 EKB983060 ETX983060 FDT983060 FNP983060 FXL983060 GHH983060 GRD983060 HAZ983060 HKV983060 HUR983060 IEN983060 IOJ983060 IYF983060 JIB983060 JRX983060 KBT983060 KLP983060 KVL983060 LFH983060 LPD983060 LYZ983060 MIV983060 MSR983060 NCN983060 NMJ983060 NWF983060 OGB983060 OPX983060 OZT983060 PJP983060 PTL983060 QDH983060 QND983060 QWZ983060 RGV983060 RQR983060 SAN983060 SKJ983060 SUF983060 TEB983060 TNX983060 TXT983060 UHP983060 URL983060 VBH983060 VLD983060 VUZ983060 WEV983060 WOR983060 WEV24 VUZ24 VLD24 VBH24 URL24 UHP24 TXT24 TNX24 TEB24 SUF24 SKJ24 SAN24 RQR24 RGV24 QWZ24 QND24 QDH24 PTL24 PJP24 OZT24 OPX24 OGB24 NWF24 NMJ24 NCN24 MSR24 MIV24 LYZ24 LPD24 LFH24 KVL24 KLP24 KBT24 JRX24 JIB24 IYF24 IOJ24 IEN24 HUR24 HKV24 HAZ24 GRD24 GHH24 FXL24 FNP24 FDT24 ETX24 EKB24 EAF24 DQJ24 DGN24 CWR24 CMV24 CCZ24 BTD24 BJH24 AZL24 APP24 AFT24 VX24 VV24 MB24 WYL24 WOP24 WET24 VUX24 VLB24 VBF24 URJ24 UHN24 TXR24 TNV24 TDZ24 SUD24 SKH24 SAL24 RQP24 RGT24 QWX24 QNB24 QDF24 PTJ24 PJN24 OZR24 OPV24 OFZ24 NWD24 NMH24 NCL24 MSP24 MIT24 LYX24 LPB24 LFF24 KVJ24 KLN24 KBR24 JRV24 JHZ24 IYD24 IOH24 IEL24 HUP24 HKT24 HAX24 GRB24 GHF24 FXJ24 FNN24 FDR24 ETV24 EJZ24 EAD24 DQH24 DGL24 CWP24 CMT24 CCX24 BTB24 BJF24 AZJ24 APN24 AFR24 LZ24 U327700 S24 U393236 WYN24 U458772 Z65556 Z131092 Z196628 Z262164 Z327700 Z393236 Z458772 Z524308 Z589844 Z655380 Z720916 Z786452 Z851988 Z917524 Z983060 AB589844 AB655380 AB720916 AB786452 AB851988 AB917524 AB983060 AB65556 AB131092 AB196628 AB262164 AB393236 AB327700 AB458772 AB24 Z24 AB524308 AG65556 AG131092 AG196628 AG262164 AG327700 AG393236 AG458772 AG524308 AG589844 AG655380 AG720916 AG786452 AG851988 AG917524 AG983060 AI589844 AI655380 AI720916 AI786452 AI851988 AI917524 AI983060 AI65556 AI131092 AI196628 AI262164 AI393236 AI327700 AI458772 AI24 AG24 AI524308 AN65556 AN131092 AN196628 AN262164 AN327700 AN393236 AN458772 AN524308 AN589844 AN655380 AN720916 AN786452 AN851988 AN917524 AN983060 AP589844 AP655380 AP720916 AP786452 AP851988 AP917524 AP983060 AP65556 AP131092 AP196628 AP262164 AP393236 AP327700 AP458772 AP24 AN24 AP524308 AU65556 AU131092 AU196628 AU262164 AU327700 AU393236 AU458772 AU524308 AU589844 AU655380 AU720916 AU786452 AU851988 AU917524 AU983060 AW589844 AW655380 AW720916 AW786452 AW851988 AW917524 AW983060 AW65556 AW131092 AW196628 AW262164 AW393236 AW327700 AW458772 AW24 AU24 AW524308 BB65556 BB131092 BB196628 BB262164 BB327700 BB393236 BB458772 BB524308 BB589844 BB655380 BB720916 BB786452 BB851988 BB917524 BB983060 BD589844 BD655380 BD720916 BD786452 BD851988 BD917524 BD983060 BD65556 BD131092 BD196628 BD262164 BD393236 BD327700 BD458772 BD24 BB24 BD524308 BI65556 BI131092 BI196628 BI262164 BI327700 BI393236 BI458772 BI524308 BI589844 BI655380 BI720916 BI786452 BI851988 BI917524 BI983060 BK589844 BK655380 BK720916 BK786452 BK851988 BK917524 BK983060 BK65556 BK131092 BK196628 BK262164 BK393236 BK327700 BK458772 BK24 BI24 BK524308 BP65556 BP131092 BP196628 BP262164 BP327700 BP393236 BP458772 BP524308 BP589844 BP655380 BP720916 BP786452 BP851988 BP917524 BP983060 BR589844 BR655380 BR720916 BR786452 BR851988 BR917524 BR983060 BR65556 BR131092 BR196628 BR262164 BR393236 BR327700 BR458772 BR24 BP24 BR524308 BW65556 BW131092 BW196628 BW262164 BW327700 BW393236 BW458772 BW524308 BW589844 BW655380 BW720916 BW786452 BW851988 BW917524 BW983060 BY589844 BY655380 BY720916 BY786452 BY851988 BY917524 BY983060 BY65556 BY131092 BY196628 BY262164 BY393236 BY327700 BY458772 BY24 BW24 BY524308 CD65556 CD131092 CD196628 CD262164 CD327700 CD393236 CD458772 CD524308 CD589844 CD655380 CD720916 CD786452 CD851988 CD917524 CD983060 CF524308 CF589844 CF655380 CF720916 CF786452 CF851988 CF917524 CF983060 CF65556 CF131092 CF196628 CF262164 CF393236 CF327700 CF458772 CF24 CD24" xr:uid="{00000000-0002-0000-0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56 LY65556 VU65556 AFQ65556 APM65556 AZI65556 BJE65556 BTA65556 CCW65556 CMS65556 CWO65556 DGK65556 DQG65556 EAC65556 EJY65556 ETU65556 FDQ65556 FNM65556 FXI65556 GHE65556 GRA65556 HAW65556 HKS65556 HUO65556 IEK65556 IOG65556 IYC65556 JHY65556 JRU65556 KBQ65556 KLM65556 KVI65556 LFE65556 LPA65556 LYW65556 MIS65556 MSO65556 NCK65556 NMG65556 NWC65556 OFY65556 OPU65556 OZQ65556 PJM65556 PTI65556 QDE65556 QNA65556 QWW65556 RGS65556 RQO65556 SAK65556 SKG65556 SUC65556 TDY65556 TNU65556 TXQ65556 UHM65556 URI65556 VBE65556 VLA65556 VUW65556 WES65556 WOO65556 WYK65556 R131092 LY131092 VU131092 AFQ131092 APM131092 AZI131092 BJE131092 BTA131092 CCW131092 CMS131092 CWO131092 DGK131092 DQG131092 EAC131092 EJY131092 ETU131092 FDQ131092 FNM131092 FXI131092 GHE131092 GRA131092 HAW131092 HKS131092 HUO131092 IEK131092 IOG131092 IYC131092 JHY131092 JRU131092 KBQ131092 KLM131092 KVI131092 LFE131092 LPA131092 LYW131092 MIS131092 MSO131092 NCK131092 NMG131092 NWC131092 OFY131092 OPU131092 OZQ131092 PJM131092 PTI131092 QDE131092 QNA131092 QWW131092 RGS131092 RQO131092 SAK131092 SKG131092 SUC131092 TDY131092 TNU131092 TXQ131092 UHM131092 URI131092 VBE131092 VLA131092 VUW131092 WES131092 WOO131092 WYK131092 R196628 LY196628 VU196628 AFQ196628 APM196628 AZI196628 BJE196628 BTA196628 CCW196628 CMS196628 CWO196628 DGK196628 DQG196628 EAC196628 EJY196628 ETU196628 FDQ196628 FNM196628 FXI196628 GHE196628 GRA196628 HAW196628 HKS196628 HUO196628 IEK196628 IOG196628 IYC196628 JHY196628 JRU196628 KBQ196628 KLM196628 KVI196628 LFE196628 LPA196628 LYW196628 MIS196628 MSO196628 NCK196628 NMG196628 NWC196628 OFY196628 OPU196628 OZQ196628 PJM196628 PTI196628 QDE196628 QNA196628 QWW196628 RGS196628 RQO196628 SAK196628 SKG196628 SUC196628 TDY196628 TNU196628 TXQ196628 UHM196628 URI196628 VBE196628 VLA196628 VUW196628 WES196628 WOO196628 WYK196628 R262164 LY262164 VU262164 AFQ262164 APM262164 AZI262164 BJE262164 BTA262164 CCW262164 CMS262164 CWO262164 DGK262164 DQG262164 EAC262164 EJY262164 ETU262164 FDQ262164 FNM262164 FXI262164 GHE262164 GRA262164 HAW262164 HKS262164 HUO262164 IEK262164 IOG262164 IYC262164 JHY262164 JRU262164 KBQ262164 KLM262164 KVI262164 LFE262164 LPA262164 LYW262164 MIS262164 MSO262164 NCK262164 NMG262164 NWC262164 OFY262164 OPU262164 OZQ262164 PJM262164 PTI262164 QDE262164 QNA262164 QWW262164 RGS262164 RQO262164 SAK262164 SKG262164 SUC262164 TDY262164 TNU262164 TXQ262164 UHM262164 URI262164 VBE262164 VLA262164 VUW262164 WES262164 WOO262164 WYK262164 R327700 LY327700 VU327700 AFQ327700 APM327700 AZI327700 BJE327700 BTA327700 CCW327700 CMS327700 CWO327700 DGK327700 DQG327700 EAC327700 EJY327700 ETU327700 FDQ327700 FNM327700 FXI327700 GHE327700 GRA327700 HAW327700 HKS327700 HUO327700 IEK327700 IOG327700 IYC327700 JHY327700 JRU327700 KBQ327700 KLM327700 KVI327700 LFE327700 LPA327700 LYW327700 MIS327700 MSO327700 NCK327700 NMG327700 NWC327700 OFY327700 OPU327700 OZQ327700 PJM327700 PTI327700 QDE327700 QNA327700 QWW327700 RGS327700 RQO327700 SAK327700 SKG327700 SUC327700 TDY327700 TNU327700 TXQ327700 UHM327700 URI327700 VBE327700 VLA327700 VUW327700 WES327700 WOO327700 WYK327700 R393236 LY393236 VU393236 AFQ393236 APM393236 AZI393236 BJE393236 BTA393236 CCW393236 CMS393236 CWO393236 DGK393236 DQG393236 EAC393236 EJY393236 ETU393236 FDQ393236 FNM393236 FXI393236 GHE393236 GRA393236 HAW393236 HKS393236 HUO393236 IEK393236 IOG393236 IYC393236 JHY393236 JRU393236 KBQ393236 KLM393236 KVI393236 LFE393236 LPA393236 LYW393236 MIS393236 MSO393236 NCK393236 NMG393236 NWC393236 OFY393236 OPU393236 OZQ393236 PJM393236 PTI393236 QDE393236 QNA393236 QWW393236 RGS393236 RQO393236 SAK393236 SKG393236 SUC393236 TDY393236 TNU393236 TXQ393236 UHM393236 URI393236 VBE393236 VLA393236 VUW393236 WES393236 WOO393236 WYK393236 R458772 LY458772 VU458772 AFQ458772 APM458772 AZI458772 BJE458772 BTA458772 CCW458772 CMS458772 CWO458772 DGK458772 DQG458772 EAC458772 EJY458772 ETU458772 FDQ458772 FNM458772 FXI458772 GHE458772 GRA458772 HAW458772 HKS458772 HUO458772 IEK458772 IOG458772 IYC458772 JHY458772 JRU458772 KBQ458772 KLM458772 KVI458772 LFE458772 LPA458772 LYW458772 MIS458772 MSO458772 NCK458772 NMG458772 NWC458772 OFY458772 OPU458772 OZQ458772 PJM458772 PTI458772 QDE458772 QNA458772 QWW458772 RGS458772 RQO458772 SAK458772 SKG458772 SUC458772 TDY458772 TNU458772 TXQ458772 UHM458772 URI458772 VBE458772 VLA458772 VUW458772 WES458772 WOO458772 WYK458772 R524308 LY524308 VU524308 AFQ524308 APM524308 AZI524308 BJE524308 BTA524308 CCW524308 CMS524308 CWO524308 DGK524308 DQG524308 EAC524308 EJY524308 ETU524308 FDQ524308 FNM524308 FXI524308 GHE524308 GRA524308 HAW524308 HKS524308 HUO524308 IEK524308 IOG524308 IYC524308 JHY524308 JRU524308 KBQ524308 KLM524308 KVI524308 LFE524308 LPA524308 LYW524308 MIS524308 MSO524308 NCK524308 NMG524308 NWC524308 OFY524308 OPU524308 OZQ524308 PJM524308 PTI524308 QDE524308 QNA524308 QWW524308 RGS524308 RQO524308 SAK524308 SKG524308 SUC524308 TDY524308 TNU524308 TXQ524308 UHM524308 URI524308 VBE524308 VLA524308 VUW524308 WES524308 WOO524308 WYK524308 R589844 LY589844 VU589844 AFQ589844 APM589844 AZI589844 BJE589844 BTA589844 CCW589844 CMS589844 CWO589844 DGK589844 DQG589844 EAC589844 EJY589844 ETU589844 FDQ589844 FNM589844 FXI589844 GHE589844 GRA589844 HAW589844 HKS589844 HUO589844 IEK589844 IOG589844 IYC589844 JHY589844 JRU589844 KBQ589844 KLM589844 KVI589844 LFE589844 LPA589844 LYW589844 MIS589844 MSO589844 NCK589844 NMG589844 NWC589844 OFY589844 OPU589844 OZQ589844 PJM589844 PTI589844 QDE589844 QNA589844 QWW589844 RGS589844 RQO589844 SAK589844 SKG589844 SUC589844 TDY589844 TNU589844 TXQ589844 UHM589844 URI589844 VBE589844 VLA589844 VUW589844 WES589844 WOO589844 WYK589844 R655380 LY655380 VU655380 AFQ655380 APM655380 AZI655380 BJE655380 BTA655380 CCW655380 CMS655380 CWO655380 DGK655380 DQG655380 EAC655380 EJY655380 ETU655380 FDQ655380 FNM655380 FXI655380 GHE655380 GRA655380 HAW655380 HKS655380 HUO655380 IEK655380 IOG655380 IYC655380 JHY655380 JRU655380 KBQ655380 KLM655380 KVI655380 LFE655380 LPA655380 LYW655380 MIS655380 MSO655380 NCK655380 NMG655380 NWC655380 OFY655380 OPU655380 OZQ655380 PJM655380 PTI655380 QDE655380 QNA655380 QWW655380 RGS655380 RQO655380 SAK655380 SKG655380 SUC655380 TDY655380 TNU655380 TXQ655380 UHM655380 URI655380 VBE655380 VLA655380 VUW655380 WES655380 WOO655380 WYK655380 R720916 LY720916 VU720916 AFQ720916 APM720916 AZI720916 BJE720916 BTA720916 CCW720916 CMS720916 CWO720916 DGK720916 DQG720916 EAC720916 EJY720916 ETU720916 FDQ720916 FNM720916 FXI720916 GHE720916 GRA720916 HAW720916 HKS720916 HUO720916 IEK720916 IOG720916 IYC720916 JHY720916 JRU720916 KBQ720916 KLM720916 KVI720916 LFE720916 LPA720916 LYW720916 MIS720916 MSO720916 NCK720916 NMG720916 NWC720916 OFY720916 OPU720916 OZQ720916 PJM720916 PTI720916 QDE720916 QNA720916 QWW720916 RGS720916 RQO720916 SAK720916 SKG720916 SUC720916 TDY720916 TNU720916 TXQ720916 UHM720916 URI720916 VBE720916 VLA720916 VUW720916 WES720916 WOO720916 WYK720916 R786452 LY786452 VU786452 AFQ786452 APM786452 AZI786452 BJE786452 BTA786452 CCW786452 CMS786452 CWO786452 DGK786452 DQG786452 EAC786452 EJY786452 ETU786452 FDQ786452 FNM786452 FXI786452 GHE786452 GRA786452 HAW786452 HKS786452 HUO786452 IEK786452 IOG786452 IYC786452 JHY786452 JRU786452 KBQ786452 KLM786452 KVI786452 LFE786452 LPA786452 LYW786452 MIS786452 MSO786452 NCK786452 NMG786452 NWC786452 OFY786452 OPU786452 OZQ786452 PJM786452 PTI786452 QDE786452 QNA786452 QWW786452 RGS786452 RQO786452 SAK786452 SKG786452 SUC786452 TDY786452 TNU786452 TXQ786452 UHM786452 URI786452 VBE786452 VLA786452 VUW786452 WES786452 WOO786452 WYK786452 R851988 LY851988 VU851988 AFQ851988 APM851988 AZI851988 BJE851988 BTA851988 CCW851988 CMS851988 CWO851988 DGK851988 DQG851988 EAC851988 EJY851988 ETU851988 FDQ851988 FNM851988 FXI851988 GHE851988 GRA851988 HAW851988 HKS851988 HUO851988 IEK851988 IOG851988 IYC851988 JHY851988 JRU851988 KBQ851988 KLM851988 KVI851988 LFE851988 LPA851988 LYW851988 MIS851988 MSO851988 NCK851988 NMG851988 NWC851988 OFY851988 OPU851988 OZQ851988 PJM851988 PTI851988 QDE851988 QNA851988 QWW851988 RGS851988 RQO851988 SAK851988 SKG851988 SUC851988 TDY851988 TNU851988 TXQ851988 UHM851988 URI851988 VBE851988 VLA851988 VUW851988 WES851988 WOO851988 WYK851988 R917524 LY917524 VU917524 AFQ917524 APM917524 AZI917524 BJE917524 BTA917524 CCW917524 CMS917524 CWO917524 DGK917524 DQG917524 EAC917524 EJY917524 ETU917524 FDQ917524 FNM917524 FXI917524 GHE917524 GRA917524 HAW917524 HKS917524 HUO917524 IEK917524 IOG917524 IYC917524 JHY917524 JRU917524 KBQ917524 KLM917524 KVI917524 LFE917524 LPA917524 LYW917524 MIS917524 MSO917524 NCK917524 NMG917524 NWC917524 OFY917524 OPU917524 OZQ917524 PJM917524 PTI917524 QDE917524 QNA917524 QWW917524 RGS917524 RQO917524 SAK917524 SKG917524 SUC917524 TDY917524 TNU917524 TXQ917524 UHM917524 URI917524 VBE917524 VLA917524 VUW917524 WES917524 WOO917524 WYK917524 R983060 LY983060 VU983060 AFQ983060 APM983060 AZI983060 BJE983060 BTA983060 CCW983060 CMS983060 CWO983060 DGK983060 DQG983060 EAC983060 EJY983060 ETU983060 FDQ983060 FNM983060 FXI983060 GHE983060 GRA983060 HAW983060 HKS983060 HUO983060 IEK983060 IOG983060 IYC983060 JHY983060 JRU983060 KBQ983060 KLM983060 KVI983060 LFE983060 LPA983060 LYW983060 MIS983060 MSO983060 NCK983060 NMG983060 NWC983060 OFY983060 OPU983060 OZQ983060 PJM983060 PTI983060 QDE983060 QNA983060 QWW983060 RGS983060 RQO983060 SAK983060 SKG983060 SUC983060 TDY983060 TNU983060 TXQ983060 UHM983060 URI983060 VBE983060 VLA983060 VUW983060 WES983060 WOO983060 WYK983060 WYM983060 T65556 MA65556 VW65556 AFS65556 APO65556 AZK65556 BJG65556 BTC65556 CCY65556 CMU65556 CWQ65556 DGM65556 DQI65556 EAE65556 EKA65556 ETW65556 FDS65556 FNO65556 FXK65556 GHG65556 GRC65556 HAY65556 HKU65556 HUQ65556 IEM65556 IOI65556 IYE65556 JIA65556 JRW65556 KBS65556 KLO65556 KVK65556 LFG65556 LPC65556 LYY65556 MIU65556 MSQ65556 NCM65556 NMI65556 NWE65556 OGA65556 OPW65556 OZS65556 PJO65556 PTK65556 QDG65556 QNC65556 QWY65556 RGU65556 RQQ65556 SAM65556 SKI65556 SUE65556 TEA65556 TNW65556 TXS65556 UHO65556 URK65556 VBG65556 VLC65556 VUY65556 WEU65556 WOQ65556 WYM65556 T131092 MA131092 VW131092 AFS131092 APO131092 AZK131092 BJG131092 BTC131092 CCY131092 CMU131092 CWQ131092 DGM131092 DQI131092 EAE131092 EKA131092 ETW131092 FDS131092 FNO131092 FXK131092 GHG131092 GRC131092 HAY131092 HKU131092 HUQ131092 IEM131092 IOI131092 IYE131092 JIA131092 JRW131092 KBS131092 KLO131092 KVK131092 LFG131092 LPC131092 LYY131092 MIU131092 MSQ131092 NCM131092 NMI131092 NWE131092 OGA131092 OPW131092 OZS131092 PJO131092 PTK131092 QDG131092 QNC131092 QWY131092 RGU131092 RQQ131092 SAM131092 SKI131092 SUE131092 TEA131092 TNW131092 TXS131092 UHO131092 URK131092 VBG131092 VLC131092 VUY131092 WEU131092 WOQ131092 WYM131092 T196628 MA196628 VW196628 AFS196628 APO196628 AZK196628 BJG196628 BTC196628 CCY196628 CMU196628 CWQ196628 DGM196628 DQI196628 EAE196628 EKA196628 ETW196628 FDS196628 FNO196628 FXK196628 GHG196628 GRC196628 HAY196628 HKU196628 HUQ196628 IEM196628 IOI196628 IYE196628 JIA196628 JRW196628 KBS196628 KLO196628 KVK196628 LFG196628 LPC196628 LYY196628 MIU196628 MSQ196628 NCM196628 NMI196628 NWE196628 OGA196628 OPW196628 OZS196628 PJO196628 PTK196628 QDG196628 QNC196628 QWY196628 RGU196628 RQQ196628 SAM196628 SKI196628 SUE196628 TEA196628 TNW196628 TXS196628 UHO196628 URK196628 VBG196628 VLC196628 VUY196628 WEU196628 WOQ196628 WYM196628 T262164 MA262164 VW262164 AFS262164 APO262164 AZK262164 BJG262164 BTC262164 CCY262164 CMU262164 CWQ262164 DGM262164 DQI262164 EAE262164 EKA262164 ETW262164 FDS262164 FNO262164 FXK262164 GHG262164 GRC262164 HAY262164 HKU262164 HUQ262164 IEM262164 IOI262164 IYE262164 JIA262164 JRW262164 KBS262164 KLO262164 KVK262164 LFG262164 LPC262164 LYY262164 MIU262164 MSQ262164 NCM262164 NMI262164 NWE262164 OGA262164 OPW262164 OZS262164 PJO262164 PTK262164 QDG262164 QNC262164 QWY262164 RGU262164 RQQ262164 SAM262164 SKI262164 SUE262164 TEA262164 TNW262164 TXS262164 UHO262164 URK262164 VBG262164 VLC262164 VUY262164 WEU262164 WOQ262164 WYM262164 T327700 MA327700 VW327700 AFS327700 APO327700 AZK327700 BJG327700 BTC327700 CCY327700 CMU327700 CWQ327700 DGM327700 DQI327700 EAE327700 EKA327700 ETW327700 FDS327700 FNO327700 FXK327700 GHG327700 GRC327700 HAY327700 HKU327700 HUQ327700 IEM327700 IOI327700 IYE327700 JIA327700 JRW327700 KBS327700 KLO327700 KVK327700 LFG327700 LPC327700 LYY327700 MIU327700 MSQ327700 NCM327700 NMI327700 NWE327700 OGA327700 OPW327700 OZS327700 PJO327700 PTK327700 QDG327700 QNC327700 QWY327700 RGU327700 RQQ327700 SAM327700 SKI327700 SUE327700 TEA327700 TNW327700 TXS327700 UHO327700 URK327700 VBG327700 VLC327700 VUY327700 WEU327700 WOQ327700 WYM327700 T393236 MA393236 VW393236 AFS393236 APO393236 AZK393236 BJG393236 BTC393236 CCY393236 CMU393236 CWQ393236 DGM393236 DQI393236 EAE393236 EKA393236 ETW393236 FDS393236 FNO393236 FXK393236 GHG393236 GRC393236 HAY393236 HKU393236 HUQ393236 IEM393236 IOI393236 IYE393236 JIA393236 JRW393236 KBS393236 KLO393236 KVK393236 LFG393236 LPC393236 LYY393236 MIU393236 MSQ393236 NCM393236 NMI393236 NWE393236 OGA393236 OPW393236 OZS393236 PJO393236 PTK393236 QDG393236 QNC393236 QWY393236 RGU393236 RQQ393236 SAM393236 SKI393236 SUE393236 TEA393236 TNW393236 TXS393236 UHO393236 URK393236 VBG393236 VLC393236 VUY393236 WEU393236 WOQ393236 WYM393236 T458772 MA458772 VW458772 AFS458772 APO458772 AZK458772 BJG458772 BTC458772 CCY458772 CMU458772 CWQ458772 DGM458772 DQI458772 EAE458772 EKA458772 ETW458772 FDS458772 FNO458772 FXK458772 GHG458772 GRC458772 HAY458772 HKU458772 HUQ458772 IEM458772 IOI458772 IYE458772 JIA458772 JRW458772 KBS458772 KLO458772 KVK458772 LFG458772 LPC458772 LYY458772 MIU458772 MSQ458772 NCM458772 NMI458772 NWE458772 OGA458772 OPW458772 OZS458772 PJO458772 PTK458772 QDG458772 QNC458772 QWY458772 RGU458772 RQQ458772 SAM458772 SKI458772 SUE458772 TEA458772 TNW458772 TXS458772 UHO458772 URK458772 VBG458772 VLC458772 VUY458772 WEU458772 WOQ458772 WYM458772 T524308 MA524308 VW524308 AFS524308 APO524308 AZK524308 BJG524308 BTC524308 CCY524308 CMU524308 CWQ524308 DGM524308 DQI524308 EAE524308 EKA524308 ETW524308 FDS524308 FNO524308 FXK524308 GHG524308 GRC524308 HAY524308 HKU524308 HUQ524308 IEM524308 IOI524308 IYE524308 JIA524308 JRW524308 KBS524308 KLO524308 KVK524308 LFG524308 LPC524308 LYY524308 MIU524308 MSQ524308 NCM524308 NMI524308 NWE524308 OGA524308 OPW524308 OZS524308 PJO524308 PTK524308 QDG524308 QNC524308 QWY524308 RGU524308 RQQ524308 SAM524308 SKI524308 SUE524308 TEA524308 TNW524308 TXS524308 UHO524308 URK524308 VBG524308 VLC524308 VUY524308 WEU524308 WOQ524308 WYM524308 T589844 MA589844 VW589844 AFS589844 APO589844 AZK589844 BJG589844 BTC589844 CCY589844 CMU589844 CWQ589844 DGM589844 DQI589844 EAE589844 EKA589844 ETW589844 FDS589844 FNO589844 FXK589844 GHG589844 GRC589844 HAY589844 HKU589844 HUQ589844 IEM589844 IOI589844 IYE589844 JIA589844 JRW589844 KBS589844 KLO589844 KVK589844 LFG589844 LPC589844 LYY589844 MIU589844 MSQ589844 NCM589844 NMI589844 NWE589844 OGA589844 OPW589844 OZS589844 PJO589844 PTK589844 QDG589844 QNC589844 QWY589844 RGU589844 RQQ589844 SAM589844 SKI589844 SUE589844 TEA589844 TNW589844 TXS589844 UHO589844 URK589844 VBG589844 VLC589844 VUY589844 WEU589844 WOQ589844 WYM589844 T655380 MA655380 VW655380 AFS655380 APO655380 AZK655380 BJG655380 BTC655380 CCY655380 CMU655380 CWQ655380 DGM655380 DQI655380 EAE655380 EKA655380 ETW655380 FDS655380 FNO655380 FXK655380 GHG655380 GRC655380 HAY655380 HKU655380 HUQ655380 IEM655380 IOI655380 IYE655380 JIA655380 JRW655380 KBS655380 KLO655380 KVK655380 LFG655380 LPC655380 LYY655380 MIU655380 MSQ655380 NCM655380 NMI655380 NWE655380 OGA655380 OPW655380 OZS655380 PJO655380 PTK655380 QDG655380 QNC655380 QWY655380 RGU655380 RQQ655380 SAM655380 SKI655380 SUE655380 TEA655380 TNW655380 TXS655380 UHO655380 URK655380 VBG655380 VLC655380 VUY655380 WEU655380 WOQ655380 WYM655380 T720916 MA720916 VW720916 AFS720916 APO720916 AZK720916 BJG720916 BTC720916 CCY720916 CMU720916 CWQ720916 DGM720916 DQI720916 EAE720916 EKA720916 ETW720916 FDS720916 FNO720916 FXK720916 GHG720916 GRC720916 HAY720916 HKU720916 HUQ720916 IEM720916 IOI720916 IYE720916 JIA720916 JRW720916 KBS720916 KLO720916 KVK720916 LFG720916 LPC720916 LYY720916 MIU720916 MSQ720916 NCM720916 NMI720916 NWE720916 OGA720916 OPW720916 OZS720916 PJO720916 PTK720916 QDG720916 QNC720916 QWY720916 RGU720916 RQQ720916 SAM720916 SKI720916 SUE720916 TEA720916 TNW720916 TXS720916 UHO720916 URK720916 VBG720916 VLC720916 VUY720916 WEU720916 WOQ720916 WYM720916 T786452 MA786452 VW786452 AFS786452 APO786452 AZK786452 BJG786452 BTC786452 CCY786452 CMU786452 CWQ786452 DGM786452 DQI786452 EAE786452 EKA786452 ETW786452 FDS786452 FNO786452 FXK786452 GHG786452 GRC786452 HAY786452 HKU786452 HUQ786452 IEM786452 IOI786452 IYE786452 JIA786452 JRW786452 KBS786452 KLO786452 KVK786452 LFG786452 LPC786452 LYY786452 MIU786452 MSQ786452 NCM786452 NMI786452 NWE786452 OGA786452 OPW786452 OZS786452 PJO786452 PTK786452 QDG786452 QNC786452 QWY786452 RGU786452 RQQ786452 SAM786452 SKI786452 SUE786452 TEA786452 TNW786452 TXS786452 UHO786452 URK786452 VBG786452 VLC786452 VUY786452 WEU786452 WOQ786452 WYM786452 T851988 MA851988 VW851988 AFS851988 APO851988 AZK851988 BJG851988 BTC851988 CCY851988 CMU851988 CWQ851988 DGM851988 DQI851988 EAE851988 EKA851988 ETW851988 FDS851988 FNO851988 FXK851988 GHG851988 GRC851988 HAY851988 HKU851988 HUQ851988 IEM851988 IOI851988 IYE851988 JIA851988 JRW851988 KBS851988 KLO851988 KVK851988 LFG851988 LPC851988 LYY851988 MIU851988 MSQ851988 NCM851988 NMI851988 NWE851988 OGA851988 OPW851988 OZS851988 PJO851988 PTK851988 QDG851988 QNC851988 QWY851988 RGU851988 RQQ851988 SAM851988 SKI851988 SUE851988 TEA851988 TNW851988 TXS851988 UHO851988 URK851988 VBG851988 VLC851988 VUY851988 WEU851988 WOQ851988 WYM851988 T917524 MA917524 VW917524 AFS917524 APO917524 AZK917524 BJG917524 BTC917524 CCY917524 CMU917524 CWQ917524 DGM917524 DQI917524 EAE917524 EKA917524 ETW917524 FDS917524 FNO917524 FXK917524 GHG917524 GRC917524 HAY917524 HKU917524 HUQ917524 IEM917524 IOI917524 IYE917524 JIA917524 JRW917524 KBS917524 KLO917524 KVK917524 LFG917524 LPC917524 LYY917524 MIU917524 MSQ917524 NCM917524 NMI917524 NWE917524 OGA917524 OPW917524 OZS917524 PJO917524 PTK917524 QDG917524 QNC917524 QWY917524 RGU917524 RQQ917524 SAM917524 SKI917524 SUE917524 TEA917524 TNW917524 TXS917524 UHO917524 URK917524 VBG917524 VLC917524 VUY917524 WEU917524 WOQ917524 WYM917524 T983060 MA983060 VW983060 AFS983060 APO983060 AZK983060 BJG983060 BTC983060 CCY983060 CMU983060 CWQ983060 DGM983060 DQI983060 EAE983060 EKA983060 ETW983060 FDS983060 FNO983060 FXK983060 GHG983060 GRC983060 HAY983060 HKU983060 HUQ983060 IEM983060 IOI983060 IYE983060 JIA983060 JRW983060 KBS983060 KLO983060 KVK983060 LFG983060 LPC983060 LYY983060 MIU983060 MSQ983060 NCM983060 NMI983060 NWE983060 OGA983060 OPW983060 OZS983060 PJO983060 PTK983060 QDG983060 QNC983060 QWY983060 RGU983060 RQQ983060 SAM983060 SKI983060 SUE983060 TEA983060 TNW983060 TXS983060 UHO983060 URK983060 VBG983060 VLC983060 VUY983060 WEU983060 WOQ983060 VUY24 VLC24 VBG24 URK24 UHO24 TXS24 TNW24 TEA24 SUE24 SKI24 SAM24 RQQ24 RGU24 QWY24 QNC24 QDG24 PTK24 PJO24 OZS24 OPW24 OGA24 NWE24 NMI24 NCM24 MSQ24 MIU24 LYY24 LPC24 LFG24 KVK24 KLO24 KBS24 JRW24 JIA24 IYE24 IOI24 IEM24 HUQ24 HKU24 HAY24 GRC24 GHG24 FXK24 FNO24 FDS24 ETW24 EKA24 EAE24 DQI24 DGM24 CWQ24 CMU24 CCY24 BTC24 BJG24 AZK24 APO24 AFS24 VW24 MA24 WYM24 WYK24 WOO24 WES24 VUW24 VLA24 VBE24 URI24 UHM24 TXQ24 TNU24 TDY24 SUC24 SKG24 SAK24 RQO24 RGS24 QWW24 QNA24 QDE24 PTI24 PJM24 OZQ24 OPU24 OFY24 NWC24 NMG24 NCK24 MSO24 MIS24 LYW24 LPA24 LFE24 KVI24 KLM24 KBQ24 JRU24 JHY24 IYC24 IOG24 IEK24 HUO24 HKS24 HAW24 GRA24 GHE24 FXI24 FNM24 FDQ24 ETU24 EJY24 EAC24 DQG24 DGK24 CWO24 CMS24 CCW24 BTA24 BJE24 AZI24 APM24 AFQ24 VU24 LY24 R24 WOQ24 WEU24 Y65556 Y131092 Y196628 Y262164 Y327700 Y393236 Y458772 Y524308 Y589844 Y655380 Y720916 Y786452 Y851988 Y917524 Y983060 AA65556 AA131092 AA196628 AA262164 AA327700 AA393236 AA458772 AA524308 AA589844 AA655380 AA720916 AA786452 AA851988 AA917524 AA983060 Y24 AF65556 AF131092 AF196628 AF262164 AF327700 AF393236 AF458772 AF524308 AF589844 AF655380 AF720916 AF786452 AF851988 AF917524 AF983060 AH65556 AH131092 AH196628 AH262164 AH327700 AH393236 AH458772 AH524308 AH589844 AH655380 AH720916 AH786452 AH851988 AH917524 AH983060 AF24 AM65556 AM131092 AM196628 AM262164 AM327700 AM393236 AM458772 AM524308 AM589844 AM655380 AM720916 AM786452 AM851988 AM917524 AM983060 AO65556 AO131092 AO196628 AO262164 AO327700 AO393236 AO458772 AO524308 AO589844 AO655380 AO720916 AO786452 AO851988 AO917524 AO983060 AM24 AT65556 AT131092 AT196628 AT262164 AT327700 AT393236 AT458772 AT524308 AT589844 AT655380 AT720916 AT786452 AT851988 AT917524 AT983060 AV65556 AV131092 AV196628 AV262164 AV327700 AV393236 AV458772 AV524308 AV589844 AV655380 AV720916 AV786452 AV851988 AV917524 AV983060 AT24 BA65556 BA131092 BA196628 BA262164 BA327700 BA393236 BA458772 BA524308 BA589844 BA655380 BA720916 BA786452 BA851988 BA917524 BA983060 BC65556 BC131092 BC196628 BC262164 BC327700 BC393236 BC458772 BC524308 BC589844 BC655380 BC720916 BC786452 BC851988 BC917524 BC983060 BA24 BH65556 BH131092 BH196628 BH262164 BH327700 BH393236 BH458772 BH524308 BH589844 BH655380 BH720916 BH786452 BH851988 BH917524 BH983060 BJ65556 BJ131092 BJ196628 BJ262164 BJ327700 BJ393236 BJ458772 BJ524308 BJ589844 BJ655380 BJ720916 BJ786452 BJ851988 BJ917524 BJ983060 BH24 BO65556 BO131092 BO196628 BO262164 BO327700 BO393236 BO458772 BO524308 BO589844 BO655380 BO720916 BO786452 BO851988 BO917524 BO983060 BQ65556 BQ131092 BQ196628 BQ262164 BQ327700 BQ393236 BQ458772 BQ524308 BQ589844 BQ655380 BQ720916 BQ786452 BQ851988 BQ917524 BQ983060 BO24 BV65556 BV131092 BV196628 BV262164 BV327700 BV393236 BV458772 BV524308 BV589844 BV655380 BV720916 BV786452 BV851988 BV917524 BV983060 BX65556 BX131092 BX196628 BX262164 BX327700 BX393236 BX458772 BX524308 BX589844 BX655380 BX720916 BX786452 BX851988 BX917524 BX983060 BV24 CC65556 CC131092 CC196628 CC262164 CC327700 CC393236 CC458772 CC524308 CC589844 CC655380 CC720916 CC786452 CC851988 CC917524 CC983060 CE65556 CE131092 CE196628 CE262164 CE327700 CE393236 CE458772 CE524308 CE589844 CE655380 CE720916 CE786452 CE851988 CE917524 CE983060 CC24" xr:uid="{00000000-0002-0000-0B00-000003000000}"/>
    <dataValidation type="list" allowBlank="1" showInputMessage="1" showErrorMessage="1" errorTitle="Ошибка" error="Выберите значение из списка" sqref="WYF983060 M65556 LT65556 VP65556 AFL65556 APH65556 AZD65556 BIZ65556 BSV65556 CCR65556 CMN65556 CWJ65556 DGF65556 DQB65556 DZX65556 EJT65556 ETP65556 FDL65556 FNH65556 FXD65556 GGZ65556 GQV65556 HAR65556 HKN65556 HUJ65556 IEF65556 IOB65556 IXX65556 JHT65556 JRP65556 KBL65556 KLH65556 KVD65556 LEZ65556 LOV65556 LYR65556 MIN65556 MSJ65556 NCF65556 NMB65556 NVX65556 OFT65556 OPP65556 OZL65556 PJH65556 PTD65556 QCZ65556 QMV65556 QWR65556 RGN65556 RQJ65556 SAF65556 SKB65556 STX65556 TDT65556 TNP65556 TXL65556 UHH65556 URD65556 VAZ65556 VKV65556 VUR65556 WEN65556 WOJ65556 WYF65556 M131092 LT131092 VP131092 AFL131092 APH131092 AZD131092 BIZ131092 BSV131092 CCR131092 CMN131092 CWJ131092 DGF131092 DQB131092 DZX131092 EJT131092 ETP131092 FDL131092 FNH131092 FXD131092 GGZ131092 GQV131092 HAR131092 HKN131092 HUJ131092 IEF131092 IOB131092 IXX131092 JHT131092 JRP131092 KBL131092 KLH131092 KVD131092 LEZ131092 LOV131092 LYR131092 MIN131092 MSJ131092 NCF131092 NMB131092 NVX131092 OFT131092 OPP131092 OZL131092 PJH131092 PTD131092 QCZ131092 QMV131092 QWR131092 RGN131092 RQJ131092 SAF131092 SKB131092 STX131092 TDT131092 TNP131092 TXL131092 UHH131092 URD131092 VAZ131092 VKV131092 VUR131092 WEN131092 WOJ131092 WYF131092 M196628 LT196628 VP196628 AFL196628 APH196628 AZD196628 BIZ196628 BSV196628 CCR196628 CMN196628 CWJ196628 DGF196628 DQB196628 DZX196628 EJT196628 ETP196628 FDL196628 FNH196628 FXD196628 GGZ196628 GQV196628 HAR196628 HKN196628 HUJ196628 IEF196628 IOB196628 IXX196628 JHT196628 JRP196628 KBL196628 KLH196628 KVD196628 LEZ196628 LOV196628 LYR196628 MIN196628 MSJ196628 NCF196628 NMB196628 NVX196628 OFT196628 OPP196628 OZL196628 PJH196628 PTD196628 QCZ196628 QMV196628 QWR196628 RGN196628 RQJ196628 SAF196628 SKB196628 STX196628 TDT196628 TNP196628 TXL196628 UHH196628 URD196628 VAZ196628 VKV196628 VUR196628 WEN196628 WOJ196628 WYF196628 M262164 LT262164 VP262164 AFL262164 APH262164 AZD262164 BIZ262164 BSV262164 CCR262164 CMN262164 CWJ262164 DGF262164 DQB262164 DZX262164 EJT262164 ETP262164 FDL262164 FNH262164 FXD262164 GGZ262164 GQV262164 HAR262164 HKN262164 HUJ262164 IEF262164 IOB262164 IXX262164 JHT262164 JRP262164 KBL262164 KLH262164 KVD262164 LEZ262164 LOV262164 LYR262164 MIN262164 MSJ262164 NCF262164 NMB262164 NVX262164 OFT262164 OPP262164 OZL262164 PJH262164 PTD262164 QCZ262164 QMV262164 QWR262164 RGN262164 RQJ262164 SAF262164 SKB262164 STX262164 TDT262164 TNP262164 TXL262164 UHH262164 URD262164 VAZ262164 VKV262164 VUR262164 WEN262164 WOJ262164 WYF262164 M327700 LT327700 VP327700 AFL327700 APH327700 AZD327700 BIZ327700 BSV327700 CCR327700 CMN327700 CWJ327700 DGF327700 DQB327700 DZX327700 EJT327700 ETP327700 FDL327700 FNH327700 FXD327700 GGZ327700 GQV327700 HAR327700 HKN327700 HUJ327700 IEF327700 IOB327700 IXX327700 JHT327700 JRP327700 KBL327700 KLH327700 KVD327700 LEZ327700 LOV327700 LYR327700 MIN327700 MSJ327700 NCF327700 NMB327700 NVX327700 OFT327700 OPP327700 OZL327700 PJH327700 PTD327700 QCZ327700 QMV327700 QWR327700 RGN327700 RQJ327700 SAF327700 SKB327700 STX327700 TDT327700 TNP327700 TXL327700 UHH327700 URD327700 VAZ327700 VKV327700 VUR327700 WEN327700 WOJ327700 WYF327700 M393236 LT393236 VP393236 AFL393236 APH393236 AZD393236 BIZ393236 BSV393236 CCR393236 CMN393236 CWJ393236 DGF393236 DQB393236 DZX393236 EJT393236 ETP393236 FDL393236 FNH393236 FXD393236 GGZ393236 GQV393236 HAR393236 HKN393236 HUJ393236 IEF393236 IOB393236 IXX393236 JHT393236 JRP393236 KBL393236 KLH393236 KVD393236 LEZ393236 LOV393236 LYR393236 MIN393236 MSJ393236 NCF393236 NMB393236 NVX393236 OFT393236 OPP393236 OZL393236 PJH393236 PTD393236 QCZ393236 QMV393236 QWR393236 RGN393236 RQJ393236 SAF393236 SKB393236 STX393236 TDT393236 TNP393236 TXL393236 UHH393236 URD393236 VAZ393236 VKV393236 VUR393236 WEN393236 WOJ393236 WYF393236 M458772 LT458772 VP458772 AFL458772 APH458772 AZD458772 BIZ458772 BSV458772 CCR458772 CMN458772 CWJ458772 DGF458772 DQB458772 DZX458772 EJT458772 ETP458772 FDL458772 FNH458772 FXD458772 GGZ458772 GQV458772 HAR458772 HKN458772 HUJ458772 IEF458772 IOB458772 IXX458772 JHT458772 JRP458772 KBL458772 KLH458772 KVD458772 LEZ458772 LOV458772 LYR458772 MIN458772 MSJ458772 NCF458772 NMB458772 NVX458772 OFT458772 OPP458772 OZL458772 PJH458772 PTD458772 QCZ458772 QMV458772 QWR458772 RGN458772 RQJ458772 SAF458772 SKB458772 STX458772 TDT458772 TNP458772 TXL458772 UHH458772 URD458772 VAZ458772 VKV458772 VUR458772 WEN458772 WOJ458772 WYF458772 M524308 LT524308 VP524308 AFL524308 APH524308 AZD524308 BIZ524308 BSV524308 CCR524308 CMN524308 CWJ524308 DGF524308 DQB524308 DZX524308 EJT524308 ETP524308 FDL524308 FNH524308 FXD524308 GGZ524308 GQV524308 HAR524308 HKN524308 HUJ524308 IEF524308 IOB524308 IXX524308 JHT524308 JRP524308 KBL524308 KLH524308 KVD524308 LEZ524308 LOV524308 LYR524308 MIN524308 MSJ524308 NCF524308 NMB524308 NVX524308 OFT524308 OPP524308 OZL524308 PJH524308 PTD524308 QCZ524308 QMV524308 QWR524308 RGN524308 RQJ524308 SAF524308 SKB524308 STX524308 TDT524308 TNP524308 TXL524308 UHH524308 URD524308 VAZ524308 VKV524308 VUR524308 WEN524308 WOJ524308 WYF524308 M589844 LT589844 VP589844 AFL589844 APH589844 AZD589844 BIZ589844 BSV589844 CCR589844 CMN589844 CWJ589844 DGF589844 DQB589844 DZX589844 EJT589844 ETP589844 FDL589844 FNH589844 FXD589844 GGZ589844 GQV589844 HAR589844 HKN589844 HUJ589844 IEF589844 IOB589844 IXX589844 JHT589844 JRP589844 KBL589844 KLH589844 KVD589844 LEZ589844 LOV589844 LYR589844 MIN589844 MSJ589844 NCF589844 NMB589844 NVX589844 OFT589844 OPP589844 OZL589844 PJH589844 PTD589844 QCZ589844 QMV589844 QWR589844 RGN589844 RQJ589844 SAF589844 SKB589844 STX589844 TDT589844 TNP589844 TXL589844 UHH589844 URD589844 VAZ589844 VKV589844 VUR589844 WEN589844 WOJ589844 WYF589844 M655380 LT655380 VP655380 AFL655380 APH655380 AZD655380 BIZ655380 BSV655380 CCR655380 CMN655380 CWJ655380 DGF655380 DQB655380 DZX655380 EJT655380 ETP655380 FDL655380 FNH655380 FXD655380 GGZ655380 GQV655380 HAR655380 HKN655380 HUJ655380 IEF655380 IOB655380 IXX655380 JHT655380 JRP655380 KBL655380 KLH655380 KVD655380 LEZ655380 LOV655380 LYR655380 MIN655380 MSJ655380 NCF655380 NMB655380 NVX655380 OFT655380 OPP655380 OZL655380 PJH655380 PTD655380 QCZ655380 QMV655380 QWR655380 RGN655380 RQJ655380 SAF655380 SKB655380 STX655380 TDT655380 TNP655380 TXL655380 UHH655380 URD655380 VAZ655380 VKV655380 VUR655380 WEN655380 WOJ655380 WYF655380 M720916 LT720916 VP720916 AFL720916 APH720916 AZD720916 BIZ720916 BSV720916 CCR720916 CMN720916 CWJ720916 DGF720916 DQB720916 DZX720916 EJT720916 ETP720916 FDL720916 FNH720916 FXD720916 GGZ720916 GQV720916 HAR720916 HKN720916 HUJ720916 IEF720916 IOB720916 IXX720916 JHT720916 JRP720916 KBL720916 KLH720916 KVD720916 LEZ720916 LOV720916 LYR720916 MIN720916 MSJ720916 NCF720916 NMB720916 NVX720916 OFT720916 OPP720916 OZL720916 PJH720916 PTD720916 QCZ720916 QMV720916 QWR720916 RGN720916 RQJ720916 SAF720916 SKB720916 STX720916 TDT720916 TNP720916 TXL720916 UHH720916 URD720916 VAZ720916 VKV720916 VUR720916 WEN720916 WOJ720916 WYF720916 M786452 LT786452 VP786452 AFL786452 APH786452 AZD786452 BIZ786452 BSV786452 CCR786452 CMN786452 CWJ786452 DGF786452 DQB786452 DZX786452 EJT786452 ETP786452 FDL786452 FNH786452 FXD786452 GGZ786452 GQV786452 HAR786452 HKN786452 HUJ786452 IEF786452 IOB786452 IXX786452 JHT786452 JRP786452 KBL786452 KLH786452 KVD786452 LEZ786452 LOV786452 LYR786452 MIN786452 MSJ786452 NCF786452 NMB786452 NVX786452 OFT786452 OPP786452 OZL786452 PJH786452 PTD786452 QCZ786452 QMV786452 QWR786452 RGN786452 RQJ786452 SAF786452 SKB786452 STX786452 TDT786452 TNP786452 TXL786452 UHH786452 URD786452 VAZ786452 VKV786452 VUR786452 WEN786452 WOJ786452 WYF786452 M851988 LT851988 VP851988 AFL851988 APH851988 AZD851988 BIZ851988 BSV851988 CCR851988 CMN851988 CWJ851988 DGF851988 DQB851988 DZX851988 EJT851988 ETP851988 FDL851988 FNH851988 FXD851988 GGZ851988 GQV851988 HAR851988 HKN851988 HUJ851988 IEF851988 IOB851988 IXX851988 JHT851988 JRP851988 KBL851988 KLH851988 KVD851988 LEZ851988 LOV851988 LYR851988 MIN851988 MSJ851988 NCF851988 NMB851988 NVX851988 OFT851988 OPP851988 OZL851988 PJH851988 PTD851988 QCZ851988 QMV851988 QWR851988 RGN851988 RQJ851988 SAF851988 SKB851988 STX851988 TDT851988 TNP851988 TXL851988 UHH851988 URD851988 VAZ851988 VKV851988 VUR851988 WEN851988 WOJ851988 WYF851988 M917524 LT917524 VP917524 AFL917524 APH917524 AZD917524 BIZ917524 BSV917524 CCR917524 CMN917524 CWJ917524 DGF917524 DQB917524 DZX917524 EJT917524 ETP917524 FDL917524 FNH917524 FXD917524 GGZ917524 GQV917524 HAR917524 HKN917524 HUJ917524 IEF917524 IOB917524 IXX917524 JHT917524 JRP917524 KBL917524 KLH917524 KVD917524 LEZ917524 LOV917524 LYR917524 MIN917524 MSJ917524 NCF917524 NMB917524 NVX917524 OFT917524 OPP917524 OZL917524 PJH917524 PTD917524 QCZ917524 QMV917524 QWR917524 RGN917524 RQJ917524 SAF917524 SKB917524 STX917524 TDT917524 TNP917524 TXL917524 UHH917524 URD917524 VAZ917524 VKV917524 VUR917524 WEN917524 WOJ917524 WYF917524 M983060 LT983060 VP983060 AFL983060 APH983060 AZD983060 BIZ983060 BSV983060 CCR983060 CMN983060 CWJ983060 DGF983060 DQB983060 DZX983060 EJT983060 ETP983060 FDL983060 FNH983060 FXD983060 GGZ983060 GQV983060 HAR983060 HKN983060 HUJ983060 IEF983060 IOB983060 IXX983060 JHT983060 JRP983060 KBL983060 KLH983060 KVD983060 LEZ983060 LOV983060 LYR983060 MIN983060 MSJ983060 NCF983060 NMB983060 NVX983060 OFT983060 OPP983060 OZL983060 PJH983060 PTD983060 QCZ983060 QMV983060 QWR983060 RGN983060 RQJ983060 SAF983060 SKB983060 STX983060 TDT983060 TNP983060 TXL983060 UHH983060 URD983060 VAZ983060 VKV983060 VUR983060 WEN983060 WOJ983060 VUR24 VKV24 VAZ24 URD24 UHH24 TXL24 TNP24 TDT24 STX24 SKB24 SAF24 RQJ24 RGN24 QWR24 QMV24 QCZ24 PTD24 PJH24 OZL24 OPP24 OFT24 NVX24 NMB24 NCF24 MSJ24 MIN24 LYR24 LOV24 LEZ24 KVD24 KLH24 KBL24 JRP24 JHT24 IXX24 IOB24 IEF24 HUJ24 HKN24 HAR24 GQV24 GGZ24 FXD24 FNH24 FDL24 ETP24 EJT24 DZX24 DQB24 DGF24 CWJ24 CMN24 CCR24 BSV24 BIZ24 AZD24 APH24 AFL24 VP24 LT24 M24 WYF24 WOJ24 WEN24" xr:uid="{00000000-0002-0000-0B00-000004000000}">
      <formula1>kind_of_heat_transfer</formula1>
    </dataValidation>
    <dataValidation type="list" allowBlank="1" showInputMessage="1" errorTitle="Ошибка" error="Выберите значение из списка" prompt="Выберите значение из списка" sqref="LV23:MC23 VR23:VY23 AFN23:AFU23 APJ23:APQ23 AZF23:AZM23 BJB23:BJI23 BSX23:BTE23 CCT23:CDA23 CMP23:CMW23 CWL23:CWS23 DGH23:DGO23 DQD23:DQK23 DZZ23:EAG23 EJV23:EKC23 ETR23:ETY23 FDN23:FDU23 FNJ23:FNQ23 FXF23:FXM23 GHB23:GHI23 GQX23:GRE23 HAT23:HBA23 HKP23:HKW23 HUL23:HUS23 IEH23:IEO23 IOD23:IOK23 IXZ23:IYG23 JHV23:JIC23 JRR23:JRY23 KBN23:KBU23 KLJ23:KLQ23 KVF23:KVM23 LFB23:LFI23 LOX23:LPE23 LYT23:LZA23 MIP23:MIW23 MSL23:MSS23 NCH23:NCO23 NMD23:NMK23 NVZ23:NWG23 OFV23:OGC23 OPR23:OPY23 OZN23:OZU23 PJJ23:PJQ23 PTF23:PTM23 QDB23:QDI23 QMX23:QNE23 QWT23:QXA23 RGP23:RGW23 RQL23:RQS23 SAH23:SAO23 SKD23:SKK23 STZ23:SUG23 TDV23:TEC23 TNR23:TNY23 TXN23:TXU23 UHJ23:UHQ23 URF23:URM23 VBB23:VBI23 VKX23:VLE23 VUT23:VVA23 WEP23:WEW23 WOL23:WOS23 WYH23:WYO23 LV65555:MC65555 VR65555:VY65555 AFN65555:AFU65555 APJ65555:APQ65555 AZF65555:AZM65555 BJB65555:BJI65555 BSX65555:BTE65555 CCT65555:CDA65555 CMP65555:CMW65555 CWL65555:CWS65555 DGH65555:DGO65555 DQD65555:DQK65555 DZZ65555:EAG65555 EJV65555:EKC65555 ETR65555:ETY65555 FDN65555:FDU65555 FNJ65555:FNQ65555 FXF65555:FXM65555 GHB65555:GHI65555 GQX65555:GRE65555 HAT65555:HBA65555 HKP65555:HKW65555 HUL65555:HUS65555 IEH65555:IEO65555 IOD65555:IOK65555 IXZ65555:IYG65555 JHV65555:JIC65555 JRR65555:JRY65555 KBN65555:KBU65555 KLJ65555:KLQ65555 KVF65555:KVM65555 LFB65555:LFI65555 LOX65555:LPE65555 LYT65555:LZA65555 MIP65555:MIW65555 MSL65555:MSS65555 NCH65555:NCO65555 NMD65555:NMK65555 NVZ65555:NWG65555 OFV65555:OGC65555 OPR65555:OPY65555 OZN65555:OZU65555 PJJ65555:PJQ65555 PTF65555:PTM65555 QDB65555:QDI65555 QMX65555:QNE65555 QWT65555:QXA65555 RGP65555:RGW65555 RQL65555:RQS65555 SAH65555:SAO65555 SKD65555:SKK65555 STZ65555:SUG65555 TDV65555:TEC65555 TNR65555:TNY65555 TXN65555:TXU65555 UHJ65555:UHQ65555 URF65555:URM65555 VBB65555:VBI65555 VKX65555:VLE65555 VUT65555:VVA65555 WEP65555:WEW65555 WOL65555:WOS65555 WYH65555:WYO65555 LV131091:MC131091 VR131091:VY131091 AFN131091:AFU131091 APJ131091:APQ131091 AZF131091:AZM131091 BJB131091:BJI131091 BSX131091:BTE131091 CCT131091:CDA131091 CMP131091:CMW131091 CWL131091:CWS131091 DGH131091:DGO131091 DQD131091:DQK131091 DZZ131091:EAG131091 EJV131091:EKC131091 ETR131091:ETY131091 FDN131091:FDU131091 FNJ131091:FNQ131091 FXF131091:FXM131091 GHB131091:GHI131091 GQX131091:GRE131091 HAT131091:HBA131091 HKP131091:HKW131091 HUL131091:HUS131091 IEH131091:IEO131091 IOD131091:IOK131091 IXZ131091:IYG131091 JHV131091:JIC131091 JRR131091:JRY131091 KBN131091:KBU131091 KLJ131091:KLQ131091 KVF131091:KVM131091 LFB131091:LFI131091 LOX131091:LPE131091 LYT131091:LZA131091 MIP131091:MIW131091 MSL131091:MSS131091 NCH131091:NCO131091 NMD131091:NMK131091 NVZ131091:NWG131091 OFV131091:OGC131091 OPR131091:OPY131091 OZN131091:OZU131091 PJJ131091:PJQ131091 PTF131091:PTM131091 QDB131091:QDI131091 QMX131091:QNE131091 QWT131091:QXA131091 RGP131091:RGW131091 RQL131091:RQS131091 SAH131091:SAO131091 SKD131091:SKK131091 STZ131091:SUG131091 TDV131091:TEC131091 TNR131091:TNY131091 TXN131091:TXU131091 UHJ131091:UHQ131091 URF131091:URM131091 VBB131091:VBI131091 VKX131091:VLE131091 VUT131091:VVA131091 WEP131091:WEW131091 WOL131091:WOS131091 WYH131091:WYO131091 LV196627:MC196627 VR196627:VY196627 AFN196627:AFU196627 APJ196627:APQ196627 AZF196627:AZM196627 BJB196627:BJI196627 BSX196627:BTE196627 CCT196627:CDA196627 CMP196627:CMW196627 CWL196627:CWS196627 DGH196627:DGO196627 DQD196627:DQK196627 DZZ196627:EAG196627 EJV196627:EKC196627 ETR196627:ETY196627 FDN196627:FDU196627 FNJ196627:FNQ196627 FXF196627:FXM196627 GHB196627:GHI196627 GQX196627:GRE196627 HAT196627:HBA196627 HKP196627:HKW196627 HUL196627:HUS196627 IEH196627:IEO196627 IOD196627:IOK196627 IXZ196627:IYG196627 JHV196627:JIC196627 JRR196627:JRY196627 KBN196627:KBU196627 KLJ196627:KLQ196627 KVF196627:KVM196627 LFB196627:LFI196627 LOX196627:LPE196627 LYT196627:LZA196627 MIP196627:MIW196627 MSL196627:MSS196627 NCH196627:NCO196627 NMD196627:NMK196627 NVZ196627:NWG196627 OFV196627:OGC196627 OPR196627:OPY196627 OZN196627:OZU196627 PJJ196627:PJQ196627 PTF196627:PTM196627 QDB196627:QDI196627 QMX196627:QNE196627 QWT196627:QXA196627 RGP196627:RGW196627 RQL196627:RQS196627 SAH196627:SAO196627 SKD196627:SKK196627 STZ196627:SUG196627 TDV196627:TEC196627 TNR196627:TNY196627 TXN196627:TXU196627 UHJ196627:UHQ196627 URF196627:URM196627 VBB196627:VBI196627 VKX196627:VLE196627 VUT196627:VVA196627 WEP196627:WEW196627 WOL196627:WOS196627 WYH196627:WYO196627 LV262163:MC262163 VR262163:VY262163 AFN262163:AFU262163 APJ262163:APQ262163 AZF262163:AZM262163 BJB262163:BJI262163 BSX262163:BTE262163 CCT262163:CDA262163 CMP262163:CMW262163 CWL262163:CWS262163 DGH262163:DGO262163 DQD262163:DQK262163 DZZ262163:EAG262163 EJV262163:EKC262163 ETR262163:ETY262163 FDN262163:FDU262163 FNJ262163:FNQ262163 FXF262163:FXM262163 GHB262163:GHI262163 GQX262163:GRE262163 HAT262163:HBA262163 HKP262163:HKW262163 HUL262163:HUS262163 IEH262163:IEO262163 IOD262163:IOK262163 IXZ262163:IYG262163 JHV262163:JIC262163 JRR262163:JRY262163 KBN262163:KBU262163 KLJ262163:KLQ262163 KVF262163:KVM262163 LFB262163:LFI262163 LOX262163:LPE262163 LYT262163:LZA262163 MIP262163:MIW262163 MSL262163:MSS262163 NCH262163:NCO262163 NMD262163:NMK262163 NVZ262163:NWG262163 OFV262163:OGC262163 OPR262163:OPY262163 OZN262163:OZU262163 PJJ262163:PJQ262163 PTF262163:PTM262163 QDB262163:QDI262163 QMX262163:QNE262163 QWT262163:QXA262163 RGP262163:RGW262163 RQL262163:RQS262163 SAH262163:SAO262163 SKD262163:SKK262163 STZ262163:SUG262163 TDV262163:TEC262163 TNR262163:TNY262163 TXN262163:TXU262163 UHJ262163:UHQ262163 URF262163:URM262163 VBB262163:VBI262163 VKX262163:VLE262163 VUT262163:VVA262163 WEP262163:WEW262163 WOL262163:WOS262163 WYH262163:WYO262163 LV327699:MC327699 VR327699:VY327699 AFN327699:AFU327699 APJ327699:APQ327699 AZF327699:AZM327699 BJB327699:BJI327699 BSX327699:BTE327699 CCT327699:CDA327699 CMP327699:CMW327699 CWL327699:CWS327699 DGH327699:DGO327699 DQD327699:DQK327699 DZZ327699:EAG327699 EJV327699:EKC327699 ETR327699:ETY327699 FDN327699:FDU327699 FNJ327699:FNQ327699 FXF327699:FXM327699 GHB327699:GHI327699 GQX327699:GRE327699 HAT327699:HBA327699 HKP327699:HKW327699 HUL327699:HUS327699 IEH327699:IEO327699 IOD327699:IOK327699 IXZ327699:IYG327699 JHV327699:JIC327699 JRR327699:JRY327699 KBN327699:KBU327699 KLJ327699:KLQ327699 KVF327699:KVM327699 LFB327699:LFI327699 LOX327699:LPE327699 LYT327699:LZA327699 MIP327699:MIW327699 MSL327699:MSS327699 NCH327699:NCO327699 NMD327699:NMK327699 NVZ327699:NWG327699 OFV327699:OGC327699 OPR327699:OPY327699 OZN327699:OZU327699 PJJ327699:PJQ327699 PTF327699:PTM327699 QDB327699:QDI327699 QMX327699:QNE327699 QWT327699:QXA327699 RGP327699:RGW327699 RQL327699:RQS327699 SAH327699:SAO327699 SKD327699:SKK327699 STZ327699:SUG327699 TDV327699:TEC327699 TNR327699:TNY327699 TXN327699:TXU327699 UHJ327699:UHQ327699 URF327699:URM327699 VBB327699:VBI327699 VKX327699:VLE327699 VUT327699:VVA327699 WEP327699:WEW327699 WOL327699:WOS327699 WYH327699:WYO327699 LV393235:MC393235 VR393235:VY393235 AFN393235:AFU393235 APJ393235:APQ393235 AZF393235:AZM393235 BJB393235:BJI393235 BSX393235:BTE393235 CCT393235:CDA393235 CMP393235:CMW393235 CWL393235:CWS393235 DGH393235:DGO393235 DQD393235:DQK393235 DZZ393235:EAG393235 EJV393235:EKC393235 ETR393235:ETY393235 FDN393235:FDU393235 FNJ393235:FNQ393235 FXF393235:FXM393235 GHB393235:GHI393235 GQX393235:GRE393235 HAT393235:HBA393235 HKP393235:HKW393235 HUL393235:HUS393235 IEH393235:IEO393235 IOD393235:IOK393235 IXZ393235:IYG393235 JHV393235:JIC393235 JRR393235:JRY393235 KBN393235:KBU393235 KLJ393235:KLQ393235 KVF393235:KVM393235 LFB393235:LFI393235 LOX393235:LPE393235 LYT393235:LZA393235 MIP393235:MIW393235 MSL393235:MSS393235 NCH393235:NCO393235 NMD393235:NMK393235 NVZ393235:NWG393235 OFV393235:OGC393235 OPR393235:OPY393235 OZN393235:OZU393235 PJJ393235:PJQ393235 PTF393235:PTM393235 QDB393235:QDI393235 QMX393235:QNE393235 QWT393235:QXA393235 RGP393235:RGW393235 RQL393235:RQS393235 SAH393235:SAO393235 SKD393235:SKK393235 STZ393235:SUG393235 TDV393235:TEC393235 TNR393235:TNY393235 TXN393235:TXU393235 UHJ393235:UHQ393235 URF393235:URM393235 VBB393235:VBI393235 VKX393235:VLE393235 VUT393235:VVA393235 WEP393235:WEW393235 WOL393235:WOS393235 WYH393235:WYO393235 LV458771:MC458771 VR458771:VY458771 AFN458771:AFU458771 APJ458771:APQ458771 AZF458771:AZM458771 BJB458771:BJI458771 BSX458771:BTE458771 CCT458771:CDA458771 CMP458771:CMW458771 CWL458771:CWS458771 DGH458771:DGO458771 DQD458771:DQK458771 DZZ458771:EAG458771 EJV458771:EKC458771 ETR458771:ETY458771 FDN458771:FDU458771 FNJ458771:FNQ458771 FXF458771:FXM458771 GHB458771:GHI458771 GQX458771:GRE458771 HAT458771:HBA458771 HKP458771:HKW458771 HUL458771:HUS458771 IEH458771:IEO458771 IOD458771:IOK458771 IXZ458771:IYG458771 JHV458771:JIC458771 JRR458771:JRY458771 KBN458771:KBU458771 KLJ458771:KLQ458771 KVF458771:KVM458771 LFB458771:LFI458771 LOX458771:LPE458771 LYT458771:LZA458771 MIP458771:MIW458771 MSL458771:MSS458771 NCH458771:NCO458771 NMD458771:NMK458771 NVZ458771:NWG458771 OFV458771:OGC458771 OPR458771:OPY458771 OZN458771:OZU458771 PJJ458771:PJQ458771 PTF458771:PTM458771 QDB458771:QDI458771 QMX458771:QNE458771 QWT458771:QXA458771 RGP458771:RGW458771 RQL458771:RQS458771 SAH458771:SAO458771 SKD458771:SKK458771 STZ458771:SUG458771 TDV458771:TEC458771 TNR458771:TNY458771 TXN458771:TXU458771 UHJ458771:UHQ458771 URF458771:URM458771 VBB458771:VBI458771 VKX458771:VLE458771 VUT458771:VVA458771 WEP458771:WEW458771 WOL458771:WOS458771 WYH458771:WYO458771 LV524307:MC524307 VR524307:VY524307 AFN524307:AFU524307 APJ524307:APQ524307 AZF524307:AZM524307 BJB524307:BJI524307 BSX524307:BTE524307 CCT524307:CDA524307 CMP524307:CMW524307 CWL524307:CWS524307 DGH524307:DGO524307 DQD524307:DQK524307 DZZ524307:EAG524307 EJV524307:EKC524307 ETR524307:ETY524307 FDN524307:FDU524307 FNJ524307:FNQ524307 FXF524307:FXM524307 GHB524307:GHI524307 GQX524307:GRE524307 HAT524307:HBA524307 HKP524307:HKW524307 HUL524307:HUS524307 IEH524307:IEO524307 IOD524307:IOK524307 IXZ524307:IYG524307 JHV524307:JIC524307 JRR524307:JRY524307 KBN524307:KBU524307 KLJ524307:KLQ524307 KVF524307:KVM524307 LFB524307:LFI524307 LOX524307:LPE524307 LYT524307:LZA524307 MIP524307:MIW524307 MSL524307:MSS524307 NCH524307:NCO524307 NMD524307:NMK524307 NVZ524307:NWG524307 OFV524307:OGC524307 OPR524307:OPY524307 OZN524307:OZU524307 PJJ524307:PJQ524307 PTF524307:PTM524307 QDB524307:QDI524307 QMX524307:QNE524307 QWT524307:QXA524307 RGP524307:RGW524307 RQL524307:RQS524307 SAH524307:SAO524307 SKD524307:SKK524307 STZ524307:SUG524307 TDV524307:TEC524307 TNR524307:TNY524307 TXN524307:TXU524307 UHJ524307:UHQ524307 URF524307:URM524307 VBB524307:VBI524307 VKX524307:VLE524307 VUT524307:VVA524307 WEP524307:WEW524307 WOL524307:WOS524307 WYH524307:WYO524307 LV589843:MC589843 VR589843:VY589843 AFN589843:AFU589843 APJ589843:APQ589843 AZF589843:AZM589843 BJB589843:BJI589843 BSX589843:BTE589843 CCT589843:CDA589843 CMP589843:CMW589843 CWL589843:CWS589843 DGH589843:DGO589843 DQD589843:DQK589843 DZZ589843:EAG589843 EJV589843:EKC589843 ETR589843:ETY589843 FDN589843:FDU589843 FNJ589843:FNQ589843 FXF589843:FXM589843 GHB589843:GHI589843 GQX589843:GRE589843 HAT589843:HBA589843 HKP589843:HKW589843 HUL589843:HUS589843 IEH589843:IEO589843 IOD589843:IOK589843 IXZ589843:IYG589843 JHV589843:JIC589843 JRR589843:JRY589843 KBN589843:KBU589843 KLJ589843:KLQ589843 KVF589843:KVM589843 LFB589843:LFI589843 LOX589843:LPE589843 LYT589843:LZA589843 MIP589843:MIW589843 MSL589843:MSS589843 NCH589843:NCO589843 NMD589843:NMK589843 NVZ589843:NWG589843 OFV589843:OGC589843 OPR589843:OPY589843 OZN589843:OZU589843 PJJ589843:PJQ589843 PTF589843:PTM589843 QDB589843:QDI589843 QMX589843:QNE589843 QWT589843:QXA589843 RGP589843:RGW589843 RQL589843:RQS589843 SAH589843:SAO589843 SKD589843:SKK589843 STZ589843:SUG589843 TDV589843:TEC589843 TNR589843:TNY589843 TXN589843:TXU589843 UHJ589843:UHQ589843 URF589843:URM589843 VBB589843:VBI589843 VKX589843:VLE589843 VUT589843:VVA589843 WEP589843:WEW589843 WOL589843:WOS589843 WYH589843:WYO589843 LV655379:MC655379 VR655379:VY655379 AFN655379:AFU655379 APJ655379:APQ655379 AZF655379:AZM655379 BJB655379:BJI655379 BSX655379:BTE655379 CCT655379:CDA655379 CMP655379:CMW655379 CWL655379:CWS655379 DGH655379:DGO655379 DQD655379:DQK655379 DZZ655379:EAG655379 EJV655379:EKC655379 ETR655379:ETY655379 FDN655379:FDU655379 FNJ655379:FNQ655379 FXF655379:FXM655379 GHB655379:GHI655379 GQX655379:GRE655379 HAT655379:HBA655379 HKP655379:HKW655379 HUL655379:HUS655379 IEH655379:IEO655379 IOD655379:IOK655379 IXZ655379:IYG655379 JHV655379:JIC655379 JRR655379:JRY655379 KBN655379:KBU655379 KLJ655379:KLQ655379 KVF655379:KVM655379 LFB655379:LFI655379 LOX655379:LPE655379 LYT655379:LZA655379 MIP655379:MIW655379 MSL655379:MSS655379 NCH655379:NCO655379 NMD655379:NMK655379 NVZ655379:NWG655379 OFV655379:OGC655379 OPR655379:OPY655379 OZN655379:OZU655379 PJJ655379:PJQ655379 PTF655379:PTM655379 QDB655379:QDI655379 QMX655379:QNE655379 QWT655379:QXA655379 RGP655379:RGW655379 RQL655379:RQS655379 SAH655379:SAO655379 SKD655379:SKK655379 STZ655379:SUG655379 TDV655379:TEC655379 TNR655379:TNY655379 TXN655379:TXU655379 UHJ655379:UHQ655379 URF655379:URM655379 VBB655379:VBI655379 VKX655379:VLE655379 VUT655379:VVA655379 WEP655379:WEW655379 WOL655379:WOS655379 WYH655379:WYO655379 LV720915:MC720915 VR720915:VY720915 AFN720915:AFU720915 APJ720915:APQ720915 AZF720915:AZM720915 BJB720915:BJI720915 BSX720915:BTE720915 CCT720915:CDA720915 CMP720915:CMW720915 CWL720915:CWS720915 DGH720915:DGO720915 DQD720915:DQK720915 DZZ720915:EAG720915 EJV720915:EKC720915 ETR720915:ETY720915 FDN720915:FDU720915 FNJ720915:FNQ720915 FXF720915:FXM720915 GHB720915:GHI720915 GQX720915:GRE720915 HAT720915:HBA720915 HKP720915:HKW720915 HUL720915:HUS720915 IEH720915:IEO720915 IOD720915:IOK720915 IXZ720915:IYG720915 JHV720915:JIC720915 JRR720915:JRY720915 KBN720915:KBU720915 KLJ720915:KLQ720915 KVF720915:KVM720915 LFB720915:LFI720915 LOX720915:LPE720915 LYT720915:LZA720915 MIP720915:MIW720915 MSL720915:MSS720915 NCH720915:NCO720915 NMD720915:NMK720915 NVZ720915:NWG720915 OFV720915:OGC720915 OPR720915:OPY720915 OZN720915:OZU720915 PJJ720915:PJQ720915 PTF720915:PTM720915 QDB720915:QDI720915 QMX720915:QNE720915 QWT720915:QXA720915 RGP720915:RGW720915 RQL720915:RQS720915 SAH720915:SAO720915 SKD720915:SKK720915 STZ720915:SUG720915 TDV720915:TEC720915 TNR720915:TNY720915 TXN720915:TXU720915 UHJ720915:UHQ720915 URF720915:URM720915 VBB720915:VBI720915 VKX720915:VLE720915 VUT720915:VVA720915 WEP720915:WEW720915 WOL720915:WOS720915 WYH720915:WYO720915 LV786451:MC786451 VR786451:VY786451 AFN786451:AFU786451 APJ786451:APQ786451 AZF786451:AZM786451 BJB786451:BJI786451 BSX786451:BTE786451 CCT786451:CDA786451 CMP786451:CMW786451 CWL786451:CWS786451 DGH786451:DGO786451 DQD786451:DQK786451 DZZ786451:EAG786451 EJV786451:EKC786451 ETR786451:ETY786451 FDN786451:FDU786451 FNJ786451:FNQ786451 FXF786451:FXM786451 GHB786451:GHI786451 GQX786451:GRE786451 HAT786451:HBA786451 HKP786451:HKW786451 HUL786451:HUS786451 IEH786451:IEO786451 IOD786451:IOK786451 IXZ786451:IYG786451 JHV786451:JIC786451 JRR786451:JRY786451 KBN786451:KBU786451 KLJ786451:KLQ786451 KVF786451:KVM786451 LFB786451:LFI786451 LOX786451:LPE786451 LYT786451:LZA786451 MIP786451:MIW786451 MSL786451:MSS786451 NCH786451:NCO786451 NMD786451:NMK786451 NVZ786451:NWG786451 OFV786451:OGC786451 OPR786451:OPY786451 OZN786451:OZU786451 PJJ786451:PJQ786451 PTF786451:PTM786451 QDB786451:QDI786451 QMX786451:QNE786451 QWT786451:QXA786451 RGP786451:RGW786451 RQL786451:RQS786451 SAH786451:SAO786451 SKD786451:SKK786451 STZ786451:SUG786451 TDV786451:TEC786451 TNR786451:TNY786451 TXN786451:TXU786451 UHJ786451:UHQ786451 URF786451:URM786451 VBB786451:VBI786451 VKX786451:VLE786451 VUT786451:VVA786451 WEP786451:WEW786451 WOL786451:WOS786451 WYH786451:WYO786451 LV851987:MC851987 VR851987:VY851987 AFN851987:AFU851987 APJ851987:APQ851987 AZF851987:AZM851987 BJB851987:BJI851987 BSX851987:BTE851987 CCT851987:CDA851987 CMP851987:CMW851987 CWL851987:CWS851987 DGH851987:DGO851987 DQD851987:DQK851987 DZZ851987:EAG851987 EJV851987:EKC851987 ETR851987:ETY851987 FDN851987:FDU851987 FNJ851987:FNQ851987 FXF851987:FXM851987 GHB851987:GHI851987 GQX851987:GRE851987 HAT851987:HBA851987 HKP851987:HKW851987 HUL851987:HUS851987 IEH851987:IEO851987 IOD851987:IOK851987 IXZ851987:IYG851987 JHV851987:JIC851987 JRR851987:JRY851987 KBN851987:KBU851987 KLJ851987:KLQ851987 KVF851987:KVM851987 LFB851987:LFI851987 LOX851987:LPE851987 LYT851987:LZA851987 MIP851987:MIW851987 MSL851987:MSS851987 NCH851987:NCO851987 NMD851987:NMK851987 NVZ851987:NWG851987 OFV851987:OGC851987 OPR851987:OPY851987 OZN851987:OZU851987 PJJ851987:PJQ851987 PTF851987:PTM851987 QDB851987:QDI851987 QMX851987:QNE851987 QWT851987:QXA851987 RGP851987:RGW851987 RQL851987:RQS851987 SAH851987:SAO851987 SKD851987:SKK851987 STZ851987:SUG851987 TDV851987:TEC851987 TNR851987:TNY851987 TXN851987:TXU851987 UHJ851987:UHQ851987 URF851987:URM851987 VBB851987:VBI851987 VKX851987:VLE851987 VUT851987:VVA851987 WEP851987:WEW851987 WOL851987:WOS851987 WYH851987:WYO851987 LV917523:MC917523 VR917523:VY917523 AFN917523:AFU917523 APJ917523:APQ917523 AZF917523:AZM917523 BJB917523:BJI917523 BSX917523:BTE917523 CCT917523:CDA917523 CMP917523:CMW917523 CWL917523:CWS917523 DGH917523:DGO917523 DQD917523:DQK917523 DZZ917523:EAG917523 EJV917523:EKC917523 ETR917523:ETY917523 FDN917523:FDU917523 FNJ917523:FNQ917523 FXF917523:FXM917523 GHB917523:GHI917523 GQX917523:GRE917523 HAT917523:HBA917523 HKP917523:HKW917523 HUL917523:HUS917523 IEH917523:IEO917523 IOD917523:IOK917523 IXZ917523:IYG917523 JHV917523:JIC917523 JRR917523:JRY917523 KBN917523:KBU917523 KLJ917523:KLQ917523 KVF917523:KVM917523 LFB917523:LFI917523 LOX917523:LPE917523 LYT917523:LZA917523 MIP917523:MIW917523 MSL917523:MSS917523 NCH917523:NCO917523 NMD917523:NMK917523 NVZ917523:NWG917523 OFV917523:OGC917523 OPR917523:OPY917523 OZN917523:OZU917523 PJJ917523:PJQ917523 PTF917523:PTM917523 QDB917523:QDI917523 QMX917523:QNE917523 QWT917523:QXA917523 RGP917523:RGW917523 RQL917523:RQS917523 SAH917523:SAO917523 SKD917523:SKK917523 STZ917523:SUG917523 TDV917523:TEC917523 TNR917523:TNY917523 TXN917523:TXU917523 UHJ917523:UHQ917523 URF917523:URM917523 VBB917523:VBI917523 VKX917523:VLE917523 VUT917523:VVA917523 WEP917523:WEW917523 WOL917523:WOS917523 WYH917523:WYO917523 WYH983059:WYO983059 LV983059:MC983059 VR983059:VY983059 AFN983059:AFU983059 APJ983059:APQ983059 AZF983059:AZM983059 BJB983059:BJI983059 BSX983059:BTE983059 CCT983059:CDA983059 CMP983059:CMW983059 CWL983059:CWS983059 DGH983059:DGO983059 DQD983059:DQK983059 DZZ983059:EAG983059 EJV983059:EKC983059 ETR983059:ETY983059 FDN983059:FDU983059 FNJ983059:FNQ983059 FXF983059:FXM983059 GHB983059:GHI983059 GQX983059:GRE983059 HAT983059:HBA983059 HKP983059:HKW983059 HUL983059:HUS983059 IEH983059:IEO983059 IOD983059:IOK983059 IXZ983059:IYG983059 JHV983059:JIC983059 JRR983059:JRY983059 KBN983059:KBU983059 KLJ983059:KLQ983059 KVF983059:KVM983059 LFB983059:LFI983059 LOX983059:LPE983059 LYT983059:LZA983059 MIP983059:MIW983059 MSL983059:MSS983059 NCH983059:NCO983059 NMD983059:NMK983059 NVZ983059:NWG983059 OFV983059:OGC983059 OPR983059:OPY983059 OZN983059:OZU983059 PJJ983059:PJQ983059 PTF983059:PTM983059 QDB983059:QDI983059 QMX983059:QNE983059 QWT983059:QXA983059 RGP983059:RGW983059 RQL983059:RQS983059 SAH983059:SAO983059 SKD983059:SKK983059 STZ983059:SUG983059 TDV983059:TEC983059 TNR983059:TNY983059 TXN983059:TXU983059 UHJ983059:UHQ983059 URF983059:URM983059 VBB983059:VBI983059 VKX983059:VLE983059 VUT983059:VVA983059 WEP983059:WEW983059 WOL983059:WOS983059 O917523:CG917523 O851987:CG851987 O786451:CG786451 O720915:CG720915 O655379:CG655379 O589843:CG589843 O524307:CG524307 O458771:CG458771 O393235:CG393235 O327699:CG327699 O262163:CG262163 O196627:CG196627 O131091:CG131091 O65555:CG65555 O983059:CG983059" xr:uid="{00000000-0002-0000-0B00-000005000000}">
      <formula1>kind_of_cons</formula1>
    </dataValidation>
    <dataValidation type="textLength" operator="lessThanOrEqual" allowBlank="1" showInputMessage="1" showErrorMessage="1" errorTitle="Ошибка" error="Допускается ввод не более 900 символов!" sqref="WYP983054:WYP983061 WOT983054:WOT983061 CH65550:CH65557 MD65550:MD65557 VZ65550:VZ65557 AFV65550:AFV65557 APR65550:APR65557 AZN65550:AZN65557 BJJ65550:BJJ65557 BTF65550:BTF65557 CDB65550:CDB65557 CMX65550:CMX65557 CWT65550:CWT65557 DGP65550:DGP65557 DQL65550:DQL65557 EAH65550:EAH65557 EKD65550:EKD65557 ETZ65550:ETZ65557 FDV65550:FDV65557 FNR65550:FNR65557 FXN65550:FXN65557 GHJ65550:GHJ65557 GRF65550:GRF65557 HBB65550:HBB65557 HKX65550:HKX65557 HUT65550:HUT65557 IEP65550:IEP65557 IOL65550:IOL65557 IYH65550:IYH65557 JID65550:JID65557 JRZ65550:JRZ65557 KBV65550:KBV65557 KLR65550:KLR65557 KVN65550:KVN65557 LFJ65550:LFJ65557 LPF65550:LPF65557 LZB65550:LZB65557 MIX65550:MIX65557 MST65550:MST65557 NCP65550:NCP65557 NML65550:NML65557 NWH65550:NWH65557 OGD65550:OGD65557 OPZ65550:OPZ65557 OZV65550:OZV65557 PJR65550:PJR65557 PTN65550:PTN65557 QDJ65550:QDJ65557 QNF65550:QNF65557 QXB65550:QXB65557 RGX65550:RGX65557 RQT65550:RQT65557 SAP65550:SAP65557 SKL65550:SKL65557 SUH65550:SUH65557 TED65550:TED65557 TNZ65550:TNZ65557 TXV65550:TXV65557 UHR65550:UHR65557 URN65550:URN65557 VBJ65550:VBJ65557 VLF65550:VLF65557 VVB65550:VVB65557 WEX65550:WEX65557 WOT65550:WOT65557 WYP65550:WYP65557 CH131086:CH131093 MD131086:MD131093 VZ131086:VZ131093 AFV131086:AFV131093 APR131086:APR131093 AZN131086:AZN131093 BJJ131086:BJJ131093 BTF131086:BTF131093 CDB131086:CDB131093 CMX131086:CMX131093 CWT131086:CWT131093 DGP131086:DGP131093 DQL131086:DQL131093 EAH131086:EAH131093 EKD131086:EKD131093 ETZ131086:ETZ131093 FDV131086:FDV131093 FNR131086:FNR131093 FXN131086:FXN131093 GHJ131086:GHJ131093 GRF131086:GRF131093 HBB131086:HBB131093 HKX131086:HKX131093 HUT131086:HUT131093 IEP131086:IEP131093 IOL131086:IOL131093 IYH131086:IYH131093 JID131086:JID131093 JRZ131086:JRZ131093 KBV131086:KBV131093 KLR131086:KLR131093 KVN131086:KVN131093 LFJ131086:LFJ131093 LPF131086:LPF131093 LZB131086:LZB131093 MIX131086:MIX131093 MST131086:MST131093 NCP131086:NCP131093 NML131086:NML131093 NWH131086:NWH131093 OGD131086:OGD131093 OPZ131086:OPZ131093 OZV131086:OZV131093 PJR131086:PJR131093 PTN131086:PTN131093 QDJ131086:QDJ131093 QNF131086:QNF131093 QXB131086:QXB131093 RGX131086:RGX131093 RQT131086:RQT131093 SAP131086:SAP131093 SKL131086:SKL131093 SUH131086:SUH131093 TED131086:TED131093 TNZ131086:TNZ131093 TXV131086:TXV131093 UHR131086:UHR131093 URN131086:URN131093 VBJ131086:VBJ131093 VLF131086:VLF131093 VVB131086:VVB131093 WEX131086:WEX131093 WOT131086:WOT131093 WYP131086:WYP131093 CH196622:CH196629 MD196622:MD196629 VZ196622:VZ196629 AFV196622:AFV196629 APR196622:APR196629 AZN196622:AZN196629 BJJ196622:BJJ196629 BTF196622:BTF196629 CDB196622:CDB196629 CMX196622:CMX196629 CWT196622:CWT196629 DGP196622:DGP196629 DQL196622:DQL196629 EAH196622:EAH196629 EKD196622:EKD196629 ETZ196622:ETZ196629 FDV196622:FDV196629 FNR196622:FNR196629 FXN196622:FXN196629 GHJ196622:GHJ196629 GRF196622:GRF196629 HBB196622:HBB196629 HKX196622:HKX196629 HUT196622:HUT196629 IEP196622:IEP196629 IOL196622:IOL196629 IYH196622:IYH196629 JID196622:JID196629 JRZ196622:JRZ196629 KBV196622:KBV196629 KLR196622:KLR196629 KVN196622:KVN196629 LFJ196622:LFJ196629 LPF196622:LPF196629 LZB196622:LZB196629 MIX196622:MIX196629 MST196622:MST196629 NCP196622:NCP196629 NML196622:NML196629 NWH196622:NWH196629 OGD196622:OGD196629 OPZ196622:OPZ196629 OZV196622:OZV196629 PJR196622:PJR196629 PTN196622:PTN196629 QDJ196622:QDJ196629 QNF196622:QNF196629 QXB196622:QXB196629 RGX196622:RGX196629 RQT196622:RQT196629 SAP196622:SAP196629 SKL196622:SKL196629 SUH196622:SUH196629 TED196622:TED196629 TNZ196622:TNZ196629 TXV196622:TXV196629 UHR196622:UHR196629 URN196622:URN196629 VBJ196622:VBJ196629 VLF196622:VLF196629 VVB196622:VVB196629 WEX196622:WEX196629 WOT196622:WOT196629 WYP196622:WYP196629 CH262158:CH262165 MD262158:MD262165 VZ262158:VZ262165 AFV262158:AFV262165 APR262158:APR262165 AZN262158:AZN262165 BJJ262158:BJJ262165 BTF262158:BTF262165 CDB262158:CDB262165 CMX262158:CMX262165 CWT262158:CWT262165 DGP262158:DGP262165 DQL262158:DQL262165 EAH262158:EAH262165 EKD262158:EKD262165 ETZ262158:ETZ262165 FDV262158:FDV262165 FNR262158:FNR262165 FXN262158:FXN262165 GHJ262158:GHJ262165 GRF262158:GRF262165 HBB262158:HBB262165 HKX262158:HKX262165 HUT262158:HUT262165 IEP262158:IEP262165 IOL262158:IOL262165 IYH262158:IYH262165 JID262158:JID262165 JRZ262158:JRZ262165 KBV262158:KBV262165 KLR262158:KLR262165 KVN262158:KVN262165 LFJ262158:LFJ262165 LPF262158:LPF262165 LZB262158:LZB262165 MIX262158:MIX262165 MST262158:MST262165 NCP262158:NCP262165 NML262158:NML262165 NWH262158:NWH262165 OGD262158:OGD262165 OPZ262158:OPZ262165 OZV262158:OZV262165 PJR262158:PJR262165 PTN262158:PTN262165 QDJ262158:QDJ262165 QNF262158:QNF262165 QXB262158:QXB262165 RGX262158:RGX262165 RQT262158:RQT262165 SAP262158:SAP262165 SKL262158:SKL262165 SUH262158:SUH262165 TED262158:TED262165 TNZ262158:TNZ262165 TXV262158:TXV262165 UHR262158:UHR262165 URN262158:URN262165 VBJ262158:VBJ262165 VLF262158:VLF262165 VVB262158:VVB262165 WEX262158:WEX262165 WOT262158:WOT262165 WYP262158:WYP262165 CH327694:CH327701 MD327694:MD327701 VZ327694:VZ327701 AFV327694:AFV327701 APR327694:APR327701 AZN327694:AZN327701 BJJ327694:BJJ327701 BTF327694:BTF327701 CDB327694:CDB327701 CMX327694:CMX327701 CWT327694:CWT327701 DGP327694:DGP327701 DQL327694:DQL327701 EAH327694:EAH327701 EKD327694:EKD327701 ETZ327694:ETZ327701 FDV327694:FDV327701 FNR327694:FNR327701 FXN327694:FXN327701 GHJ327694:GHJ327701 GRF327694:GRF327701 HBB327694:HBB327701 HKX327694:HKX327701 HUT327694:HUT327701 IEP327694:IEP327701 IOL327694:IOL327701 IYH327694:IYH327701 JID327694:JID327701 JRZ327694:JRZ327701 KBV327694:KBV327701 KLR327694:KLR327701 KVN327694:KVN327701 LFJ327694:LFJ327701 LPF327694:LPF327701 LZB327694:LZB327701 MIX327694:MIX327701 MST327694:MST327701 NCP327694:NCP327701 NML327694:NML327701 NWH327694:NWH327701 OGD327694:OGD327701 OPZ327694:OPZ327701 OZV327694:OZV327701 PJR327694:PJR327701 PTN327694:PTN327701 QDJ327694:QDJ327701 QNF327694:QNF327701 QXB327694:QXB327701 RGX327694:RGX327701 RQT327694:RQT327701 SAP327694:SAP327701 SKL327694:SKL327701 SUH327694:SUH327701 TED327694:TED327701 TNZ327694:TNZ327701 TXV327694:TXV327701 UHR327694:UHR327701 URN327694:URN327701 VBJ327694:VBJ327701 VLF327694:VLF327701 VVB327694:VVB327701 WEX327694:WEX327701 WOT327694:WOT327701 WYP327694:WYP327701 CH393230:CH393237 MD393230:MD393237 VZ393230:VZ393237 AFV393230:AFV393237 APR393230:APR393237 AZN393230:AZN393237 BJJ393230:BJJ393237 BTF393230:BTF393237 CDB393230:CDB393237 CMX393230:CMX393237 CWT393230:CWT393237 DGP393230:DGP393237 DQL393230:DQL393237 EAH393230:EAH393237 EKD393230:EKD393237 ETZ393230:ETZ393237 FDV393230:FDV393237 FNR393230:FNR393237 FXN393230:FXN393237 GHJ393230:GHJ393237 GRF393230:GRF393237 HBB393230:HBB393237 HKX393230:HKX393237 HUT393230:HUT393237 IEP393230:IEP393237 IOL393230:IOL393237 IYH393230:IYH393237 JID393230:JID393237 JRZ393230:JRZ393237 KBV393230:KBV393237 KLR393230:KLR393237 KVN393230:KVN393237 LFJ393230:LFJ393237 LPF393230:LPF393237 LZB393230:LZB393237 MIX393230:MIX393237 MST393230:MST393237 NCP393230:NCP393237 NML393230:NML393237 NWH393230:NWH393237 OGD393230:OGD393237 OPZ393230:OPZ393237 OZV393230:OZV393237 PJR393230:PJR393237 PTN393230:PTN393237 QDJ393230:QDJ393237 QNF393230:QNF393237 QXB393230:QXB393237 RGX393230:RGX393237 RQT393230:RQT393237 SAP393230:SAP393237 SKL393230:SKL393237 SUH393230:SUH393237 TED393230:TED393237 TNZ393230:TNZ393237 TXV393230:TXV393237 UHR393230:UHR393237 URN393230:URN393237 VBJ393230:VBJ393237 VLF393230:VLF393237 VVB393230:VVB393237 WEX393230:WEX393237 WOT393230:WOT393237 WYP393230:WYP393237 CH458766:CH458773 MD458766:MD458773 VZ458766:VZ458773 AFV458766:AFV458773 APR458766:APR458773 AZN458766:AZN458773 BJJ458766:BJJ458773 BTF458766:BTF458773 CDB458766:CDB458773 CMX458766:CMX458773 CWT458766:CWT458773 DGP458766:DGP458773 DQL458766:DQL458773 EAH458766:EAH458773 EKD458766:EKD458773 ETZ458766:ETZ458773 FDV458766:FDV458773 FNR458766:FNR458773 FXN458766:FXN458773 GHJ458766:GHJ458773 GRF458766:GRF458773 HBB458766:HBB458773 HKX458766:HKX458773 HUT458766:HUT458773 IEP458766:IEP458773 IOL458766:IOL458773 IYH458766:IYH458773 JID458766:JID458773 JRZ458766:JRZ458773 KBV458766:KBV458773 KLR458766:KLR458773 KVN458766:KVN458773 LFJ458766:LFJ458773 LPF458766:LPF458773 LZB458766:LZB458773 MIX458766:MIX458773 MST458766:MST458773 NCP458766:NCP458773 NML458766:NML458773 NWH458766:NWH458773 OGD458766:OGD458773 OPZ458766:OPZ458773 OZV458766:OZV458773 PJR458766:PJR458773 PTN458766:PTN458773 QDJ458766:QDJ458773 QNF458766:QNF458773 QXB458766:QXB458773 RGX458766:RGX458773 RQT458766:RQT458773 SAP458766:SAP458773 SKL458766:SKL458773 SUH458766:SUH458773 TED458766:TED458773 TNZ458766:TNZ458773 TXV458766:TXV458773 UHR458766:UHR458773 URN458766:URN458773 VBJ458766:VBJ458773 VLF458766:VLF458773 VVB458766:VVB458773 WEX458766:WEX458773 WOT458766:WOT458773 WYP458766:WYP458773 CH524302:CH524309 MD524302:MD524309 VZ524302:VZ524309 AFV524302:AFV524309 APR524302:APR524309 AZN524302:AZN524309 BJJ524302:BJJ524309 BTF524302:BTF524309 CDB524302:CDB524309 CMX524302:CMX524309 CWT524302:CWT524309 DGP524302:DGP524309 DQL524302:DQL524309 EAH524302:EAH524309 EKD524302:EKD524309 ETZ524302:ETZ524309 FDV524302:FDV524309 FNR524302:FNR524309 FXN524302:FXN524309 GHJ524302:GHJ524309 GRF524302:GRF524309 HBB524302:HBB524309 HKX524302:HKX524309 HUT524302:HUT524309 IEP524302:IEP524309 IOL524302:IOL524309 IYH524302:IYH524309 JID524302:JID524309 JRZ524302:JRZ524309 KBV524302:KBV524309 KLR524302:KLR524309 KVN524302:KVN524309 LFJ524302:LFJ524309 LPF524302:LPF524309 LZB524302:LZB524309 MIX524302:MIX524309 MST524302:MST524309 NCP524302:NCP524309 NML524302:NML524309 NWH524302:NWH524309 OGD524302:OGD524309 OPZ524302:OPZ524309 OZV524302:OZV524309 PJR524302:PJR524309 PTN524302:PTN524309 QDJ524302:QDJ524309 QNF524302:QNF524309 QXB524302:QXB524309 RGX524302:RGX524309 RQT524302:RQT524309 SAP524302:SAP524309 SKL524302:SKL524309 SUH524302:SUH524309 TED524302:TED524309 TNZ524302:TNZ524309 TXV524302:TXV524309 UHR524302:UHR524309 URN524302:URN524309 VBJ524302:VBJ524309 VLF524302:VLF524309 VVB524302:VVB524309 WEX524302:WEX524309 WOT524302:WOT524309 WYP524302:WYP524309 CH589838:CH589845 MD589838:MD589845 VZ589838:VZ589845 AFV589838:AFV589845 APR589838:APR589845 AZN589838:AZN589845 BJJ589838:BJJ589845 BTF589838:BTF589845 CDB589838:CDB589845 CMX589838:CMX589845 CWT589838:CWT589845 DGP589838:DGP589845 DQL589838:DQL589845 EAH589838:EAH589845 EKD589838:EKD589845 ETZ589838:ETZ589845 FDV589838:FDV589845 FNR589838:FNR589845 FXN589838:FXN589845 GHJ589838:GHJ589845 GRF589838:GRF589845 HBB589838:HBB589845 HKX589838:HKX589845 HUT589838:HUT589845 IEP589838:IEP589845 IOL589838:IOL589845 IYH589838:IYH589845 JID589838:JID589845 JRZ589838:JRZ589845 KBV589838:KBV589845 KLR589838:KLR589845 KVN589838:KVN589845 LFJ589838:LFJ589845 LPF589838:LPF589845 LZB589838:LZB589845 MIX589838:MIX589845 MST589838:MST589845 NCP589838:NCP589845 NML589838:NML589845 NWH589838:NWH589845 OGD589838:OGD589845 OPZ589838:OPZ589845 OZV589838:OZV589845 PJR589838:PJR589845 PTN589838:PTN589845 QDJ589838:QDJ589845 QNF589838:QNF589845 QXB589838:QXB589845 RGX589838:RGX589845 RQT589838:RQT589845 SAP589838:SAP589845 SKL589838:SKL589845 SUH589838:SUH589845 TED589838:TED589845 TNZ589838:TNZ589845 TXV589838:TXV589845 UHR589838:UHR589845 URN589838:URN589845 VBJ589838:VBJ589845 VLF589838:VLF589845 VVB589838:VVB589845 WEX589838:WEX589845 WOT589838:WOT589845 WYP589838:WYP589845 CH655374:CH655381 MD655374:MD655381 VZ655374:VZ655381 AFV655374:AFV655381 APR655374:APR655381 AZN655374:AZN655381 BJJ655374:BJJ655381 BTF655374:BTF655381 CDB655374:CDB655381 CMX655374:CMX655381 CWT655374:CWT655381 DGP655374:DGP655381 DQL655374:DQL655381 EAH655374:EAH655381 EKD655374:EKD655381 ETZ655374:ETZ655381 FDV655374:FDV655381 FNR655374:FNR655381 FXN655374:FXN655381 GHJ655374:GHJ655381 GRF655374:GRF655381 HBB655374:HBB655381 HKX655374:HKX655381 HUT655374:HUT655381 IEP655374:IEP655381 IOL655374:IOL655381 IYH655374:IYH655381 JID655374:JID655381 JRZ655374:JRZ655381 KBV655374:KBV655381 KLR655374:KLR655381 KVN655374:KVN655381 LFJ655374:LFJ655381 LPF655374:LPF655381 LZB655374:LZB655381 MIX655374:MIX655381 MST655374:MST655381 NCP655374:NCP655381 NML655374:NML655381 NWH655374:NWH655381 OGD655374:OGD655381 OPZ655374:OPZ655381 OZV655374:OZV655381 PJR655374:PJR655381 PTN655374:PTN655381 QDJ655374:QDJ655381 QNF655374:QNF655381 QXB655374:QXB655381 RGX655374:RGX655381 RQT655374:RQT655381 SAP655374:SAP655381 SKL655374:SKL655381 SUH655374:SUH655381 TED655374:TED655381 TNZ655374:TNZ655381 TXV655374:TXV655381 UHR655374:UHR655381 URN655374:URN655381 VBJ655374:VBJ655381 VLF655374:VLF655381 VVB655374:VVB655381 WEX655374:WEX655381 WOT655374:WOT655381 WYP655374:WYP655381 CH720910:CH720917 MD720910:MD720917 VZ720910:VZ720917 AFV720910:AFV720917 APR720910:APR720917 AZN720910:AZN720917 BJJ720910:BJJ720917 BTF720910:BTF720917 CDB720910:CDB720917 CMX720910:CMX720917 CWT720910:CWT720917 DGP720910:DGP720917 DQL720910:DQL720917 EAH720910:EAH720917 EKD720910:EKD720917 ETZ720910:ETZ720917 FDV720910:FDV720917 FNR720910:FNR720917 FXN720910:FXN720917 GHJ720910:GHJ720917 GRF720910:GRF720917 HBB720910:HBB720917 HKX720910:HKX720917 HUT720910:HUT720917 IEP720910:IEP720917 IOL720910:IOL720917 IYH720910:IYH720917 JID720910:JID720917 JRZ720910:JRZ720917 KBV720910:KBV720917 KLR720910:KLR720917 KVN720910:KVN720917 LFJ720910:LFJ720917 LPF720910:LPF720917 LZB720910:LZB720917 MIX720910:MIX720917 MST720910:MST720917 NCP720910:NCP720917 NML720910:NML720917 NWH720910:NWH720917 OGD720910:OGD720917 OPZ720910:OPZ720917 OZV720910:OZV720917 PJR720910:PJR720917 PTN720910:PTN720917 QDJ720910:QDJ720917 QNF720910:QNF720917 QXB720910:QXB720917 RGX720910:RGX720917 RQT720910:RQT720917 SAP720910:SAP720917 SKL720910:SKL720917 SUH720910:SUH720917 TED720910:TED720917 TNZ720910:TNZ720917 TXV720910:TXV720917 UHR720910:UHR720917 URN720910:URN720917 VBJ720910:VBJ720917 VLF720910:VLF720917 VVB720910:VVB720917 WEX720910:WEX720917 WOT720910:WOT720917 WYP720910:WYP720917 CH786446:CH786453 MD786446:MD786453 VZ786446:VZ786453 AFV786446:AFV786453 APR786446:APR786453 AZN786446:AZN786453 BJJ786446:BJJ786453 BTF786446:BTF786453 CDB786446:CDB786453 CMX786446:CMX786453 CWT786446:CWT786453 DGP786446:DGP786453 DQL786446:DQL786453 EAH786446:EAH786453 EKD786446:EKD786453 ETZ786446:ETZ786453 FDV786446:FDV786453 FNR786446:FNR786453 FXN786446:FXN786453 GHJ786446:GHJ786453 GRF786446:GRF786453 HBB786446:HBB786453 HKX786446:HKX786453 HUT786446:HUT786453 IEP786446:IEP786453 IOL786446:IOL786453 IYH786446:IYH786453 JID786446:JID786453 JRZ786446:JRZ786453 KBV786446:KBV786453 KLR786446:KLR786453 KVN786446:KVN786453 LFJ786446:LFJ786453 LPF786446:LPF786453 LZB786446:LZB786453 MIX786446:MIX786453 MST786446:MST786453 NCP786446:NCP786453 NML786446:NML786453 NWH786446:NWH786453 OGD786446:OGD786453 OPZ786446:OPZ786453 OZV786446:OZV786453 PJR786446:PJR786453 PTN786446:PTN786453 QDJ786446:QDJ786453 QNF786446:QNF786453 QXB786446:QXB786453 RGX786446:RGX786453 RQT786446:RQT786453 SAP786446:SAP786453 SKL786446:SKL786453 SUH786446:SUH786453 TED786446:TED786453 TNZ786446:TNZ786453 TXV786446:TXV786453 UHR786446:UHR786453 URN786446:URN786453 VBJ786446:VBJ786453 VLF786446:VLF786453 VVB786446:VVB786453 WEX786446:WEX786453 WOT786446:WOT786453 WYP786446:WYP786453 CH851982:CH851989 MD851982:MD851989 VZ851982:VZ851989 AFV851982:AFV851989 APR851982:APR851989 AZN851982:AZN851989 BJJ851982:BJJ851989 BTF851982:BTF851989 CDB851982:CDB851989 CMX851982:CMX851989 CWT851982:CWT851989 DGP851982:DGP851989 DQL851982:DQL851989 EAH851982:EAH851989 EKD851982:EKD851989 ETZ851982:ETZ851989 FDV851982:FDV851989 FNR851982:FNR851989 FXN851982:FXN851989 GHJ851982:GHJ851989 GRF851982:GRF851989 HBB851982:HBB851989 HKX851982:HKX851989 HUT851982:HUT851989 IEP851982:IEP851989 IOL851982:IOL851989 IYH851982:IYH851989 JID851982:JID851989 JRZ851982:JRZ851989 KBV851982:KBV851989 KLR851982:KLR851989 KVN851982:KVN851989 LFJ851982:LFJ851989 LPF851982:LPF851989 LZB851982:LZB851989 MIX851982:MIX851989 MST851982:MST851989 NCP851982:NCP851989 NML851982:NML851989 NWH851982:NWH851989 OGD851982:OGD851989 OPZ851982:OPZ851989 OZV851982:OZV851989 PJR851982:PJR851989 PTN851982:PTN851989 QDJ851982:QDJ851989 QNF851982:QNF851989 QXB851982:QXB851989 RGX851982:RGX851989 RQT851982:RQT851989 SAP851982:SAP851989 SKL851982:SKL851989 SUH851982:SUH851989 TED851982:TED851989 TNZ851982:TNZ851989 TXV851982:TXV851989 UHR851982:UHR851989 URN851982:URN851989 VBJ851982:VBJ851989 VLF851982:VLF851989 VVB851982:VVB851989 WEX851982:WEX851989 WOT851982:WOT851989 WYP851982:WYP851989 CH917518:CH917525 MD917518:MD917525 VZ917518:VZ917525 AFV917518:AFV917525 APR917518:APR917525 AZN917518:AZN917525 BJJ917518:BJJ917525 BTF917518:BTF917525 CDB917518:CDB917525 CMX917518:CMX917525 CWT917518:CWT917525 DGP917518:DGP917525 DQL917518:DQL917525 EAH917518:EAH917525 EKD917518:EKD917525 ETZ917518:ETZ917525 FDV917518:FDV917525 FNR917518:FNR917525 FXN917518:FXN917525 GHJ917518:GHJ917525 GRF917518:GRF917525 HBB917518:HBB917525 HKX917518:HKX917525 HUT917518:HUT917525 IEP917518:IEP917525 IOL917518:IOL917525 IYH917518:IYH917525 JID917518:JID917525 JRZ917518:JRZ917525 KBV917518:KBV917525 KLR917518:KLR917525 KVN917518:KVN917525 LFJ917518:LFJ917525 LPF917518:LPF917525 LZB917518:LZB917525 MIX917518:MIX917525 MST917518:MST917525 NCP917518:NCP917525 NML917518:NML917525 NWH917518:NWH917525 OGD917518:OGD917525 OPZ917518:OPZ917525 OZV917518:OZV917525 PJR917518:PJR917525 PTN917518:PTN917525 QDJ917518:QDJ917525 QNF917518:QNF917525 QXB917518:QXB917525 RGX917518:RGX917525 RQT917518:RQT917525 SAP917518:SAP917525 SKL917518:SKL917525 SUH917518:SUH917525 TED917518:TED917525 TNZ917518:TNZ917525 TXV917518:TXV917525 UHR917518:UHR917525 URN917518:URN917525 VBJ917518:VBJ917525 VLF917518:VLF917525 VVB917518:VVB917525 WEX917518:WEX917525 WOT917518:WOT917525 WYP917518:WYP917525 CH983054:CH983061 MD983054:MD983061 VZ983054:VZ983061 AFV983054:AFV983061 APR983054:APR983061 AZN983054:AZN983061 BJJ983054:BJJ983061 BTF983054:BTF983061 CDB983054:CDB983061 CMX983054:CMX983061 CWT983054:CWT983061 DGP983054:DGP983061 DQL983054:DQL983061 EAH983054:EAH983061 EKD983054:EKD983061 ETZ983054:ETZ983061 FDV983054:FDV983061 FNR983054:FNR983061 FXN983054:FXN983061 GHJ983054:GHJ983061 GRF983054:GRF983061 HBB983054:HBB983061 HKX983054:HKX983061 HUT983054:HUT983061 IEP983054:IEP983061 IOL983054:IOL983061 IYH983054:IYH983061 JID983054:JID983061 JRZ983054:JRZ983061 KBV983054:KBV983061 KLR983054:KLR983061 KVN983054:KVN983061 LFJ983054:LFJ983061 LPF983054:LPF983061 LZB983054:LZB983061 MIX983054:MIX983061 MST983054:MST983061 NCP983054:NCP983061 NML983054:NML983061 NWH983054:NWH983061 OGD983054:OGD983061 OPZ983054:OPZ983061 OZV983054:OZV983061 PJR983054:PJR983061 PTN983054:PTN983061 QDJ983054:QDJ983061 QNF983054:QNF983061 QXB983054:QXB983061 RGX983054:RGX983061 RQT983054:RQT983061 SAP983054:SAP983061 SKL983054:SKL983061 SUH983054:SUH983061 TED983054:TED983061 TNZ983054:TNZ983061 TXV983054:TXV983061 UHR983054:UHR983061 URN983054:URN983061 VBJ983054:VBJ983061 VLF983054:VLF983061 VVB983054:VVB983061 WEX983054:WEX983061 MD18:MD25 VZ18:VZ25 AFV18:AFV25 APR18:APR25 AZN18:AZN25 BJJ18:BJJ25 BTF18:BTF25 CDB18:CDB25 CMX18:CMX25 CWT18:CWT25 DGP18:DGP25 DQL18:DQL25 EAH18:EAH25 EKD18:EKD25 ETZ18:ETZ25 FDV18:FDV25 FNR18:FNR25 FXN18:FXN25 GHJ18:GHJ25 GRF18:GRF25 HBB18:HBB25 HKX18:HKX25 HUT18:HUT25 IEP18:IEP25 IOL18:IOL25 IYH18:IYH25 JID18:JID25 JRZ18:JRZ25 KBV18:KBV25 KLR18:KLR25 KVN18:KVN25 LFJ18:LFJ25 LPF18:LPF25 LZB18:LZB25 MIX18:MIX25 MST18:MST25 NCP18:NCP25 NML18:NML25 NWH18:NWH25 OGD18:OGD25 OPZ18:OPZ25 OZV18:OZV25 PJR18:PJR25 PTN18:PTN25 QDJ18:QDJ25 QNF18:QNF25 QXB18:QXB25 RGX18:RGX25 RQT18:RQT25 SAP18:SAP25 SKL18:SKL25 SUH18:SUH25 TED18:TED25 TNZ18:TNZ25 TXV18:TXV25 UHR18:UHR25 URN18:URN25 VBJ18:VBJ25 VLF18:VLF25 VVB18:VVB25 WEX18:WEX25 WOT18:WOT25 WYP18:WYP25" xr:uid="{00000000-0002-0000-0B00-000006000000}">
      <formula1>900</formula1>
    </dataValidation>
    <dataValidation type="list" allowBlank="1" showInputMessage="1" showErrorMessage="1" errorTitle="Ошибка" error="Выберите значение из списка" sqref="O22 LV22 VR22 AFN22 APJ22 AZF22 BJB22 BSX22 CCT22 CMP22 CWL22 DGH22 DQD22 DZZ22 EJV22 ETR22 FDN22 FNJ22 FXF22 GHB22 GQX22 HAT22 HKP22 HUL22 IEH22 IOD22 IXZ22 JHV22 JRR22 KBN22 KLJ22 KVF22 LFB22 LOX22 LYT22 MIP22 MSL22 NCH22 NMD22 NVZ22 OFV22 OPR22 OZN22 PJJ22 PTF22 QDB22 QMX22 QWT22 RGP22 RQL22 SAH22 SKD22 STZ22 TDV22 TNR22 TXN22 UHJ22 URF22 VBB22 VKX22 VUT22 WEP22 WOL22 WYH22 O65554 LV65554 VR65554 AFN65554 APJ65554 AZF65554 BJB65554 BSX65554 CCT65554 CMP65554 CWL65554 DGH65554 DQD65554 DZZ65554 EJV65554 ETR65554 FDN65554 FNJ65554 FXF65554 GHB65554 GQX65554 HAT65554 HKP65554 HUL65554 IEH65554 IOD65554 IXZ65554 JHV65554 JRR65554 KBN65554 KLJ65554 KVF65554 LFB65554 LOX65554 LYT65554 MIP65554 MSL65554 NCH65554 NMD65554 NVZ65554 OFV65554 OPR65554 OZN65554 PJJ65554 PTF65554 QDB65554 QMX65554 QWT65554 RGP65554 RQL65554 SAH65554 SKD65554 STZ65554 TDV65554 TNR65554 TXN65554 UHJ65554 URF65554 VBB65554 VKX65554 VUT65554 WEP65554 WOL65554 WYH65554 O131090 LV131090 VR131090 AFN131090 APJ131090 AZF131090 BJB131090 BSX131090 CCT131090 CMP131090 CWL131090 DGH131090 DQD131090 DZZ131090 EJV131090 ETR131090 FDN131090 FNJ131090 FXF131090 GHB131090 GQX131090 HAT131090 HKP131090 HUL131090 IEH131090 IOD131090 IXZ131090 JHV131090 JRR131090 KBN131090 KLJ131090 KVF131090 LFB131090 LOX131090 LYT131090 MIP131090 MSL131090 NCH131090 NMD131090 NVZ131090 OFV131090 OPR131090 OZN131090 PJJ131090 PTF131090 QDB131090 QMX131090 QWT131090 RGP131090 RQL131090 SAH131090 SKD131090 STZ131090 TDV131090 TNR131090 TXN131090 UHJ131090 URF131090 VBB131090 VKX131090 VUT131090 WEP131090 WOL131090 WYH131090 O196626 LV196626 VR196626 AFN196626 APJ196626 AZF196626 BJB196626 BSX196626 CCT196626 CMP196626 CWL196626 DGH196626 DQD196626 DZZ196626 EJV196626 ETR196626 FDN196626 FNJ196626 FXF196626 GHB196626 GQX196626 HAT196626 HKP196626 HUL196626 IEH196626 IOD196626 IXZ196626 JHV196626 JRR196626 KBN196626 KLJ196626 KVF196626 LFB196626 LOX196626 LYT196626 MIP196626 MSL196626 NCH196626 NMD196626 NVZ196626 OFV196626 OPR196626 OZN196626 PJJ196626 PTF196626 QDB196626 QMX196626 QWT196626 RGP196626 RQL196626 SAH196626 SKD196626 STZ196626 TDV196626 TNR196626 TXN196626 UHJ196626 URF196626 VBB196626 VKX196626 VUT196626 WEP196626 WOL196626 WYH196626 O262162 LV262162 VR262162 AFN262162 APJ262162 AZF262162 BJB262162 BSX262162 CCT262162 CMP262162 CWL262162 DGH262162 DQD262162 DZZ262162 EJV262162 ETR262162 FDN262162 FNJ262162 FXF262162 GHB262162 GQX262162 HAT262162 HKP262162 HUL262162 IEH262162 IOD262162 IXZ262162 JHV262162 JRR262162 KBN262162 KLJ262162 KVF262162 LFB262162 LOX262162 LYT262162 MIP262162 MSL262162 NCH262162 NMD262162 NVZ262162 OFV262162 OPR262162 OZN262162 PJJ262162 PTF262162 QDB262162 QMX262162 QWT262162 RGP262162 RQL262162 SAH262162 SKD262162 STZ262162 TDV262162 TNR262162 TXN262162 UHJ262162 URF262162 VBB262162 VKX262162 VUT262162 WEP262162 WOL262162 WYH262162 O327698 LV327698 VR327698 AFN327698 APJ327698 AZF327698 BJB327698 BSX327698 CCT327698 CMP327698 CWL327698 DGH327698 DQD327698 DZZ327698 EJV327698 ETR327698 FDN327698 FNJ327698 FXF327698 GHB327698 GQX327698 HAT327698 HKP327698 HUL327698 IEH327698 IOD327698 IXZ327698 JHV327698 JRR327698 KBN327698 KLJ327698 KVF327698 LFB327698 LOX327698 LYT327698 MIP327698 MSL327698 NCH327698 NMD327698 NVZ327698 OFV327698 OPR327698 OZN327698 PJJ327698 PTF327698 QDB327698 QMX327698 QWT327698 RGP327698 RQL327698 SAH327698 SKD327698 STZ327698 TDV327698 TNR327698 TXN327698 UHJ327698 URF327698 VBB327698 VKX327698 VUT327698 WEP327698 WOL327698 WYH327698 O393234 LV393234 VR393234 AFN393234 APJ393234 AZF393234 BJB393234 BSX393234 CCT393234 CMP393234 CWL393234 DGH393234 DQD393234 DZZ393234 EJV393234 ETR393234 FDN393234 FNJ393234 FXF393234 GHB393234 GQX393234 HAT393234 HKP393234 HUL393234 IEH393234 IOD393234 IXZ393234 JHV393234 JRR393234 KBN393234 KLJ393234 KVF393234 LFB393234 LOX393234 LYT393234 MIP393234 MSL393234 NCH393234 NMD393234 NVZ393234 OFV393234 OPR393234 OZN393234 PJJ393234 PTF393234 QDB393234 QMX393234 QWT393234 RGP393234 RQL393234 SAH393234 SKD393234 STZ393234 TDV393234 TNR393234 TXN393234 UHJ393234 URF393234 VBB393234 VKX393234 VUT393234 WEP393234 WOL393234 WYH393234 O458770 LV458770 VR458770 AFN458770 APJ458770 AZF458770 BJB458770 BSX458770 CCT458770 CMP458770 CWL458770 DGH458770 DQD458770 DZZ458770 EJV458770 ETR458770 FDN458770 FNJ458770 FXF458770 GHB458770 GQX458770 HAT458770 HKP458770 HUL458770 IEH458770 IOD458770 IXZ458770 JHV458770 JRR458770 KBN458770 KLJ458770 KVF458770 LFB458770 LOX458770 LYT458770 MIP458770 MSL458770 NCH458770 NMD458770 NVZ458770 OFV458770 OPR458770 OZN458770 PJJ458770 PTF458770 QDB458770 QMX458770 QWT458770 RGP458770 RQL458770 SAH458770 SKD458770 STZ458770 TDV458770 TNR458770 TXN458770 UHJ458770 URF458770 VBB458770 VKX458770 VUT458770 WEP458770 WOL458770 WYH458770 O524306 LV524306 VR524306 AFN524306 APJ524306 AZF524306 BJB524306 BSX524306 CCT524306 CMP524306 CWL524306 DGH524306 DQD524306 DZZ524306 EJV524306 ETR524306 FDN524306 FNJ524306 FXF524306 GHB524306 GQX524306 HAT524306 HKP524306 HUL524306 IEH524306 IOD524306 IXZ524306 JHV524306 JRR524306 KBN524306 KLJ524306 KVF524306 LFB524306 LOX524306 LYT524306 MIP524306 MSL524306 NCH524306 NMD524306 NVZ524306 OFV524306 OPR524306 OZN524306 PJJ524306 PTF524306 QDB524306 QMX524306 QWT524306 RGP524306 RQL524306 SAH524306 SKD524306 STZ524306 TDV524306 TNR524306 TXN524306 UHJ524306 URF524306 VBB524306 VKX524306 VUT524306 WEP524306 WOL524306 WYH524306 O589842 LV589842 VR589842 AFN589842 APJ589842 AZF589842 BJB589842 BSX589842 CCT589842 CMP589842 CWL589842 DGH589842 DQD589842 DZZ589842 EJV589842 ETR589842 FDN589842 FNJ589842 FXF589842 GHB589842 GQX589842 HAT589842 HKP589842 HUL589842 IEH589842 IOD589842 IXZ589842 JHV589842 JRR589842 KBN589842 KLJ589842 KVF589842 LFB589842 LOX589842 LYT589842 MIP589842 MSL589842 NCH589842 NMD589842 NVZ589842 OFV589842 OPR589842 OZN589842 PJJ589842 PTF589842 QDB589842 QMX589842 QWT589842 RGP589842 RQL589842 SAH589842 SKD589842 STZ589842 TDV589842 TNR589842 TXN589842 UHJ589842 URF589842 VBB589842 VKX589842 VUT589842 WEP589842 WOL589842 WYH589842 O655378 LV655378 VR655378 AFN655378 APJ655378 AZF655378 BJB655378 BSX655378 CCT655378 CMP655378 CWL655378 DGH655378 DQD655378 DZZ655378 EJV655378 ETR655378 FDN655378 FNJ655378 FXF655378 GHB655378 GQX655378 HAT655378 HKP655378 HUL655378 IEH655378 IOD655378 IXZ655378 JHV655378 JRR655378 KBN655378 KLJ655378 KVF655378 LFB655378 LOX655378 LYT655378 MIP655378 MSL655378 NCH655378 NMD655378 NVZ655378 OFV655378 OPR655378 OZN655378 PJJ655378 PTF655378 QDB655378 QMX655378 QWT655378 RGP655378 RQL655378 SAH655378 SKD655378 STZ655378 TDV655378 TNR655378 TXN655378 UHJ655378 URF655378 VBB655378 VKX655378 VUT655378 WEP655378 WOL655378 WYH655378 O720914 LV720914 VR720914 AFN720914 APJ720914 AZF720914 BJB720914 BSX720914 CCT720914 CMP720914 CWL720914 DGH720914 DQD720914 DZZ720914 EJV720914 ETR720914 FDN720914 FNJ720914 FXF720914 GHB720914 GQX720914 HAT720914 HKP720914 HUL720914 IEH720914 IOD720914 IXZ720914 JHV720914 JRR720914 KBN720914 KLJ720914 KVF720914 LFB720914 LOX720914 LYT720914 MIP720914 MSL720914 NCH720914 NMD720914 NVZ720914 OFV720914 OPR720914 OZN720914 PJJ720914 PTF720914 QDB720914 QMX720914 QWT720914 RGP720914 RQL720914 SAH720914 SKD720914 STZ720914 TDV720914 TNR720914 TXN720914 UHJ720914 URF720914 VBB720914 VKX720914 VUT720914 WEP720914 WOL720914 WYH720914 O786450 LV786450 VR786450 AFN786450 APJ786450 AZF786450 BJB786450 BSX786450 CCT786450 CMP786450 CWL786450 DGH786450 DQD786450 DZZ786450 EJV786450 ETR786450 FDN786450 FNJ786450 FXF786450 GHB786450 GQX786450 HAT786450 HKP786450 HUL786450 IEH786450 IOD786450 IXZ786450 JHV786450 JRR786450 KBN786450 KLJ786450 KVF786450 LFB786450 LOX786450 LYT786450 MIP786450 MSL786450 NCH786450 NMD786450 NVZ786450 OFV786450 OPR786450 OZN786450 PJJ786450 PTF786450 QDB786450 QMX786450 QWT786450 RGP786450 RQL786450 SAH786450 SKD786450 STZ786450 TDV786450 TNR786450 TXN786450 UHJ786450 URF786450 VBB786450 VKX786450 VUT786450 WEP786450 WOL786450 WYH786450 O851986 LV851986 VR851986 AFN851986 APJ851986 AZF851986 BJB851986 BSX851986 CCT851986 CMP851986 CWL851986 DGH851986 DQD851986 DZZ851986 EJV851986 ETR851986 FDN851986 FNJ851986 FXF851986 GHB851986 GQX851986 HAT851986 HKP851986 HUL851986 IEH851986 IOD851986 IXZ851986 JHV851986 JRR851986 KBN851986 KLJ851986 KVF851986 LFB851986 LOX851986 LYT851986 MIP851986 MSL851986 NCH851986 NMD851986 NVZ851986 OFV851986 OPR851986 OZN851986 PJJ851986 PTF851986 QDB851986 QMX851986 QWT851986 RGP851986 RQL851986 SAH851986 SKD851986 STZ851986 TDV851986 TNR851986 TXN851986 UHJ851986 URF851986 VBB851986 VKX851986 VUT851986 WEP851986 WOL851986 WYH851986 O917522 LV917522 VR917522 AFN917522 APJ917522 AZF917522 BJB917522 BSX917522 CCT917522 CMP917522 CWL917522 DGH917522 DQD917522 DZZ917522 EJV917522 ETR917522 FDN917522 FNJ917522 FXF917522 GHB917522 GQX917522 HAT917522 HKP917522 HUL917522 IEH917522 IOD917522 IXZ917522 JHV917522 JRR917522 KBN917522 KLJ917522 KVF917522 LFB917522 LOX917522 LYT917522 MIP917522 MSL917522 NCH917522 NMD917522 NVZ917522 OFV917522 OPR917522 OZN917522 PJJ917522 PTF917522 QDB917522 QMX917522 QWT917522 RGP917522 RQL917522 SAH917522 SKD917522 STZ917522 TDV917522 TNR917522 TXN917522 UHJ917522 URF917522 VBB917522 VKX917522 VUT917522 WEP917522 WOL917522 WYH917522 O983058 LV983058 VR983058 AFN983058 APJ983058 AZF983058 BJB983058 BSX983058 CCT983058 CMP983058 CWL983058 DGH983058 DQD983058 DZZ983058 EJV983058 ETR983058 FDN983058 FNJ983058 FXF983058 GHB983058 GQX983058 HAT983058 HKP983058 HUL983058 IEH983058 IOD983058 IXZ983058 JHV983058 JRR983058 KBN983058 KLJ983058 KVF983058 LFB983058 LOX983058 LYT983058 MIP983058 MSL983058 NCH983058 NMD983058 NVZ983058 OFV983058 OPR983058 OZN983058 PJJ983058 PTF983058 QDB983058 QMX983058 QWT983058 RGP983058 RQL983058 SAH983058 SKD983058 STZ983058 TDV983058 TNR983058 TXN983058 UHJ983058 URF983058 VBB983058 VKX983058 VUT983058 WEP983058 WOL983058 WYH983058 V22 V65554 V131090 V196626 V262162 V327698 V393234 V458770 V524306 V589842 V655378 V720914 V786450 V851986 V917522 V983058 AC22 AC65554 AC131090 AC196626 AC262162 AC327698 AC393234 AC458770 AC524306 AC589842 AC655378 AC720914 AC786450 AC851986 AC917522 AC983058 AJ22 AJ65554 AJ131090 AJ196626 AJ262162 AJ327698 AJ393234 AJ458770 AJ524306 AJ589842 AJ655378 AJ720914 AJ786450 AJ851986 AJ917522 AJ983058 AQ22 AQ65554 AQ131090 AQ196626 AQ262162 AQ327698 AQ393234 AQ458770 AQ524306 AQ589842 AQ655378 AQ720914 AQ786450 AQ851986 AQ917522 AQ983058 AX22 AX65554 AX131090 AX196626 AX262162 AX327698 AX393234 AX458770 AX524306 AX589842 AX655378 AX720914 AX786450 AX851986 AX917522 AX983058 BE22 BE65554 BE131090 BE196626 BE262162 BE327698 BE393234 BE458770 BE524306 BE589842 BE655378 BE720914 BE786450 BE851986 BE917522 BE983058 BL22 BL65554 BL131090 BL196626 BL262162 BL327698 BL393234 BL458770 BL524306 BL589842 BL655378 BL720914 BL786450 BL851986 BL917522 BL983058 BS22 BS65554 BS131090 BS196626 BS262162 BS327698 BS393234 BS458770 BS524306 BS589842 BS655378 BS720914 BS786450 BS851986 BS917522 BS983058 BZ22 BZ65554 BZ131090 BZ196626 BZ262162 BZ327698 BZ393234 BZ458770 BZ524306 BZ589842 BZ655378 BZ720914 BZ786450 BZ851986 BZ917522 BZ983058" xr:uid="{00000000-0002-0000-0B00-000007000000}">
      <formula1>kind_of_scheme_in</formula1>
    </dataValidation>
    <dataValidation type="list" allowBlank="1" showInputMessage="1" showErrorMessage="1" errorTitle="Ошибка" error="Выберите значение из списка" prompt="Выберите значение из списка" sqref="O23 V23 AC23 AJ23 AQ23 AX23 BE23 BL23 BS23 BZ23" xr:uid="{00000000-0002-0000-0B00-000009000000}">
      <formula1>kind_of_cons</formula1>
    </dataValidation>
    <dataValidation type="decimal" allowBlank="1" showErrorMessage="1" errorTitle="Ошибка" error="Допускается ввод только действительных чисел!" sqref="O24 V24 AC24 AJ24 AQ24 AX24 BE24 BL24 BS24 BZ24" xr:uid="{ED6C6828-DE5C-4404-9F32-D8690FB62215}">
      <formula1>-9.99999999999999E+23</formula1>
      <formula2>9.99999999999999E+23</formula2>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4:T25 AA24:AA25 AH24:AH25 AO24:AO25 AV24:AV25 BC24:BC25 BJ24:BJ25 BQ24:BQ25 BX24:BX25 CE24:CE25" xr:uid="{EC83717A-DE6A-4056-9A43-57F1D09B3A63}">
      <formula1>900</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05_3">
    <tabColor indexed="22"/>
  </sheetPr>
  <dimension ref="A1:T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20" width="10.5703125" style="554"/>
    <col min="21" max="16384" width="10.5703125" style="493"/>
  </cols>
  <sheetData>
    <row r="1" spans="1:20" ht="3" customHeight="1">
      <c r="A1" s="560" t="s">
        <v>49</v>
      </c>
    </row>
    <row r="2" spans="1:20" ht="22.5">
      <c r="F2" s="1274" t="s">
        <v>470</v>
      </c>
      <c r="G2" s="1275"/>
      <c r="H2" s="1276"/>
      <c r="I2" s="609"/>
    </row>
    <row r="3" spans="1:20" ht="3" customHeight="1"/>
    <row r="4" spans="1:20" s="539" customFormat="1" ht="11.25">
      <c r="A4" s="559"/>
      <c r="B4" s="559"/>
      <c r="C4" s="559"/>
      <c r="D4" s="559"/>
      <c r="F4" s="1235" t="s">
        <v>445</v>
      </c>
      <c r="G4" s="1235"/>
      <c r="H4" s="1235"/>
      <c r="I4" s="1277"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7"/>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29.04.2021</v>
      </c>
      <c r="I7" s="550" t="s">
        <v>472</v>
      </c>
      <c r="J7" s="584"/>
      <c r="K7" s="559"/>
      <c r="L7" s="559"/>
      <c r="M7" s="559"/>
      <c r="N7" s="559"/>
      <c r="O7" s="559"/>
      <c r="P7" s="559"/>
      <c r="Q7" s="559"/>
      <c r="R7" s="559"/>
      <c r="S7" s="559"/>
      <c r="T7" s="559"/>
    </row>
    <row r="8" spans="1:20" s="539" customFormat="1" ht="45">
      <c r="A8" s="1278">
        <v>1</v>
      </c>
      <c r="B8" s="559"/>
      <c r="C8" s="559"/>
      <c r="D8" s="559"/>
      <c r="F8" s="585" t="str">
        <f>"2." &amp;mergeValue(A8)</f>
        <v>2.1</v>
      </c>
      <c r="G8" s="601" t="s">
        <v>473</v>
      </c>
      <c r="H8" s="573"/>
      <c r="I8" s="550" t="s">
        <v>568</v>
      </c>
      <c r="J8" s="584"/>
      <c r="K8" s="559"/>
      <c r="L8" s="559"/>
      <c r="M8" s="559"/>
      <c r="N8" s="559"/>
      <c r="O8" s="559"/>
      <c r="P8" s="559"/>
      <c r="Q8" s="559"/>
      <c r="R8" s="559"/>
      <c r="S8" s="559"/>
      <c r="T8" s="559"/>
    </row>
    <row r="9" spans="1:20" s="539" customFormat="1" ht="22.5">
      <c r="A9" s="1278"/>
      <c r="B9" s="559"/>
      <c r="C9" s="559"/>
      <c r="D9" s="559"/>
      <c r="F9" s="585" t="str">
        <f>"3." &amp;mergeValue(A9)</f>
        <v>3.1</v>
      </c>
      <c r="G9" s="601" t="s">
        <v>474</v>
      </c>
      <c r="H9" s="573"/>
      <c r="I9" s="550" t="s">
        <v>566</v>
      </c>
      <c r="J9" s="584"/>
      <c r="K9" s="559"/>
      <c r="L9" s="559"/>
      <c r="M9" s="559"/>
      <c r="N9" s="559"/>
      <c r="O9" s="559"/>
      <c r="P9" s="559"/>
      <c r="Q9" s="559"/>
      <c r="R9" s="559"/>
      <c r="S9" s="559"/>
      <c r="T9" s="559"/>
    </row>
    <row r="10" spans="1:20" s="539" customFormat="1" ht="22.5">
      <c r="A10" s="1278"/>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8"/>
      <c r="B11" s="1278">
        <v>1</v>
      </c>
      <c r="C11" s="592"/>
      <c r="D11" s="592"/>
      <c r="F11" s="585" t="str">
        <f>"4."&amp;mergeValue(A11) &amp;"."&amp;mergeValue(B11)</f>
        <v>4.1.1</v>
      </c>
      <c r="G11" s="580" t="s">
        <v>570</v>
      </c>
      <c r="H11" s="573" t="str">
        <f>IF(region_name="","",region_name)</f>
        <v>Нижегородская область</v>
      </c>
      <c r="I11" s="550" t="s">
        <v>478</v>
      </c>
      <c r="J11" s="584"/>
      <c r="K11" s="559"/>
      <c r="L11" s="559"/>
      <c r="M11" s="559"/>
      <c r="N11" s="559"/>
      <c r="O11" s="559"/>
      <c r="P11" s="559"/>
      <c r="Q11" s="559"/>
      <c r="R11" s="559"/>
      <c r="S11" s="559"/>
      <c r="T11" s="559"/>
    </row>
    <row r="12" spans="1:20" s="539" customFormat="1" ht="22.5">
      <c r="A12" s="1278"/>
      <c r="B12" s="1278"/>
      <c r="C12" s="1278">
        <v>1</v>
      </c>
      <c r="D12" s="592"/>
      <c r="F12" s="585" t="str">
        <f>"4."&amp;mergeValue(A12) &amp;"."&amp;mergeValue(B12)&amp;"."&amp;mergeValue(C12)</f>
        <v>4.1.1.1</v>
      </c>
      <c r="G12" s="591" t="s">
        <v>476</v>
      </c>
      <c r="H12" s="573"/>
      <c r="I12" s="550" t="s">
        <v>479</v>
      </c>
      <c r="J12" s="584"/>
      <c r="K12" s="559"/>
      <c r="L12" s="559"/>
      <c r="M12" s="559"/>
      <c r="N12" s="559"/>
      <c r="O12" s="559"/>
      <c r="P12" s="559"/>
      <c r="Q12" s="559"/>
      <c r="R12" s="559"/>
      <c r="S12" s="559"/>
      <c r="T12" s="559"/>
    </row>
    <row r="13" spans="1:20" s="539" customFormat="1" ht="39" customHeight="1">
      <c r="A13" s="1278"/>
      <c r="B13" s="1278"/>
      <c r="C13" s="1278"/>
      <c r="D13" s="592">
        <v>1</v>
      </c>
      <c r="F13" s="585" t="str">
        <f>"4."&amp;mergeValue(A13) &amp;"."&amp;mergeValue(B13)&amp;"."&amp;mergeValue(C13)&amp;"."&amp;mergeValue(D13)</f>
        <v>4.1.1.1.1</v>
      </c>
      <c r="G13" s="602" t="s">
        <v>477</v>
      </c>
      <c r="H13" s="573"/>
      <c r="I13" s="1279" t="s">
        <v>569</v>
      </c>
      <c r="J13" s="584"/>
      <c r="K13" s="559"/>
      <c r="L13" s="559"/>
      <c r="M13" s="559"/>
      <c r="N13" s="559"/>
      <c r="O13" s="559"/>
      <c r="P13" s="559"/>
      <c r="Q13" s="559"/>
      <c r="R13" s="559"/>
      <c r="S13" s="559"/>
      <c r="T13" s="559"/>
    </row>
    <row r="14" spans="1:20" s="539" customFormat="1" ht="18.75">
      <c r="A14" s="1278"/>
      <c r="B14" s="1278"/>
      <c r="C14" s="1278"/>
      <c r="D14" s="592"/>
      <c r="F14" s="588"/>
      <c r="G14" s="520" t="s">
        <v>4</v>
      </c>
      <c r="H14" s="593"/>
      <c r="I14" s="1279"/>
      <c r="J14" s="584"/>
      <c r="K14" s="559"/>
      <c r="L14" s="559"/>
      <c r="M14" s="559"/>
      <c r="N14" s="559"/>
      <c r="O14" s="559"/>
      <c r="P14" s="559"/>
      <c r="Q14" s="559"/>
      <c r="R14" s="559"/>
      <c r="S14" s="559"/>
      <c r="T14" s="559"/>
    </row>
    <row r="15" spans="1:20" s="539" customFormat="1" ht="18.75">
      <c r="A15" s="1278"/>
      <c r="B15" s="1278"/>
      <c r="C15" s="592"/>
      <c r="D15" s="592"/>
      <c r="F15" s="603"/>
      <c r="G15" s="546" t="s">
        <v>401</v>
      </c>
      <c r="H15" s="604"/>
      <c r="I15" s="605"/>
      <c r="J15" s="584"/>
      <c r="K15" s="559"/>
      <c r="L15" s="559"/>
      <c r="M15" s="559"/>
      <c r="N15" s="559"/>
      <c r="O15" s="559"/>
      <c r="P15" s="559"/>
      <c r="Q15" s="559"/>
      <c r="R15" s="559"/>
      <c r="S15" s="559"/>
      <c r="T15" s="559"/>
    </row>
    <row r="16" spans="1:20" s="539" customFormat="1" ht="18.75">
      <c r="A16" s="1278"/>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73" t="s">
        <v>571</v>
      </c>
      <c r="H19" s="1273"/>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0C00-000000000000}">
      <formula1>900</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06_3">
    <tabColor rgb="FFEAEBEE"/>
    <pageSetUpPr fitToPage="1"/>
  </sheetPr>
  <dimension ref="A1:AJ36"/>
  <sheetViews>
    <sheetView showGridLines="0" topLeftCell="I4" zoomScaleNormal="100" workbookViewId="0"/>
  </sheetViews>
  <sheetFormatPr defaultColWidth="10.5703125" defaultRowHeight="14.25"/>
  <cols>
    <col min="1" max="6" width="10.5703125" style="554" hidden="1" customWidth="1"/>
    <col min="7" max="8" width="9.140625" style="560" hidden="1" customWidth="1"/>
    <col min="9" max="9" width="3.7109375" style="501" customWidth="1"/>
    <col min="10" max="11" width="3.7109375" style="500" customWidth="1"/>
    <col min="12" max="12" width="12.7109375" style="493" customWidth="1"/>
    <col min="13" max="13" width="44.7109375" style="493" customWidth="1"/>
    <col min="14" max="14" width="1.7109375" style="493" hidden="1" customWidth="1"/>
    <col min="15" max="15" width="29.7109375" style="493" hidden="1" customWidth="1"/>
    <col min="16" max="17" width="23.7109375" style="493" hidden="1" customWidth="1"/>
    <col min="18" max="18" width="11.7109375" style="493" customWidth="1"/>
    <col min="19" max="19" width="3.7109375" style="493" customWidth="1"/>
    <col min="20" max="20" width="11.7109375" style="493" customWidth="1"/>
    <col min="21" max="21" width="8.5703125" style="493" hidden="1" customWidth="1"/>
    <col min="22" max="22" width="4.7109375" style="493" customWidth="1"/>
    <col min="23" max="23" width="115.7109375" style="493" customWidth="1"/>
    <col min="24" max="25" width="10.5703125" style="554"/>
    <col min="26" max="26" width="11.140625" style="554" customWidth="1"/>
    <col min="27" max="34" width="10.5703125" style="554"/>
    <col min="35" max="256" width="10.5703125" style="493"/>
    <col min="257" max="264" width="0" style="493" hidden="1" customWidth="1"/>
    <col min="265" max="265" width="3.7109375" style="493" customWidth="1"/>
    <col min="266" max="266" width="3.85546875" style="493" customWidth="1"/>
    <col min="267" max="267" width="3.7109375" style="493" customWidth="1"/>
    <col min="268" max="268" width="12.7109375" style="493" customWidth="1"/>
    <col min="269" max="269" width="52.7109375" style="493" customWidth="1"/>
    <col min="270" max="273" width="0" style="493" hidden="1" customWidth="1"/>
    <col min="274" max="274" width="12.28515625" style="493" customWidth="1"/>
    <col min="275" max="275" width="6.42578125" style="493" customWidth="1"/>
    <col min="276" max="276" width="12.28515625" style="493" customWidth="1"/>
    <col min="277" max="277" width="0" style="493" hidden="1" customWidth="1"/>
    <col min="278" max="278" width="3.7109375" style="493" customWidth="1"/>
    <col min="279" max="279" width="11.140625" style="493" bestFit="1" customWidth="1"/>
    <col min="280" max="281" width="10.5703125" style="493"/>
    <col min="282" max="282" width="11.140625" style="493" customWidth="1"/>
    <col min="283" max="512" width="10.5703125" style="493"/>
    <col min="513" max="520" width="0" style="493" hidden="1" customWidth="1"/>
    <col min="521" max="521" width="3.7109375" style="493" customWidth="1"/>
    <col min="522" max="522" width="3.85546875" style="493" customWidth="1"/>
    <col min="523" max="523" width="3.7109375" style="493" customWidth="1"/>
    <col min="524" max="524" width="12.7109375" style="493" customWidth="1"/>
    <col min="525" max="525" width="52.7109375" style="493" customWidth="1"/>
    <col min="526" max="529" width="0" style="493" hidden="1" customWidth="1"/>
    <col min="530" max="530" width="12.28515625" style="493" customWidth="1"/>
    <col min="531" max="531" width="6.42578125" style="493" customWidth="1"/>
    <col min="532" max="532" width="12.28515625" style="493" customWidth="1"/>
    <col min="533" max="533" width="0" style="493" hidden="1" customWidth="1"/>
    <col min="534" max="534" width="3.7109375" style="493" customWidth="1"/>
    <col min="535" max="535" width="11.140625" style="493" bestFit="1" customWidth="1"/>
    <col min="536" max="537" width="10.5703125" style="493"/>
    <col min="538" max="538" width="11.140625" style="493" customWidth="1"/>
    <col min="539" max="768" width="10.5703125" style="493"/>
    <col min="769" max="776" width="0" style="493" hidden="1" customWidth="1"/>
    <col min="777" max="777" width="3.7109375" style="493" customWidth="1"/>
    <col min="778" max="778" width="3.85546875" style="493" customWidth="1"/>
    <col min="779" max="779" width="3.7109375" style="493" customWidth="1"/>
    <col min="780" max="780" width="12.7109375" style="493" customWidth="1"/>
    <col min="781" max="781" width="52.7109375" style="493" customWidth="1"/>
    <col min="782" max="785" width="0" style="493" hidden="1" customWidth="1"/>
    <col min="786" max="786" width="12.28515625" style="493" customWidth="1"/>
    <col min="787" max="787" width="6.42578125" style="493" customWidth="1"/>
    <col min="788" max="788" width="12.28515625" style="493" customWidth="1"/>
    <col min="789" max="789" width="0" style="493" hidden="1" customWidth="1"/>
    <col min="790" max="790" width="3.7109375" style="493" customWidth="1"/>
    <col min="791" max="791" width="11.140625" style="493" bestFit="1" customWidth="1"/>
    <col min="792" max="793" width="10.5703125" style="493"/>
    <col min="794" max="794" width="11.140625" style="493" customWidth="1"/>
    <col min="795" max="1024" width="10.5703125" style="493"/>
    <col min="1025" max="1032" width="0" style="493" hidden="1" customWidth="1"/>
    <col min="1033" max="1033" width="3.7109375" style="493" customWidth="1"/>
    <col min="1034" max="1034" width="3.85546875" style="493" customWidth="1"/>
    <col min="1035" max="1035" width="3.7109375" style="493" customWidth="1"/>
    <col min="1036" max="1036" width="12.7109375" style="493" customWidth="1"/>
    <col min="1037" max="1037" width="52.7109375" style="493" customWidth="1"/>
    <col min="1038" max="1041" width="0" style="493" hidden="1" customWidth="1"/>
    <col min="1042" max="1042" width="12.28515625" style="493" customWidth="1"/>
    <col min="1043" max="1043" width="6.42578125" style="493" customWidth="1"/>
    <col min="1044" max="1044" width="12.28515625" style="493" customWidth="1"/>
    <col min="1045" max="1045" width="0" style="493" hidden="1" customWidth="1"/>
    <col min="1046" max="1046" width="3.7109375" style="493" customWidth="1"/>
    <col min="1047" max="1047" width="11.140625" style="493" bestFit="1" customWidth="1"/>
    <col min="1048" max="1049" width="10.5703125" style="493"/>
    <col min="1050" max="1050" width="11.140625" style="493" customWidth="1"/>
    <col min="1051" max="1280" width="10.5703125" style="493"/>
    <col min="1281" max="1288" width="0" style="493" hidden="1" customWidth="1"/>
    <col min="1289" max="1289" width="3.7109375" style="493" customWidth="1"/>
    <col min="1290" max="1290" width="3.85546875" style="493" customWidth="1"/>
    <col min="1291" max="1291" width="3.7109375" style="493" customWidth="1"/>
    <col min="1292" max="1292" width="12.7109375" style="493" customWidth="1"/>
    <col min="1293" max="1293" width="52.7109375" style="493" customWidth="1"/>
    <col min="1294" max="1297" width="0" style="493" hidden="1" customWidth="1"/>
    <col min="1298" max="1298" width="12.28515625" style="493" customWidth="1"/>
    <col min="1299" max="1299" width="6.42578125" style="493" customWidth="1"/>
    <col min="1300" max="1300" width="12.28515625" style="493" customWidth="1"/>
    <col min="1301" max="1301" width="0" style="493" hidden="1" customWidth="1"/>
    <col min="1302" max="1302" width="3.7109375" style="493" customWidth="1"/>
    <col min="1303" max="1303" width="11.140625" style="493" bestFit="1" customWidth="1"/>
    <col min="1304" max="1305" width="10.5703125" style="493"/>
    <col min="1306" max="1306" width="11.140625" style="493" customWidth="1"/>
    <col min="1307" max="1536" width="10.5703125" style="493"/>
    <col min="1537" max="1544" width="0" style="493" hidden="1" customWidth="1"/>
    <col min="1545" max="1545" width="3.7109375" style="493" customWidth="1"/>
    <col min="1546" max="1546" width="3.85546875" style="493" customWidth="1"/>
    <col min="1547" max="1547" width="3.7109375" style="493" customWidth="1"/>
    <col min="1548" max="1548" width="12.7109375" style="493" customWidth="1"/>
    <col min="1549" max="1549" width="52.7109375" style="493" customWidth="1"/>
    <col min="1550" max="1553" width="0" style="493" hidden="1" customWidth="1"/>
    <col min="1554" max="1554" width="12.28515625" style="493" customWidth="1"/>
    <col min="1555" max="1555" width="6.42578125" style="493" customWidth="1"/>
    <col min="1556" max="1556" width="12.28515625" style="493" customWidth="1"/>
    <col min="1557" max="1557" width="0" style="493" hidden="1" customWidth="1"/>
    <col min="1558" max="1558" width="3.7109375" style="493" customWidth="1"/>
    <col min="1559" max="1559" width="11.140625" style="493" bestFit="1" customWidth="1"/>
    <col min="1560" max="1561" width="10.5703125" style="493"/>
    <col min="1562" max="1562" width="11.140625" style="493" customWidth="1"/>
    <col min="1563" max="1792" width="10.5703125" style="493"/>
    <col min="1793" max="1800" width="0" style="493" hidden="1" customWidth="1"/>
    <col min="1801" max="1801" width="3.7109375" style="493" customWidth="1"/>
    <col min="1802" max="1802" width="3.85546875" style="493" customWidth="1"/>
    <col min="1803" max="1803" width="3.7109375" style="493" customWidth="1"/>
    <col min="1804" max="1804" width="12.7109375" style="493" customWidth="1"/>
    <col min="1805" max="1805" width="52.7109375" style="493" customWidth="1"/>
    <col min="1806" max="1809" width="0" style="493" hidden="1" customWidth="1"/>
    <col min="1810" max="1810" width="12.28515625" style="493" customWidth="1"/>
    <col min="1811" max="1811" width="6.42578125" style="493" customWidth="1"/>
    <col min="1812" max="1812" width="12.28515625" style="493" customWidth="1"/>
    <col min="1813" max="1813" width="0" style="493" hidden="1" customWidth="1"/>
    <col min="1814" max="1814" width="3.7109375" style="493" customWidth="1"/>
    <col min="1815" max="1815" width="11.140625" style="493" bestFit="1" customWidth="1"/>
    <col min="1816" max="1817" width="10.5703125" style="493"/>
    <col min="1818" max="1818" width="11.140625" style="493" customWidth="1"/>
    <col min="1819" max="2048" width="10.5703125" style="493"/>
    <col min="2049" max="2056" width="0" style="493" hidden="1" customWidth="1"/>
    <col min="2057" max="2057" width="3.7109375" style="493" customWidth="1"/>
    <col min="2058" max="2058" width="3.85546875" style="493" customWidth="1"/>
    <col min="2059" max="2059" width="3.7109375" style="493" customWidth="1"/>
    <col min="2060" max="2060" width="12.7109375" style="493" customWidth="1"/>
    <col min="2061" max="2061" width="52.7109375" style="493" customWidth="1"/>
    <col min="2062" max="2065" width="0" style="493" hidden="1" customWidth="1"/>
    <col min="2066" max="2066" width="12.28515625" style="493" customWidth="1"/>
    <col min="2067" max="2067" width="6.42578125" style="493" customWidth="1"/>
    <col min="2068" max="2068" width="12.28515625" style="493" customWidth="1"/>
    <col min="2069" max="2069" width="0" style="493" hidden="1" customWidth="1"/>
    <col min="2070" max="2070" width="3.7109375" style="493" customWidth="1"/>
    <col min="2071" max="2071" width="11.140625" style="493" bestFit="1" customWidth="1"/>
    <col min="2072" max="2073" width="10.5703125" style="493"/>
    <col min="2074" max="2074" width="11.140625" style="493" customWidth="1"/>
    <col min="2075" max="2304" width="10.5703125" style="493"/>
    <col min="2305" max="2312" width="0" style="493" hidden="1" customWidth="1"/>
    <col min="2313" max="2313" width="3.7109375" style="493" customWidth="1"/>
    <col min="2314" max="2314" width="3.85546875" style="493" customWidth="1"/>
    <col min="2315" max="2315" width="3.7109375" style="493" customWidth="1"/>
    <col min="2316" max="2316" width="12.7109375" style="493" customWidth="1"/>
    <col min="2317" max="2317" width="52.7109375" style="493" customWidth="1"/>
    <col min="2318" max="2321" width="0" style="493" hidden="1" customWidth="1"/>
    <col min="2322" max="2322" width="12.28515625" style="493" customWidth="1"/>
    <col min="2323" max="2323" width="6.42578125" style="493" customWidth="1"/>
    <col min="2324" max="2324" width="12.28515625" style="493" customWidth="1"/>
    <col min="2325" max="2325" width="0" style="493" hidden="1" customWidth="1"/>
    <col min="2326" max="2326" width="3.7109375" style="493" customWidth="1"/>
    <col min="2327" max="2327" width="11.140625" style="493" bestFit="1" customWidth="1"/>
    <col min="2328" max="2329" width="10.5703125" style="493"/>
    <col min="2330" max="2330" width="11.140625" style="493" customWidth="1"/>
    <col min="2331" max="2560" width="10.5703125" style="493"/>
    <col min="2561" max="2568" width="0" style="493" hidden="1" customWidth="1"/>
    <col min="2569" max="2569" width="3.7109375" style="493" customWidth="1"/>
    <col min="2570" max="2570" width="3.85546875" style="493" customWidth="1"/>
    <col min="2571" max="2571" width="3.7109375" style="493" customWidth="1"/>
    <col min="2572" max="2572" width="12.7109375" style="493" customWidth="1"/>
    <col min="2573" max="2573" width="52.7109375" style="493" customWidth="1"/>
    <col min="2574" max="2577" width="0" style="493" hidden="1" customWidth="1"/>
    <col min="2578" max="2578" width="12.28515625" style="493" customWidth="1"/>
    <col min="2579" max="2579" width="6.42578125" style="493" customWidth="1"/>
    <col min="2580" max="2580" width="12.28515625" style="493" customWidth="1"/>
    <col min="2581" max="2581" width="0" style="493" hidden="1" customWidth="1"/>
    <col min="2582" max="2582" width="3.7109375" style="493" customWidth="1"/>
    <col min="2583" max="2583" width="11.140625" style="493" bestFit="1" customWidth="1"/>
    <col min="2584" max="2585" width="10.5703125" style="493"/>
    <col min="2586" max="2586" width="11.140625" style="493" customWidth="1"/>
    <col min="2587" max="2816" width="10.5703125" style="493"/>
    <col min="2817" max="2824" width="0" style="493" hidden="1" customWidth="1"/>
    <col min="2825" max="2825" width="3.7109375" style="493" customWidth="1"/>
    <col min="2826" max="2826" width="3.85546875" style="493" customWidth="1"/>
    <col min="2827" max="2827" width="3.7109375" style="493" customWidth="1"/>
    <col min="2828" max="2828" width="12.7109375" style="493" customWidth="1"/>
    <col min="2829" max="2829" width="52.7109375" style="493" customWidth="1"/>
    <col min="2830" max="2833" width="0" style="493" hidden="1" customWidth="1"/>
    <col min="2834" max="2834" width="12.28515625" style="493" customWidth="1"/>
    <col min="2835" max="2835" width="6.42578125" style="493" customWidth="1"/>
    <col min="2836" max="2836" width="12.28515625" style="493" customWidth="1"/>
    <col min="2837" max="2837" width="0" style="493" hidden="1" customWidth="1"/>
    <col min="2838" max="2838" width="3.7109375" style="493" customWidth="1"/>
    <col min="2839" max="2839" width="11.140625" style="493" bestFit="1" customWidth="1"/>
    <col min="2840" max="2841" width="10.5703125" style="493"/>
    <col min="2842" max="2842" width="11.140625" style="493" customWidth="1"/>
    <col min="2843" max="3072" width="10.5703125" style="493"/>
    <col min="3073" max="3080" width="0" style="493" hidden="1" customWidth="1"/>
    <col min="3081" max="3081" width="3.7109375" style="493" customWidth="1"/>
    <col min="3082" max="3082" width="3.85546875" style="493" customWidth="1"/>
    <col min="3083" max="3083" width="3.7109375" style="493" customWidth="1"/>
    <col min="3084" max="3084" width="12.7109375" style="493" customWidth="1"/>
    <col min="3085" max="3085" width="52.7109375" style="493" customWidth="1"/>
    <col min="3086" max="3089" width="0" style="493" hidden="1" customWidth="1"/>
    <col min="3090" max="3090" width="12.28515625" style="493" customWidth="1"/>
    <col min="3091" max="3091" width="6.42578125" style="493" customWidth="1"/>
    <col min="3092" max="3092" width="12.28515625" style="493" customWidth="1"/>
    <col min="3093" max="3093" width="0" style="493" hidden="1" customWidth="1"/>
    <col min="3094" max="3094" width="3.7109375" style="493" customWidth="1"/>
    <col min="3095" max="3095" width="11.140625" style="493" bestFit="1" customWidth="1"/>
    <col min="3096" max="3097" width="10.5703125" style="493"/>
    <col min="3098" max="3098" width="11.140625" style="493" customWidth="1"/>
    <col min="3099" max="3328" width="10.5703125" style="493"/>
    <col min="3329" max="3336" width="0" style="493" hidden="1" customWidth="1"/>
    <col min="3337" max="3337" width="3.7109375" style="493" customWidth="1"/>
    <col min="3338" max="3338" width="3.85546875" style="493" customWidth="1"/>
    <col min="3339" max="3339" width="3.7109375" style="493" customWidth="1"/>
    <col min="3340" max="3340" width="12.7109375" style="493" customWidth="1"/>
    <col min="3341" max="3341" width="52.7109375" style="493" customWidth="1"/>
    <col min="3342" max="3345" width="0" style="493" hidden="1" customWidth="1"/>
    <col min="3346" max="3346" width="12.28515625" style="493" customWidth="1"/>
    <col min="3347" max="3347" width="6.42578125" style="493" customWidth="1"/>
    <col min="3348" max="3348" width="12.28515625" style="493" customWidth="1"/>
    <col min="3349" max="3349" width="0" style="493" hidden="1" customWidth="1"/>
    <col min="3350" max="3350" width="3.7109375" style="493" customWidth="1"/>
    <col min="3351" max="3351" width="11.140625" style="493" bestFit="1" customWidth="1"/>
    <col min="3352" max="3353" width="10.5703125" style="493"/>
    <col min="3354" max="3354" width="11.140625" style="493" customWidth="1"/>
    <col min="3355" max="3584" width="10.5703125" style="493"/>
    <col min="3585" max="3592" width="0" style="493" hidden="1" customWidth="1"/>
    <col min="3593" max="3593" width="3.7109375" style="493" customWidth="1"/>
    <col min="3594" max="3594" width="3.85546875" style="493" customWidth="1"/>
    <col min="3595" max="3595" width="3.7109375" style="493" customWidth="1"/>
    <col min="3596" max="3596" width="12.7109375" style="493" customWidth="1"/>
    <col min="3597" max="3597" width="52.7109375" style="493" customWidth="1"/>
    <col min="3598" max="3601" width="0" style="493" hidden="1" customWidth="1"/>
    <col min="3602" max="3602" width="12.28515625" style="493" customWidth="1"/>
    <col min="3603" max="3603" width="6.42578125" style="493" customWidth="1"/>
    <col min="3604" max="3604" width="12.28515625" style="493" customWidth="1"/>
    <col min="3605" max="3605" width="0" style="493" hidden="1" customWidth="1"/>
    <col min="3606" max="3606" width="3.7109375" style="493" customWidth="1"/>
    <col min="3607" max="3607" width="11.140625" style="493" bestFit="1" customWidth="1"/>
    <col min="3608" max="3609" width="10.5703125" style="493"/>
    <col min="3610" max="3610" width="11.140625" style="493" customWidth="1"/>
    <col min="3611" max="3840" width="10.5703125" style="493"/>
    <col min="3841" max="3848" width="0" style="493" hidden="1" customWidth="1"/>
    <col min="3849" max="3849" width="3.7109375" style="493" customWidth="1"/>
    <col min="3850" max="3850" width="3.85546875" style="493" customWidth="1"/>
    <col min="3851" max="3851" width="3.7109375" style="493" customWidth="1"/>
    <col min="3852" max="3852" width="12.7109375" style="493" customWidth="1"/>
    <col min="3853" max="3853" width="52.7109375" style="493" customWidth="1"/>
    <col min="3854" max="3857" width="0" style="493" hidden="1" customWidth="1"/>
    <col min="3858" max="3858" width="12.28515625" style="493" customWidth="1"/>
    <col min="3859" max="3859" width="6.42578125" style="493" customWidth="1"/>
    <col min="3860" max="3860" width="12.28515625" style="493" customWidth="1"/>
    <col min="3861" max="3861" width="0" style="493" hidden="1" customWidth="1"/>
    <col min="3862" max="3862" width="3.7109375" style="493" customWidth="1"/>
    <col min="3863" max="3863" width="11.140625" style="493" bestFit="1" customWidth="1"/>
    <col min="3864" max="3865" width="10.5703125" style="493"/>
    <col min="3866" max="3866" width="11.140625" style="493" customWidth="1"/>
    <col min="3867" max="4096" width="10.5703125" style="493"/>
    <col min="4097" max="4104" width="0" style="493" hidden="1" customWidth="1"/>
    <col min="4105" max="4105" width="3.7109375" style="493" customWidth="1"/>
    <col min="4106" max="4106" width="3.85546875" style="493" customWidth="1"/>
    <col min="4107" max="4107" width="3.7109375" style="493" customWidth="1"/>
    <col min="4108" max="4108" width="12.7109375" style="493" customWidth="1"/>
    <col min="4109" max="4109" width="52.7109375" style="493" customWidth="1"/>
    <col min="4110" max="4113" width="0" style="493" hidden="1" customWidth="1"/>
    <col min="4114" max="4114" width="12.28515625" style="493" customWidth="1"/>
    <col min="4115" max="4115" width="6.42578125" style="493" customWidth="1"/>
    <col min="4116" max="4116" width="12.28515625" style="493" customWidth="1"/>
    <col min="4117" max="4117" width="0" style="493" hidden="1" customWidth="1"/>
    <col min="4118" max="4118" width="3.7109375" style="493" customWidth="1"/>
    <col min="4119" max="4119" width="11.140625" style="493" bestFit="1" customWidth="1"/>
    <col min="4120" max="4121" width="10.5703125" style="493"/>
    <col min="4122" max="4122" width="11.140625" style="493" customWidth="1"/>
    <col min="4123" max="4352" width="10.5703125" style="493"/>
    <col min="4353" max="4360" width="0" style="493" hidden="1" customWidth="1"/>
    <col min="4361" max="4361" width="3.7109375" style="493" customWidth="1"/>
    <col min="4362" max="4362" width="3.85546875" style="493" customWidth="1"/>
    <col min="4363" max="4363" width="3.7109375" style="493" customWidth="1"/>
    <col min="4364" max="4364" width="12.7109375" style="493" customWidth="1"/>
    <col min="4365" max="4365" width="52.7109375" style="493" customWidth="1"/>
    <col min="4366" max="4369" width="0" style="493" hidden="1" customWidth="1"/>
    <col min="4370" max="4370" width="12.28515625" style="493" customWidth="1"/>
    <col min="4371" max="4371" width="6.42578125" style="493" customWidth="1"/>
    <col min="4372" max="4372" width="12.28515625" style="493" customWidth="1"/>
    <col min="4373" max="4373" width="0" style="493" hidden="1" customWidth="1"/>
    <col min="4374" max="4374" width="3.7109375" style="493" customWidth="1"/>
    <col min="4375" max="4375" width="11.140625" style="493" bestFit="1" customWidth="1"/>
    <col min="4376" max="4377" width="10.5703125" style="493"/>
    <col min="4378" max="4378" width="11.140625" style="493" customWidth="1"/>
    <col min="4379" max="4608" width="10.5703125" style="493"/>
    <col min="4609" max="4616" width="0" style="493" hidden="1" customWidth="1"/>
    <col min="4617" max="4617" width="3.7109375" style="493" customWidth="1"/>
    <col min="4618" max="4618" width="3.85546875" style="493" customWidth="1"/>
    <col min="4619" max="4619" width="3.7109375" style="493" customWidth="1"/>
    <col min="4620" max="4620" width="12.7109375" style="493" customWidth="1"/>
    <col min="4621" max="4621" width="52.7109375" style="493" customWidth="1"/>
    <col min="4622" max="4625" width="0" style="493" hidden="1" customWidth="1"/>
    <col min="4626" max="4626" width="12.28515625" style="493" customWidth="1"/>
    <col min="4627" max="4627" width="6.42578125" style="493" customWidth="1"/>
    <col min="4628" max="4628" width="12.28515625" style="493" customWidth="1"/>
    <col min="4629" max="4629" width="0" style="493" hidden="1" customWidth="1"/>
    <col min="4630" max="4630" width="3.7109375" style="493" customWidth="1"/>
    <col min="4631" max="4631" width="11.140625" style="493" bestFit="1" customWidth="1"/>
    <col min="4632" max="4633" width="10.5703125" style="493"/>
    <col min="4634" max="4634" width="11.140625" style="493" customWidth="1"/>
    <col min="4635" max="4864" width="10.5703125" style="493"/>
    <col min="4865" max="4872" width="0" style="493" hidden="1" customWidth="1"/>
    <col min="4873" max="4873" width="3.7109375" style="493" customWidth="1"/>
    <col min="4874" max="4874" width="3.85546875" style="493" customWidth="1"/>
    <col min="4875" max="4875" width="3.7109375" style="493" customWidth="1"/>
    <col min="4876" max="4876" width="12.7109375" style="493" customWidth="1"/>
    <col min="4877" max="4877" width="52.7109375" style="493" customWidth="1"/>
    <col min="4878" max="4881" width="0" style="493" hidden="1" customWidth="1"/>
    <col min="4882" max="4882" width="12.28515625" style="493" customWidth="1"/>
    <col min="4883" max="4883" width="6.42578125" style="493" customWidth="1"/>
    <col min="4884" max="4884" width="12.28515625" style="493" customWidth="1"/>
    <col min="4885" max="4885" width="0" style="493" hidden="1" customWidth="1"/>
    <col min="4886" max="4886" width="3.7109375" style="493" customWidth="1"/>
    <col min="4887" max="4887" width="11.140625" style="493" bestFit="1" customWidth="1"/>
    <col min="4888" max="4889" width="10.5703125" style="493"/>
    <col min="4890" max="4890" width="11.140625" style="493" customWidth="1"/>
    <col min="4891" max="5120" width="10.5703125" style="493"/>
    <col min="5121" max="5128" width="0" style="493" hidden="1" customWidth="1"/>
    <col min="5129" max="5129" width="3.7109375" style="493" customWidth="1"/>
    <col min="5130" max="5130" width="3.85546875" style="493" customWidth="1"/>
    <col min="5131" max="5131" width="3.7109375" style="493" customWidth="1"/>
    <col min="5132" max="5132" width="12.7109375" style="493" customWidth="1"/>
    <col min="5133" max="5133" width="52.7109375" style="493" customWidth="1"/>
    <col min="5134" max="5137" width="0" style="493" hidden="1" customWidth="1"/>
    <col min="5138" max="5138" width="12.28515625" style="493" customWidth="1"/>
    <col min="5139" max="5139" width="6.42578125" style="493" customWidth="1"/>
    <col min="5140" max="5140" width="12.28515625" style="493" customWidth="1"/>
    <col min="5141" max="5141" width="0" style="493" hidden="1" customWidth="1"/>
    <col min="5142" max="5142" width="3.7109375" style="493" customWidth="1"/>
    <col min="5143" max="5143" width="11.140625" style="493" bestFit="1" customWidth="1"/>
    <col min="5144" max="5145" width="10.5703125" style="493"/>
    <col min="5146" max="5146" width="11.140625" style="493" customWidth="1"/>
    <col min="5147" max="5376" width="10.5703125" style="493"/>
    <col min="5377" max="5384" width="0" style="493" hidden="1" customWidth="1"/>
    <col min="5385" max="5385" width="3.7109375" style="493" customWidth="1"/>
    <col min="5386" max="5386" width="3.85546875" style="493" customWidth="1"/>
    <col min="5387" max="5387" width="3.7109375" style="493" customWidth="1"/>
    <col min="5388" max="5388" width="12.7109375" style="493" customWidth="1"/>
    <col min="5389" max="5389" width="52.7109375" style="493" customWidth="1"/>
    <col min="5390" max="5393" width="0" style="493" hidden="1" customWidth="1"/>
    <col min="5394" max="5394" width="12.28515625" style="493" customWidth="1"/>
    <col min="5395" max="5395" width="6.42578125" style="493" customWidth="1"/>
    <col min="5396" max="5396" width="12.28515625" style="493" customWidth="1"/>
    <col min="5397" max="5397" width="0" style="493" hidden="1" customWidth="1"/>
    <col min="5398" max="5398" width="3.7109375" style="493" customWidth="1"/>
    <col min="5399" max="5399" width="11.140625" style="493" bestFit="1" customWidth="1"/>
    <col min="5400" max="5401" width="10.5703125" style="493"/>
    <col min="5402" max="5402" width="11.140625" style="493" customWidth="1"/>
    <col min="5403" max="5632" width="10.5703125" style="493"/>
    <col min="5633" max="5640" width="0" style="493" hidden="1" customWidth="1"/>
    <col min="5641" max="5641" width="3.7109375" style="493" customWidth="1"/>
    <col min="5642" max="5642" width="3.85546875" style="493" customWidth="1"/>
    <col min="5643" max="5643" width="3.7109375" style="493" customWidth="1"/>
    <col min="5644" max="5644" width="12.7109375" style="493" customWidth="1"/>
    <col min="5645" max="5645" width="52.7109375" style="493" customWidth="1"/>
    <col min="5646" max="5649" width="0" style="493" hidden="1" customWidth="1"/>
    <col min="5650" max="5650" width="12.28515625" style="493" customWidth="1"/>
    <col min="5651" max="5651" width="6.42578125" style="493" customWidth="1"/>
    <col min="5652" max="5652" width="12.28515625" style="493" customWidth="1"/>
    <col min="5653" max="5653" width="0" style="493" hidden="1" customWidth="1"/>
    <col min="5654" max="5654" width="3.7109375" style="493" customWidth="1"/>
    <col min="5655" max="5655" width="11.140625" style="493" bestFit="1" customWidth="1"/>
    <col min="5656" max="5657" width="10.5703125" style="493"/>
    <col min="5658" max="5658" width="11.140625" style="493" customWidth="1"/>
    <col min="5659" max="5888" width="10.5703125" style="493"/>
    <col min="5889" max="5896" width="0" style="493" hidden="1" customWidth="1"/>
    <col min="5897" max="5897" width="3.7109375" style="493" customWidth="1"/>
    <col min="5898" max="5898" width="3.85546875" style="493" customWidth="1"/>
    <col min="5899" max="5899" width="3.7109375" style="493" customWidth="1"/>
    <col min="5900" max="5900" width="12.7109375" style="493" customWidth="1"/>
    <col min="5901" max="5901" width="52.7109375" style="493" customWidth="1"/>
    <col min="5902" max="5905" width="0" style="493" hidden="1" customWidth="1"/>
    <col min="5906" max="5906" width="12.28515625" style="493" customWidth="1"/>
    <col min="5907" max="5907" width="6.42578125" style="493" customWidth="1"/>
    <col min="5908" max="5908" width="12.28515625" style="493" customWidth="1"/>
    <col min="5909" max="5909" width="0" style="493" hidden="1" customWidth="1"/>
    <col min="5910" max="5910" width="3.7109375" style="493" customWidth="1"/>
    <col min="5911" max="5911" width="11.140625" style="493" bestFit="1" customWidth="1"/>
    <col min="5912" max="5913" width="10.5703125" style="493"/>
    <col min="5914" max="5914" width="11.140625" style="493" customWidth="1"/>
    <col min="5915" max="6144" width="10.5703125" style="493"/>
    <col min="6145" max="6152" width="0" style="493" hidden="1" customWidth="1"/>
    <col min="6153" max="6153" width="3.7109375" style="493" customWidth="1"/>
    <col min="6154" max="6154" width="3.85546875" style="493" customWidth="1"/>
    <col min="6155" max="6155" width="3.7109375" style="493" customWidth="1"/>
    <col min="6156" max="6156" width="12.7109375" style="493" customWidth="1"/>
    <col min="6157" max="6157" width="52.7109375" style="493" customWidth="1"/>
    <col min="6158" max="6161" width="0" style="493" hidden="1" customWidth="1"/>
    <col min="6162" max="6162" width="12.28515625" style="493" customWidth="1"/>
    <col min="6163" max="6163" width="6.42578125" style="493" customWidth="1"/>
    <col min="6164" max="6164" width="12.28515625" style="493" customWidth="1"/>
    <col min="6165" max="6165" width="0" style="493" hidden="1" customWidth="1"/>
    <col min="6166" max="6166" width="3.7109375" style="493" customWidth="1"/>
    <col min="6167" max="6167" width="11.140625" style="493" bestFit="1" customWidth="1"/>
    <col min="6168" max="6169" width="10.5703125" style="493"/>
    <col min="6170" max="6170" width="11.140625" style="493" customWidth="1"/>
    <col min="6171" max="6400" width="10.5703125" style="493"/>
    <col min="6401" max="6408" width="0" style="493" hidden="1" customWidth="1"/>
    <col min="6409" max="6409" width="3.7109375" style="493" customWidth="1"/>
    <col min="6410" max="6410" width="3.85546875" style="493" customWidth="1"/>
    <col min="6411" max="6411" width="3.7109375" style="493" customWidth="1"/>
    <col min="6412" max="6412" width="12.7109375" style="493" customWidth="1"/>
    <col min="6413" max="6413" width="52.7109375" style="493" customWidth="1"/>
    <col min="6414" max="6417" width="0" style="493" hidden="1" customWidth="1"/>
    <col min="6418" max="6418" width="12.28515625" style="493" customWidth="1"/>
    <col min="6419" max="6419" width="6.42578125" style="493" customWidth="1"/>
    <col min="6420" max="6420" width="12.28515625" style="493" customWidth="1"/>
    <col min="6421" max="6421" width="0" style="493" hidden="1" customWidth="1"/>
    <col min="6422" max="6422" width="3.7109375" style="493" customWidth="1"/>
    <col min="6423" max="6423" width="11.140625" style="493" bestFit="1" customWidth="1"/>
    <col min="6424" max="6425" width="10.5703125" style="493"/>
    <col min="6426" max="6426" width="11.140625" style="493" customWidth="1"/>
    <col min="6427" max="6656" width="10.5703125" style="493"/>
    <col min="6657" max="6664" width="0" style="493" hidden="1" customWidth="1"/>
    <col min="6665" max="6665" width="3.7109375" style="493" customWidth="1"/>
    <col min="6666" max="6666" width="3.85546875" style="493" customWidth="1"/>
    <col min="6667" max="6667" width="3.7109375" style="493" customWidth="1"/>
    <col min="6668" max="6668" width="12.7109375" style="493" customWidth="1"/>
    <col min="6669" max="6669" width="52.7109375" style="493" customWidth="1"/>
    <col min="6670" max="6673" width="0" style="493" hidden="1" customWidth="1"/>
    <col min="6674" max="6674" width="12.28515625" style="493" customWidth="1"/>
    <col min="6675" max="6675" width="6.42578125" style="493" customWidth="1"/>
    <col min="6676" max="6676" width="12.28515625" style="493" customWidth="1"/>
    <col min="6677" max="6677" width="0" style="493" hidden="1" customWidth="1"/>
    <col min="6678" max="6678" width="3.7109375" style="493" customWidth="1"/>
    <col min="6679" max="6679" width="11.140625" style="493" bestFit="1" customWidth="1"/>
    <col min="6680" max="6681" width="10.5703125" style="493"/>
    <col min="6682" max="6682" width="11.140625" style="493" customWidth="1"/>
    <col min="6683" max="6912" width="10.5703125" style="493"/>
    <col min="6913" max="6920" width="0" style="493" hidden="1" customWidth="1"/>
    <col min="6921" max="6921" width="3.7109375" style="493" customWidth="1"/>
    <col min="6922" max="6922" width="3.85546875" style="493" customWidth="1"/>
    <col min="6923" max="6923" width="3.7109375" style="493" customWidth="1"/>
    <col min="6924" max="6924" width="12.7109375" style="493" customWidth="1"/>
    <col min="6925" max="6925" width="52.7109375" style="493" customWidth="1"/>
    <col min="6926" max="6929" width="0" style="493" hidden="1" customWidth="1"/>
    <col min="6930" max="6930" width="12.28515625" style="493" customWidth="1"/>
    <col min="6931" max="6931" width="6.42578125" style="493" customWidth="1"/>
    <col min="6932" max="6932" width="12.28515625" style="493" customWidth="1"/>
    <col min="6933" max="6933" width="0" style="493" hidden="1" customWidth="1"/>
    <col min="6934" max="6934" width="3.7109375" style="493" customWidth="1"/>
    <col min="6935" max="6935" width="11.140625" style="493" bestFit="1" customWidth="1"/>
    <col min="6936" max="6937" width="10.5703125" style="493"/>
    <col min="6938" max="6938" width="11.140625" style="493" customWidth="1"/>
    <col min="6939" max="7168" width="10.5703125" style="493"/>
    <col min="7169" max="7176" width="0" style="493" hidden="1" customWidth="1"/>
    <col min="7177" max="7177" width="3.7109375" style="493" customWidth="1"/>
    <col min="7178" max="7178" width="3.85546875" style="493" customWidth="1"/>
    <col min="7179" max="7179" width="3.7109375" style="493" customWidth="1"/>
    <col min="7180" max="7180" width="12.7109375" style="493" customWidth="1"/>
    <col min="7181" max="7181" width="52.7109375" style="493" customWidth="1"/>
    <col min="7182" max="7185" width="0" style="493" hidden="1" customWidth="1"/>
    <col min="7186" max="7186" width="12.28515625" style="493" customWidth="1"/>
    <col min="7187" max="7187" width="6.42578125" style="493" customWidth="1"/>
    <col min="7188" max="7188" width="12.28515625" style="493" customWidth="1"/>
    <col min="7189" max="7189" width="0" style="493" hidden="1" customWidth="1"/>
    <col min="7190" max="7190" width="3.7109375" style="493" customWidth="1"/>
    <col min="7191" max="7191" width="11.140625" style="493" bestFit="1" customWidth="1"/>
    <col min="7192" max="7193" width="10.5703125" style="493"/>
    <col min="7194" max="7194" width="11.140625" style="493" customWidth="1"/>
    <col min="7195" max="7424" width="10.5703125" style="493"/>
    <col min="7425" max="7432" width="0" style="493" hidden="1" customWidth="1"/>
    <col min="7433" max="7433" width="3.7109375" style="493" customWidth="1"/>
    <col min="7434" max="7434" width="3.85546875" style="493" customWidth="1"/>
    <col min="7435" max="7435" width="3.7109375" style="493" customWidth="1"/>
    <col min="7436" max="7436" width="12.7109375" style="493" customWidth="1"/>
    <col min="7437" max="7437" width="52.7109375" style="493" customWidth="1"/>
    <col min="7438" max="7441" width="0" style="493" hidden="1" customWidth="1"/>
    <col min="7442" max="7442" width="12.28515625" style="493" customWidth="1"/>
    <col min="7443" max="7443" width="6.42578125" style="493" customWidth="1"/>
    <col min="7444" max="7444" width="12.28515625" style="493" customWidth="1"/>
    <col min="7445" max="7445" width="0" style="493" hidden="1" customWidth="1"/>
    <col min="7446" max="7446" width="3.7109375" style="493" customWidth="1"/>
    <col min="7447" max="7447" width="11.140625" style="493" bestFit="1" customWidth="1"/>
    <col min="7448" max="7449" width="10.5703125" style="493"/>
    <col min="7450" max="7450" width="11.140625" style="493" customWidth="1"/>
    <col min="7451" max="7680" width="10.5703125" style="493"/>
    <col min="7681" max="7688" width="0" style="493" hidden="1" customWidth="1"/>
    <col min="7689" max="7689" width="3.7109375" style="493" customWidth="1"/>
    <col min="7690" max="7690" width="3.85546875" style="493" customWidth="1"/>
    <col min="7691" max="7691" width="3.7109375" style="493" customWidth="1"/>
    <col min="7692" max="7692" width="12.7109375" style="493" customWidth="1"/>
    <col min="7693" max="7693" width="52.7109375" style="493" customWidth="1"/>
    <col min="7694" max="7697" width="0" style="493" hidden="1" customWidth="1"/>
    <col min="7698" max="7698" width="12.28515625" style="493" customWidth="1"/>
    <col min="7699" max="7699" width="6.42578125" style="493" customWidth="1"/>
    <col min="7700" max="7700" width="12.28515625" style="493" customWidth="1"/>
    <col min="7701" max="7701" width="0" style="493" hidden="1" customWidth="1"/>
    <col min="7702" max="7702" width="3.7109375" style="493" customWidth="1"/>
    <col min="7703" max="7703" width="11.140625" style="493" bestFit="1" customWidth="1"/>
    <col min="7704" max="7705" width="10.5703125" style="493"/>
    <col min="7706" max="7706" width="11.140625" style="493" customWidth="1"/>
    <col min="7707" max="7936" width="10.5703125" style="493"/>
    <col min="7937" max="7944" width="0" style="493" hidden="1" customWidth="1"/>
    <col min="7945" max="7945" width="3.7109375" style="493" customWidth="1"/>
    <col min="7946" max="7946" width="3.85546875" style="493" customWidth="1"/>
    <col min="7947" max="7947" width="3.7109375" style="493" customWidth="1"/>
    <col min="7948" max="7948" width="12.7109375" style="493" customWidth="1"/>
    <col min="7949" max="7949" width="52.7109375" style="493" customWidth="1"/>
    <col min="7950" max="7953" width="0" style="493" hidden="1" customWidth="1"/>
    <col min="7954" max="7954" width="12.28515625" style="493" customWidth="1"/>
    <col min="7955" max="7955" width="6.42578125" style="493" customWidth="1"/>
    <col min="7956" max="7956" width="12.28515625" style="493" customWidth="1"/>
    <col min="7957" max="7957" width="0" style="493" hidden="1" customWidth="1"/>
    <col min="7958" max="7958" width="3.7109375" style="493" customWidth="1"/>
    <col min="7959" max="7959" width="11.140625" style="493" bestFit="1" customWidth="1"/>
    <col min="7960" max="7961" width="10.5703125" style="493"/>
    <col min="7962" max="7962" width="11.140625" style="493" customWidth="1"/>
    <col min="7963" max="8192" width="10.5703125" style="493"/>
    <col min="8193" max="8200" width="0" style="493" hidden="1" customWidth="1"/>
    <col min="8201" max="8201" width="3.7109375" style="493" customWidth="1"/>
    <col min="8202" max="8202" width="3.85546875" style="493" customWidth="1"/>
    <col min="8203" max="8203" width="3.7109375" style="493" customWidth="1"/>
    <col min="8204" max="8204" width="12.7109375" style="493" customWidth="1"/>
    <col min="8205" max="8205" width="52.7109375" style="493" customWidth="1"/>
    <col min="8206" max="8209" width="0" style="493" hidden="1" customWidth="1"/>
    <col min="8210" max="8210" width="12.28515625" style="493" customWidth="1"/>
    <col min="8211" max="8211" width="6.42578125" style="493" customWidth="1"/>
    <col min="8212" max="8212" width="12.28515625" style="493" customWidth="1"/>
    <col min="8213" max="8213" width="0" style="493" hidden="1" customWidth="1"/>
    <col min="8214" max="8214" width="3.7109375" style="493" customWidth="1"/>
    <col min="8215" max="8215" width="11.140625" style="493" bestFit="1" customWidth="1"/>
    <col min="8216" max="8217" width="10.5703125" style="493"/>
    <col min="8218" max="8218" width="11.140625" style="493" customWidth="1"/>
    <col min="8219" max="8448" width="10.5703125" style="493"/>
    <col min="8449" max="8456" width="0" style="493" hidden="1" customWidth="1"/>
    <col min="8457" max="8457" width="3.7109375" style="493" customWidth="1"/>
    <col min="8458" max="8458" width="3.85546875" style="493" customWidth="1"/>
    <col min="8459" max="8459" width="3.7109375" style="493" customWidth="1"/>
    <col min="8460" max="8460" width="12.7109375" style="493" customWidth="1"/>
    <col min="8461" max="8461" width="52.7109375" style="493" customWidth="1"/>
    <col min="8462" max="8465" width="0" style="493" hidden="1" customWidth="1"/>
    <col min="8466" max="8466" width="12.28515625" style="493" customWidth="1"/>
    <col min="8467" max="8467" width="6.42578125" style="493" customWidth="1"/>
    <col min="8468" max="8468" width="12.28515625" style="493" customWidth="1"/>
    <col min="8469" max="8469" width="0" style="493" hidden="1" customWidth="1"/>
    <col min="8470" max="8470" width="3.7109375" style="493" customWidth="1"/>
    <col min="8471" max="8471" width="11.140625" style="493" bestFit="1" customWidth="1"/>
    <col min="8472" max="8473" width="10.5703125" style="493"/>
    <col min="8474" max="8474" width="11.140625" style="493" customWidth="1"/>
    <col min="8475" max="8704" width="10.5703125" style="493"/>
    <col min="8705" max="8712" width="0" style="493" hidden="1" customWidth="1"/>
    <col min="8713" max="8713" width="3.7109375" style="493" customWidth="1"/>
    <col min="8714" max="8714" width="3.85546875" style="493" customWidth="1"/>
    <col min="8715" max="8715" width="3.7109375" style="493" customWidth="1"/>
    <col min="8716" max="8716" width="12.7109375" style="493" customWidth="1"/>
    <col min="8717" max="8717" width="52.7109375" style="493" customWidth="1"/>
    <col min="8718" max="8721" width="0" style="493" hidden="1" customWidth="1"/>
    <col min="8722" max="8722" width="12.28515625" style="493" customWidth="1"/>
    <col min="8723" max="8723" width="6.42578125" style="493" customWidth="1"/>
    <col min="8724" max="8724" width="12.28515625" style="493" customWidth="1"/>
    <col min="8725" max="8725" width="0" style="493" hidden="1" customWidth="1"/>
    <col min="8726" max="8726" width="3.7109375" style="493" customWidth="1"/>
    <col min="8727" max="8727" width="11.140625" style="493" bestFit="1" customWidth="1"/>
    <col min="8728" max="8729" width="10.5703125" style="493"/>
    <col min="8730" max="8730" width="11.140625" style="493" customWidth="1"/>
    <col min="8731" max="8960" width="10.5703125" style="493"/>
    <col min="8961" max="8968" width="0" style="493" hidden="1" customWidth="1"/>
    <col min="8969" max="8969" width="3.7109375" style="493" customWidth="1"/>
    <col min="8970" max="8970" width="3.85546875" style="493" customWidth="1"/>
    <col min="8971" max="8971" width="3.7109375" style="493" customWidth="1"/>
    <col min="8972" max="8972" width="12.7109375" style="493" customWidth="1"/>
    <col min="8973" max="8973" width="52.7109375" style="493" customWidth="1"/>
    <col min="8974" max="8977" width="0" style="493" hidden="1" customWidth="1"/>
    <col min="8978" max="8978" width="12.28515625" style="493" customWidth="1"/>
    <col min="8979" max="8979" width="6.42578125" style="493" customWidth="1"/>
    <col min="8980" max="8980" width="12.28515625" style="493" customWidth="1"/>
    <col min="8981" max="8981" width="0" style="493" hidden="1" customWidth="1"/>
    <col min="8982" max="8982" width="3.7109375" style="493" customWidth="1"/>
    <col min="8983" max="8983" width="11.140625" style="493" bestFit="1" customWidth="1"/>
    <col min="8984" max="8985" width="10.5703125" style="493"/>
    <col min="8986" max="8986" width="11.140625" style="493" customWidth="1"/>
    <col min="8987" max="9216" width="10.5703125" style="493"/>
    <col min="9217" max="9224" width="0" style="493" hidden="1" customWidth="1"/>
    <col min="9225" max="9225" width="3.7109375" style="493" customWidth="1"/>
    <col min="9226" max="9226" width="3.85546875" style="493" customWidth="1"/>
    <col min="9227" max="9227" width="3.7109375" style="493" customWidth="1"/>
    <col min="9228" max="9228" width="12.7109375" style="493" customWidth="1"/>
    <col min="9229" max="9229" width="52.7109375" style="493" customWidth="1"/>
    <col min="9230" max="9233" width="0" style="493" hidden="1" customWidth="1"/>
    <col min="9234" max="9234" width="12.28515625" style="493" customWidth="1"/>
    <col min="9235" max="9235" width="6.42578125" style="493" customWidth="1"/>
    <col min="9236" max="9236" width="12.28515625" style="493" customWidth="1"/>
    <col min="9237" max="9237" width="0" style="493" hidden="1" customWidth="1"/>
    <col min="9238" max="9238" width="3.7109375" style="493" customWidth="1"/>
    <col min="9239" max="9239" width="11.140625" style="493" bestFit="1" customWidth="1"/>
    <col min="9240" max="9241" width="10.5703125" style="493"/>
    <col min="9242" max="9242" width="11.140625" style="493" customWidth="1"/>
    <col min="9243" max="9472" width="10.5703125" style="493"/>
    <col min="9473" max="9480" width="0" style="493" hidden="1" customWidth="1"/>
    <col min="9481" max="9481" width="3.7109375" style="493" customWidth="1"/>
    <col min="9482" max="9482" width="3.85546875" style="493" customWidth="1"/>
    <col min="9483" max="9483" width="3.7109375" style="493" customWidth="1"/>
    <col min="9484" max="9484" width="12.7109375" style="493" customWidth="1"/>
    <col min="9485" max="9485" width="52.7109375" style="493" customWidth="1"/>
    <col min="9486" max="9489" width="0" style="493" hidden="1" customWidth="1"/>
    <col min="9490" max="9490" width="12.28515625" style="493" customWidth="1"/>
    <col min="9491" max="9491" width="6.42578125" style="493" customWidth="1"/>
    <col min="9492" max="9492" width="12.28515625" style="493" customWidth="1"/>
    <col min="9493" max="9493" width="0" style="493" hidden="1" customWidth="1"/>
    <col min="9494" max="9494" width="3.7109375" style="493" customWidth="1"/>
    <col min="9495" max="9495" width="11.140625" style="493" bestFit="1" customWidth="1"/>
    <col min="9496" max="9497" width="10.5703125" style="493"/>
    <col min="9498" max="9498" width="11.140625" style="493" customWidth="1"/>
    <col min="9499" max="9728" width="10.5703125" style="493"/>
    <col min="9729" max="9736" width="0" style="493" hidden="1" customWidth="1"/>
    <col min="9737" max="9737" width="3.7109375" style="493" customWidth="1"/>
    <col min="9738" max="9738" width="3.85546875" style="493" customWidth="1"/>
    <col min="9739" max="9739" width="3.7109375" style="493" customWidth="1"/>
    <col min="9740" max="9740" width="12.7109375" style="493" customWidth="1"/>
    <col min="9741" max="9741" width="52.7109375" style="493" customWidth="1"/>
    <col min="9742" max="9745" width="0" style="493" hidden="1" customWidth="1"/>
    <col min="9746" max="9746" width="12.28515625" style="493" customWidth="1"/>
    <col min="9747" max="9747" width="6.42578125" style="493" customWidth="1"/>
    <col min="9748" max="9748" width="12.28515625" style="493" customWidth="1"/>
    <col min="9749" max="9749" width="0" style="493" hidden="1" customWidth="1"/>
    <col min="9750" max="9750" width="3.7109375" style="493" customWidth="1"/>
    <col min="9751" max="9751" width="11.140625" style="493" bestFit="1" customWidth="1"/>
    <col min="9752" max="9753" width="10.5703125" style="493"/>
    <col min="9754" max="9754" width="11.140625" style="493" customWidth="1"/>
    <col min="9755" max="9984" width="10.5703125" style="493"/>
    <col min="9985" max="9992" width="0" style="493" hidden="1" customWidth="1"/>
    <col min="9993" max="9993" width="3.7109375" style="493" customWidth="1"/>
    <col min="9994" max="9994" width="3.85546875" style="493" customWidth="1"/>
    <col min="9995" max="9995" width="3.7109375" style="493" customWidth="1"/>
    <col min="9996" max="9996" width="12.7109375" style="493" customWidth="1"/>
    <col min="9997" max="9997" width="52.7109375" style="493" customWidth="1"/>
    <col min="9998" max="10001" width="0" style="493" hidden="1" customWidth="1"/>
    <col min="10002" max="10002" width="12.28515625" style="493" customWidth="1"/>
    <col min="10003" max="10003" width="6.42578125" style="493" customWidth="1"/>
    <col min="10004" max="10004" width="12.28515625" style="493" customWidth="1"/>
    <col min="10005" max="10005" width="0" style="493" hidden="1" customWidth="1"/>
    <col min="10006" max="10006" width="3.7109375" style="493" customWidth="1"/>
    <col min="10007" max="10007" width="11.140625" style="493" bestFit="1" customWidth="1"/>
    <col min="10008" max="10009" width="10.5703125" style="493"/>
    <col min="10010" max="10010" width="11.140625" style="493" customWidth="1"/>
    <col min="10011" max="10240" width="10.5703125" style="493"/>
    <col min="10241" max="10248" width="0" style="493" hidden="1" customWidth="1"/>
    <col min="10249" max="10249" width="3.7109375" style="493" customWidth="1"/>
    <col min="10250" max="10250" width="3.85546875" style="493" customWidth="1"/>
    <col min="10251" max="10251" width="3.7109375" style="493" customWidth="1"/>
    <col min="10252" max="10252" width="12.7109375" style="493" customWidth="1"/>
    <col min="10253" max="10253" width="52.7109375" style="493" customWidth="1"/>
    <col min="10254" max="10257" width="0" style="493" hidden="1" customWidth="1"/>
    <col min="10258" max="10258" width="12.28515625" style="493" customWidth="1"/>
    <col min="10259" max="10259" width="6.42578125" style="493" customWidth="1"/>
    <col min="10260" max="10260" width="12.28515625" style="493" customWidth="1"/>
    <col min="10261" max="10261" width="0" style="493" hidden="1" customWidth="1"/>
    <col min="10262" max="10262" width="3.7109375" style="493" customWidth="1"/>
    <col min="10263" max="10263" width="11.140625" style="493" bestFit="1" customWidth="1"/>
    <col min="10264" max="10265" width="10.5703125" style="493"/>
    <col min="10266" max="10266" width="11.140625" style="493" customWidth="1"/>
    <col min="10267" max="10496" width="10.5703125" style="493"/>
    <col min="10497" max="10504" width="0" style="493" hidden="1" customWidth="1"/>
    <col min="10505" max="10505" width="3.7109375" style="493" customWidth="1"/>
    <col min="10506" max="10506" width="3.85546875" style="493" customWidth="1"/>
    <col min="10507" max="10507" width="3.7109375" style="493" customWidth="1"/>
    <col min="10508" max="10508" width="12.7109375" style="493" customWidth="1"/>
    <col min="10509" max="10509" width="52.7109375" style="493" customWidth="1"/>
    <col min="10510" max="10513" width="0" style="493" hidden="1" customWidth="1"/>
    <col min="10514" max="10514" width="12.28515625" style="493" customWidth="1"/>
    <col min="10515" max="10515" width="6.42578125" style="493" customWidth="1"/>
    <col min="10516" max="10516" width="12.28515625" style="493" customWidth="1"/>
    <col min="10517" max="10517" width="0" style="493" hidden="1" customWidth="1"/>
    <col min="10518" max="10518" width="3.7109375" style="493" customWidth="1"/>
    <col min="10519" max="10519" width="11.140625" style="493" bestFit="1" customWidth="1"/>
    <col min="10520" max="10521" width="10.5703125" style="493"/>
    <col min="10522" max="10522" width="11.140625" style="493" customWidth="1"/>
    <col min="10523" max="10752" width="10.5703125" style="493"/>
    <col min="10753" max="10760" width="0" style="493" hidden="1" customWidth="1"/>
    <col min="10761" max="10761" width="3.7109375" style="493" customWidth="1"/>
    <col min="10762" max="10762" width="3.85546875" style="493" customWidth="1"/>
    <col min="10763" max="10763" width="3.7109375" style="493" customWidth="1"/>
    <col min="10764" max="10764" width="12.7109375" style="493" customWidth="1"/>
    <col min="10765" max="10765" width="52.7109375" style="493" customWidth="1"/>
    <col min="10766" max="10769" width="0" style="493" hidden="1" customWidth="1"/>
    <col min="10770" max="10770" width="12.28515625" style="493" customWidth="1"/>
    <col min="10771" max="10771" width="6.42578125" style="493" customWidth="1"/>
    <col min="10772" max="10772" width="12.28515625" style="493" customWidth="1"/>
    <col min="10773" max="10773" width="0" style="493" hidden="1" customWidth="1"/>
    <col min="10774" max="10774" width="3.7109375" style="493" customWidth="1"/>
    <col min="10775" max="10775" width="11.140625" style="493" bestFit="1" customWidth="1"/>
    <col min="10776" max="10777" width="10.5703125" style="493"/>
    <col min="10778" max="10778" width="11.140625" style="493" customWidth="1"/>
    <col min="10779" max="11008" width="10.5703125" style="493"/>
    <col min="11009" max="11016" width="0" style="493" hidden="1" customWidth="1"/>
    <col min="11017" max="11017" width="3.7109375" style="493" customWidth="1"/>
    <col min="11018" max="11018" width="3.85546875" style="493" customWidth="1"/>
    <col min="11019" max="11019" width="3.7109375" style="493" customWidth="1"/>
    <col min="11020" max="11020" width="12.7109375" style="493" customWidth="1"/>
    <col min="11021" max="11021" width="52.7109375" style="493" customWidth="1"/>
    <col min="11022" max="11025" width="0" style="493" hidden="1" customWidth="1"/>
    <col min="11026" max="11026" width="12.28515625" style="493" customWidth="1"/>
    <col min="11027" max="11027" width="6.42578125" style="493" customWidth="1"/>
    <col min="11028" max="11028" width="12.28515625" style="493" customWidth="1"/>
    <col min="11029" max="11029" width="0" style="493" hidden="1" customWidth="1"/>
    <col min="11030" max="11030" width="3.7109375" style="493" customWidth="1"/>
    <col min="11031" max="11031" width="11.140625" style="493" bestFit="1" customWidth="1"/>
    <col min="11032" max="11033" width="10.5703125" style="493"/>
    <col min="11034" max="11034" width="11.140625" style="493" customWidth="1"/>
    <col min="11035" max="11264" width="10.5703125" style="493"/>
    <col min="11265" max="11272" width="0" style="493" hidden="1" customWidth="1"/>
    <col min="11273" max="11273" width="3.7109375" style="493" customWidth="1"/>
    <col min="11274" max="11274" width="3.85546875" style="493" customWidth="1"/>
    <col min="11275" max="11275" width="3.7109375" style="493" customWidth="1"/>
    <col min="11276" max="11276" width="12.7109375" style="493" customWidth="1"/>
    <col min="11277" max="11277" width="52.7109375" style="493" customWidth="1"/>
    <col min="11278" max="11281" width="0" style="493" hidden="1" customWidth="1"/>
    <col min="11282" max="11282" width="12.28515625" style="493" customWidth="1"/>
    <col min="11283" max="11283" width="6.42578125" style="493" customWidth="1"/>
    <col min="11284" max="11284" width="12.28515625" style="493" customWidth="1"/>
    <col min="11285" max="11285" width="0" style="493" hidden="1" customWidth="1"/>
    <col min="11286" max="11286" width="3.7109375" style="493" customWidth="1"/>
    <col min="11287" max="11287" width="11.140625" style="493" bestFit="1" customWidth="1"/>
    <col min="11288" max="11289" width="10.5703125" style="493"/>
    <col min="11290" max="11290" width="11.140625" style="493" customWidth="1"/>
    <col min="11291" max="11520" width="10.5703125" style="493"/>
    <col min="11521" max="11528" width="0" style="493" hidden="1" customWidth="1"/>
    <col min="11529" max="11529" width="3.7109375" style="493" customWidth="1"/>
    <col min="11530" max="11530" width="3.85546875" style="493" customWidth="1"/>
    <col min="11531" max="11531" width="3.7109375" style="493" customWidth="1"/>
    <col min="11532" max="11532" width="12.7109375" style="493" customWidth="1"/>
    <col min="11533" max="11533" width="52.7109375" style="493" customWidth="1"/>
    <col min="11534" max="11537" width="0" style="493" hidden="1" customWidth="1"/>
    <col min="11538" max="11538" width="12.28515625" style="493" customWidth="1"/>
    <col min="11539" max="11539" width="6.42578125" style="493" customWidth="1"/>
    <col min="11540" max="11540" width="12.28515625" style="493" customWidth="1"/>
    <col min="11541" max="11541" width="0" style="493" hidden="1" customWidth="1"/>
    <col min="11542" max="11542" width="3.7109375" style="493" customWidth="1"/>
    <col min="11543" max="11543" width="11.140625" style="493" bestFit="1" customWidth="1"/>
    <col min="11544" max="11545" width="10.5703125" style="493"/>
    <col min="11546" max="11546" width="11.140625" style="493" customWidth="1"/>
    <col min="11547" max="11776" width="10.5703125" style="493"/>
    <col min="11777" max="11784" width="0" style="493" hidden="1" customWidth="1"/>
    <col min="11785" max="11785" width="3.7109375" style="493" customWidth="1"/>
    <col min="11786" max="11786" width="3.85546875" style="493" customWidth="1"/>
    <col min="11787" max="11787" width="3.7109375" style="493" customWidth="1"/>
    <col min="11788" max="11788" width="12.7109375" style="493" customWidth="1"/>
    <col min="11789" max="11789" width="52.7109375" style="493" customWidth="1"/>
    <col min="11790" max="11793" width="0" style="493" hidden="1" customWidth="1"/>
    <col min="11794" max="11794" width="12.28515625" style="493" customWidth="1"/>
    <col min="11795" max="11795" width="6.42578125" style="493" customWidth="1"/>
    <col min="11796" max="11796" width="12.28515625" style="493" customWidth="1"/>
    <col min="11797" max="11797" width="0" style="493" hidden="1" customWidth="1"/>
    <col min="11798" max="11798" width="3.7109375" style="493" customWidth="1"/>
    <col min="11799" max="11799" width="11.140625" style="493" bestFit="1" customWidth="1"/>
    <col min="11800" max="11801" width="10.5703125" style="493"/>
    <col min="11802" max="11802" width="11.140625" style="493" customWidth="1"/>
    <col min="11803" max="12032" width="10.5703125" style="493"/>
    <col min="12033" max="12040" width="0" style="493" hidden="1" customWidth="1"/>
    <col min="12041" max="12041" width="3.7109375" style="493" customWidth="1"/>
    <col min="12042" max="12042" width="3.85546875" style="493" customWidth="1"/>
    <col min="12043" max="12043" width="3.7109375" style="493" customWidth="1"/>
    <col min="12044" max="12044" width="12.7109375" style="493" customWidth="1"/>
    <col min="12045" max="12045" width="52.7109375" style="493" customWidth="1"/>
    <col min="12046" max="12049" width="0" style="493" hidden="1" customWidth="1"/>
    <col min="12050" max="12050" width="12.28515625" style="493" customWidth="1"/>
    <col min="12051" max="12051" width="6.42578125" style="493" customWidth="1"/>
    <col min="12052" max="12052" width="12.28515625" style="493" customWidth="1"/>
    <col min="12053" max="12053" width="0" style="493" hidden="1" customWidth="1"/>
    <col min="12054" max="12054" width="3.7109375" style="493" customWidth="1"/>
    <col min="12055" max="12055" width="11.140625" style="493" bestFit="1" customWidth="1"/>
    <col min="12056" max="12057" width="10.5703125" style="493"/>
    <col min="12058" max="12058" width="11.140625" style="493" customWidth="1"/>
    <col min="12059" max="12288" width="10.5703125" style="493"/>
    <col min="12289" max="12296" width="0" style="493" hidden="1" customWidth="1"/>
    <col min="12297" max="12297" width="3.7109375" style="493" customWidth="1"/>
    <col min="12298" max="12298" width="3.85546875" style="493" customWidth="1"/>
    <col min="12299" max="12299" width="3.7109375" style="493" customWidth="1"/>
    <col min="12300" max="12300" width="12.7109375" style="493" customWidth="1"/>
    <col min="12301" max="12301" width="52.7109375" style="493" customWidth="1"/>
    <col min="12302" max="12305" width="0" style="493" hidden="1" customWidth="1"/>
    <col min="12306" max="12306" width="12.28515625" style="493" customWidth="1"/>
    <col min="12307" max="12307" width="6.42578125" style="493" customWidth="1"/>
    <col min="12308" max="12308" width="12.28515625" style="493" customWidth="1"/>
    <col min="12309" max="12309" width="0" style="493" hidden="1" customWidth="1"/>
    <col min="12310" max="12310" width="3.7109375" style="493" customWidth="1"/>
    <col min="12311" max="12311" width="11.140625" style="493" bestFit="1" customWidth="1"/>
    <col min="12312" max="12313" width="10.5703125" style="493"/>
    <col min="12314" max="12314" width="11.140625" style="493" customWidth="1"/>
    <col min="12315" max="12544" width="10.5703125" style="493"/>
    <col min="12545" max="12552" width="0" style="493" hidden="1" customWidth="1"/>
    <col min="12553" max="12553" width="3.7109375" style="493" customWidth="1"/>
    <col min="12554" max="12554" width="3.85546875" style="493" customWidth="1"/>
    <col min="12555" max="12555" width="3.7109375" style="493" customWidth="1"/>
    <col min="12556" max="12556" width="12.7109375" style="493" customWidth="1"/>
    <col min="12557" max="12557" width="52.7109375" style="493" customWidth="1"/>
    <col min="12558" max="12561" width="0" style="493" hidden="1" customWidth="1"/>
    <col min="12562" max="12562" width="12.28515625" style="493" customWidth="1"/>
    <col min="12563" max="12563" width="6.42578125" style="493" customWidth="1"/>
    <col min="12564" max="12564" width="12.28515625" style="493" customWidth="1"/>
    <col min="12565" max="12565" width="0" style="493" hidden="1" customWidth="1"/>
    <col min="12566" max="12566" width="3.7109375" style="493" customWidth="1"/>
    <col min="12567" max="12567" width="11.140625" style="493" bestFit="1" customWidth="1"/>
    <col min="12568" max="12569" width="10.5703125" style="493"/>
    <col min="12570" max="12570" width="11.140625" style="493" customWidth="1"/>
    <col min="12571" max="12800" width="10.5703125" style="493"/>
    <col min="12801" max="12808" width="0" style="493" hidden="1" customWidth="1"/>
    <col min="12809" max="12809" width="3.7109375" style="493" customWidth="1"/>
    <col min="12810" max="12810" width="3.85546875" style="493" customWidth="1"/>
    <col min="12811" max="12811" width="3.7109375" style="493" customWidth="1"/>
    <col min="12812" max="12812" width="12.7109375" style="493" customWidth="1"/>
    <col min="12813" max="12813" width="52.7109375" style="493" customWidth="1"/>
    <col min="12814" max="12817" width="0" style="493" hidden="1" customWidth="1"/>
    <col min="12818" max="12818" width="12.28515625" style="493" customWidth="1"/>
    <col min="12819" max="12819" width="6.42578125" style="493" customWidth="1"/>
    <col min="12820" max="12820" width="12.28515625" style="493" customWidth="1"/>
    <col min="12821" max="12821" width="0" style="493" hidden="1" customWidth="1"/>
    <col min="12822" max="12822" width="3.7109375" style="493" customWidth="1"/>
    <col min="12823" max="12823" width="11.140625" style="493" bestFit="1" customWidth="1"/>
    <col min="12824" max="12825" width="10.5703125" style="493"/>
    <col min="12826" max="12826" width="11.140625" style="493" customWidth="1"/>
    <col min="12827" max="13056" width="10.5703125" style="493"/>
    <col min="13057" max="13064" width="0" style="493" hidden="1" customWidth="1"/>
    <col min="13065" max="13065" width="3.7109375" style="493" customWidth="1"/>
    <col min="13066" max="13066" width="3.85546875" style="493" customWidth="1"/>
    <col min="13067" max="13067" width="3.7109375" style="493" customWidth="1"/>
    <col min="13068" max="13068" width="12.7109375" style="493" customWidth="1"/>
    <col min="13069" max="13069" width="52.7109375" style="493" customWidth="1"/>
    <col min="13070" max="13073" width="0" style="493" hidden="1" customWidth="1"/>
    <col min="13074" max="13074" width="12.28515625" style="493" customWidth="1"/>
    <col min="13075" max="13075" width="6.42578125" style="493" customWidth="1"/>
    <col min="13076" max="13076" width="12.28515625" style="493" customWidth="1"/>
    <col min="13077" max="13077" width="0" style="493" hidden="1" customWidth="1"/>
    <col min="13078" max="13078" width="3.7109375" style="493" customWidth="1"/>
    <col min="13079" max="13079" width="11.140625" style="493" bestFit="1" customWidth="1"/>
    <col min="13080" max="13081" width="10.5703125" style="493"/>
    <col min="13082" max="13082" width="11.140625" style="493" customWidth="1"/>
    <col min="13083" max="13312" width="10.5703125" style="493"/>
    <col min="13313" max="13320" width="0" style="493" hidden="1" customWidth="1"/>
    <col min="13321" max="13321" width="3.7109375" style="493" customWidth="1"/>
    <col min="13322" max="13322" width="3.85546875" style="493" customWidth="1"/>
    <col min="13323" max="13323" width="3.7109375" style="493" customWidth="1"/>
    <col min="13324" max="13324" width="12.7109375" style="493" customWidth="1"/>
    <col min="13325" max="13325" width="52.7109375" style="493" customWidth="1"/>
    <col min="13326" max="13329" width="0" style="493" hidden="1" customWidth="1"/>
    <col min="13330" max="13330" width="12.28515625" style="493" customWidth="1"/>
    <col min="13331" max="13331" width="6.42578125" style="493" customWidth="1"/>
    <col min="13332" max="13332" width="12.28515625" style="493" customWidth="1"/>
    <col min="13333" max="13333" width="0" style="493" hidden="1" customWidth="1"/>
    <col min="13334" max="13334" width="3.7109375" style="493" customWidth="1"/>
    <col min="13335" max="13335" width="11.140625" style="493" bestFit="1" customWidth="1"/>
    <col min="13336" max="13337" width="10.5703125" style="493"/>
    <col min="13338" max="13338" width="11.140625" style="493" customWidth="1"/>
    <col min="13339" max="13568" width="10.5703125" style="493"/>
    <col min="13569" max="13576" width="0" style="493" hidden="1" customWidth="1"/>
    <col min="13577" max="13577" width="3.7109375" style="493" customWidth="1"/>
    <col min="13578" max="13578" width="3.85546875" style="493" customWidth="1"/>
    <col min="13579" max="13579" width="3.7109375" style="493" customWidth="1"/>
    <col min="13580" max="13580" width="12.7109375" style="493" customWidth="1"/>
    <col min="13581" max="13581" width="52.7109375" style="493" customWidth="1"/>
    <col min="13582" max="13585" width="0" style="493" hidden="1" customWidth="1"/>
    <col min="13586" max="13586" width="12.28515625" style="493" customWidth="1"/>
    <col min="13587" max="13587" width="6.42578125" style="493" customWidth="1"/>
    <col min="13588" max="13588" width="12.28515625" style="493" customWidth="1"/>
    <col min="13589" max="13589" width="0" style="493" hidden="1" customWidth="1"/>
    <col min="13590" max="13590" width="3.7109375" style="493" customWidth="1"/>
    <col min="13591" max="13591" width="11.140625" style="493" bestFit="1" customWidth="1"/>
    <col min="13592" max="13593" width="10.5703125" style="493"/>
    <col min="13594" max="13594" width="11.140625" style="493" customWidth="1"/>
    <col min="13595" max="13824" width="10.5703125" style="493"/>
    <col min="13825" max="13832" width="0" style="493" hidden="1" customWidth="1"/>
    <col min="13833" max="13833" width="3.7109375" style="493" customWidth="1"/>
    <col min="13834" max="13834" width="3.85546875" style="493" customWidth="1"/>
    <col min="13835" max="13835" width="3.7109375" style="493" customWidth="1"/>
    <col min="13836" max="13836" width="12.7109375" style="493" customWidth="1"/>
    <col min="13837" max="13837" width="52.7109375" style="493" customWidth="1"/>
    <col min="13838" max="13841" width="0" style="493" hidden="1" customWidth="1"/>
    <col min="13842" max="13842" width="12.28515625" style="493" customWidth="1"/>
    <col min="13843" max="13843" width="6.42578125" style="493" customWidth="1"/>
    <col min="13844" max="13844" width="12.28515625" style="493" customWidth="1"/>
    <col min="13845" max="13845" width="0" style="493" hidden="1" customWidth="1"/>
    <col min="13846" max="13846" width="3.7109375" style="493" customWidth="1"/>
    <col min="13847" max="13847" width="11.140625" style="493" bestFit="1" customWidth="1"/>
    <col min="13848" max="13849" width="10.5703125" style="493"/>
    <col min="13850" max="13850" width="11.140625" style="493" customWidth="1"/>
    <col min="13851" max="14080" width="10.5703125" style="493"/>
    <col min="14081" max="14088" width="0" style="493" hidden="1" customWidth="1"/>
    <col min="14089" max="14089" width="3.7109375" style="493" customWidth="1"/>
    <col min="14090" max="14090" width="3.85546875" style="493" customWidth="1"/>
    <col min="14091" max="14091" width="3.7109375" style="493" customWidth="1"/>
    <col min="14092" max="14092" width="12.7109375" style="493" customWidth="1"/>
    <col min="14093" max="14093" width="52.7109375" style="493" customWidth="1"/>
    <col min="14094" max="14097" width="0" style="493" hidden="1" customWidth="1"/>
    <col min="14098" max="14098" width="12.28515625" style="493" customWidth="1"/>
    <col min="14099" max="14099" width="6.42578125" style="493" customWidth="1"/>
    <col min="14100" max="14100" width="12.28515625" style="493" customWidth="1"/>
    <col min="14101" max="14101" width="0" style="493" hidden="1" customWidth="1"/>
    <col min="14102" max="14102" width="3.7109375" style="493" customWidth="1"/>
    <col min="14103" max="14103" width="11.140625" style="493" bestFit="1" customWidth="1"/>
    <col min="14104" max="14105" width="10.5703125" style="493"/>
    <col min="14106" max="14106" width="11.140625" style="493" customWidth="1"/>
    <col min="14107" max="14336" width="10.5703125" style="493"/>
    <col min="14337" max="14344" width="0" style="493" hidden="1" customWidth="1"/>
    <col min="14345" max="14345" width="3.7109375" style="493" customWidth="1"/>
    <col min="14346" max="14346" width="3.85546875" style="493" customWidth="1"/>
    <col min="14347" max="14347" width="3.7109375" style="493" customWidth="1"/>
    <col min="14348" max="14348" width="12.7109375" style="493" customWidth="1"/>
    <col min="14349" max="14349" width="52.7109375" style="493" customWidth="1"/>
    <col min="14350" max="14353" width="0" style="493" hidden="1" customWidth="1"/>
    <col min="14354" max="14354" width="12.28515625" style="493" customWidth="1"/>
    <col min="14355" max="14355" width="6.42578125" style="493" customWidth="1"/>
    <col min="14356" max="14356" width="12.28515625" style="493" customWidth="1"/>
    <col min="14357" max="14357" width="0" style="493" hidden="1" customWidth="1"/>
    <col min="14358" max="14358" width="3.7109375" style="493" customWidth="1"/>
    <col min="14359" max="14359" width="11.140625" style="493" bestFit="1" customWidth="1"/>
    <col min="14360" max="14361" width="10.5703125" style="493"/>
    <col min="14362" max="14362" width="11.140625" style="493" customWidth="1"/>
    <col min="14363" max="14592" width="10.5703125" style="493"/>
    <col min="14593" max="14600" width="0" style="493" hidden="1" customWidth="1"/>
    <col min="14601" max="14601" width="3.7109375" style="493" customWidth="1"/>
    <col min="14602" max="14602" width="3.85546875" style="493" customWidth="1"/>
    <col min="14603" max="14603" width="3.7109375" style="493" customWidth="1"/>
    <col min="14604" max="14604" width="12.7109375" style="493" customWidth="1"/>
    <col min="14605" max="14605" width="52.7109375" style="493" customWidth="1"/>
    <col min="14606" max="14609" width="0" style="493" hidden="1" customWidth="1"/>
    <col min="14610" max="14610" width="12.28515625" style="493" customWidth="1"/>
    <col min="14611" max="14611" width="6.42578125" style="493" customWidth="1"/>
    <col min="14612" max="14612" width="12.28515625" style="493" customWidth="1"/>
    <col min="14613" max="14613" width="0" style="493" hidden="1" customWidth="1"/>
    <col min="14614" max="14614" width="3.7109375" style="493" customWidth="1"/>
    <col min="14615" max="14615" width="11.140625" style="493" bestFit="1" customWidth="1"/>
    <col min="14616" max="14617" width="10.5703125" style="493"/>
    <col min="14618" max="14618" width="11.140625" style="493" customWidth="1"/>
    <col min="14619" max="14848" width="10.5703125" style="493"/>
    <col min="14849" max="14856" width="0" style="493" hidden="1" customWidth="1"/>
    <col min="14857" max="14857" width="3.7109375" style="493" customWidth="1"/>
    <col min="14858" max="14858" width="3.85546875" style="493" customWidth="1"/>
    <col min="14859" max="14859" width="3.7109375" style="493" customWidth="1"/>
    <col min="14860" max="14860" width="12.7109375" style="493" customWidth="1"/>
    <col min="14861" max="14861" width="52.7109375" style="493" customWidth="1"/>
    <col min="14862" max="14865" width="0" style="493" hidden="1" customWidth="1"/>
    <col min="14866" max="14866" width="12.28515625" style="493" customWidth="1"/>
    <col min="14867" max="14867" width="6.42578125" style="493" customWidth="1"/>
    <col min="14868" max="14868" width="12.28515625" style="493" customWidth="1"/>
    <col min="14869" max="14869" width="0" style="493" hidden="1" customWidth="1"/>
    <col min="14870" max="14870" width="3.7109375" style="493" customWidth="1"/>
    <col min="14871" max="14871" width="11.140625" style="493" bestFit="1" customWidth="1"/>
    <col min="14872" max="14873" width="10.5703125" style="493"/>
    <col min="14874" max="14874" width="11.140625" style="493" customWidth="1"/>
    <col min="14875" max="15104" width="10.5703125" style="493"/>
    <col min="15105" max="15112" width="0" style="493" hidden="1" customWidth="1"/>
    <col min="15113" max="15113" width="3.7109375" style="493" customWidth="1"/>
    <col min="15114" max="15114" width="3.85546875" style="493" customWidth="1"/>
    <col min="15115" max="15115" width="3.7109375" style="493" customWidth="1"/>
    <col min="15116" max="15116" width="12.7109375" style="493" customWidth="1"/>
    <col min="15117" max="15117" width="52.7109375" style="493" customWidth="1"/>
    <col min="15118" max="15121" width="0" style="493" hidden="1" customWidth="1"/>
    <col min="15122" max="15122" width="12.28515625" style="493" customWidth="1"/>
    <col min="15123" max="15123" width="6.42578125" style="493" customWidth="1"/>
    <col min="15124" max="15124" width="12.28515625" style="493" customWidth="1"/>
    <col min="15125" max="15125" width="0" style="493" hidden="1" customWidth="1"/>
    <col min="15126" max="15126" width="3.7109375" style="493" customWidth="1"/>
    <col min="15127" max="15127" width="11.140625" style="493" bestFit="1" customWidth="1"/>
    <col min="15128" max="15129" width="10.5703125" style="493"/>
    <col min="15130" max="15130" width="11.140625" style="493" customWidth="1"/>
    <col min="15131" max="15360" width="10.5703125" style="493"/>
    <col min="15361" max="15368" width="0" style="493" hidden="1" customWidth="1"/>
    <col min="15369" max="15369" width="3.7109375" style="493" customWidth="1"/>
    <col min="15370" max="15370" width="3.85546875" style="493" customWidth="1"/>
    <col min="15371" max="15371" width="3.7109375" style="493" customWidth="1"/>
    <col min="15372" max="15372" width="12.7109375" style="493" customWidth="1"/>
    <col min="15373" max="15373" width="52.7109375" style="493" customWidth="1"/>
    <col min="15374" max="15377" width="0" style="493" hidden="1" customWidth="1"/>
    <col min="15378" max="15378" width="12.28515625" style="493" customWidth="1"/>
    <col min="15379" max="15379" width="6.42578125" style="493" customWidth="1"/>
    <col min="15380" max="15380" width="12.28515625" style="493" customWidth="1"/>
    <col min="15381" max="15381" width="0" style="493" hidden="1" customWidth="1"/>
    <col min="15382" max="15382" width="3.7109375" style="493" customWidth="1"/>
    <col min="15383" max="15383" width="11.140625" style="493" bestFit="1" customWidth="1"/>
    <col min="15384" max="15385" width="10.5703125" style="493"/>
    <col min="15386" max="15386" width="11.140625" style="493" customWidth="1"/>
    <col min="15387" max="15616" width="10.5703125" style="493"/>
    <col min="15617" max="15624" width="0" style="493" hidden="1" customWidth="1"/>
    <col min="15625" max="15625" width="3.7109375" style="493" customWidth="1"/>
    <col min="15626" max="15626" width="3.85546875" style="493" customWidth="1"/>
    <col min="15627" max="15627" width="3.7109375" style="493" customWidth="1"/>
    <col min="15628" max="15628" width="12.7109375" style="493" customWidth="1"/>
    <col min="15629" max="15629" width="52.7109375" style="493" customWidth="1"/>
    <col min="15630" max="15633" width="0" style="493" hidden="1" customWidth="1"/>
    <col min="15634" max="15634" width="12.28515625" style="493" customWidth="1"/>
    <col min="15635" max="15635" width="6.42578125" style="493" customWidth="1"/>
    <col min="15636" max="15636" width="12.28515625" style="493" customWidth="1"/>
    <col min="15637" max="15637" width="0" style="493" hidden="1" customWidth="1"/>
    <col min="15638" max="15638" width="3.7109375" style="493" customWidth="1"/>
    <col min="15639" max="15639" width="11.140625" style="493" bestFit="1" customWidth="1"/>
    <col min="15640" max="15641" width="10.5703125" style="493"/>
    <col min="15642" max="15642" width="11.140625" style="493" customWidth="1"/>
    <col min="15643" max="15872" width="10.5703125" style="493"/>
    <col min="15873" max="15880" width="0" style="493" hidden="1" customWidth="1"/>
    <col min="15881" max="15881" width="3.7109375" style="493" customWidth="1"/>
    <col min="15882" max="15882" width="3.85546875" style="493" customWidth="1"/>
    <col min="15883" max="15883" width="3.7109375" style="493" customWidth="1"/>
    <col min="15884" max="15884" width="12.7109375" style="493" customWidth="1"/>
    <col min="15885" max="15885" width="52.7109375" style="493" customWidth="1"/>
    <col min="15886" max="15889" width="0" style="493" hidden="1" customWidth="1"/>
    <col min="15890" max="15890" width="12.28515625" style="493" customWidth="1"/>
    <col min="15891" max="15891" width="6.42578125" style="493" customWidth="1"/>
    <col min="15892" max="15892" width="12.28515625" style="493" customWidth="1"/>
    <col min="15893" max="15893" width="0" style="493" hidden="1" customWidth="1"/>
    <col min="15894" max="15894" width="3.7109375" style="493" customWidth="1"/>
    <col min="15895" max="15895" width="11.140625" style="493" bestFit="1" customWidth="1"/>
    <col min="15896" max="15897" width="10.5703125" style="493"/>
    <col min="15898" max="15898" width="11.140625" style="493" customWidth="1"/>
    <col min="15899" max="16128" width="10.5703125" style="493"/>
    <col min="16129" max="16136" width="0" style="493" hidden="1" customWidth="1"/>
    <col min="16137" max="16137" width="3.7109375" style="493" customWidth="1"/>
    <col min="16138" max="16138" width="3.85546875" style="493" customWidth="1"/>
    <col min="16139" max="16139" width="3.7109375" style="493" customWidth="1"/>
    <col min="16140" max="16140" width="12.7109375" style="493" customWidth="1"/>
    <col min="16141" max="16141" width="52.7109375" style="493" customWidth="1"/>
    <col min="16142" max="16145" width="0" style="493" hidden="1" customWidth="1"/>
    <col min="16146" max="16146" width="12.28515625" style="493" customWidth="1"/>
    <col min="16147" max="16147" width="6.42578125" style="493" customWidth="1"/>
    <col min="16148" max="16148" width="12.28515625" style="493" customWidth="1"/>
    <col min="16149" max="16149" width="0" style="493" hidden="1" customWidth="1"/>
    <col min="16150" max="16150" width="3.7109375" style="493" customWidth="1"/>
    <col min="16151" max="16151" width="11.140625" style="493" bestFit="1" customWidth="1"/>
    <col min="16152" max="16153" width="10.5703125" style="493"/>
    <col min="16154" max="16154" width="11.140625" style="493" customWidth="1"/>
    <col min="16155" max="16384" width="10.5703125" style="493"/>
  </cols>
  <sheetData>
    <row r="1" spans="1:34" hidden="1">
      <c r="Q1" s="552"/>
      <c r="R1" s="552"/>
    </row>
    <row r="2" spans="1:34" hidden="1">
      <c r="U2" s="552"/>
    </row>
    <row r="3" spans="1:34" hidden="1"/>
    <row r="4" spans="1:34" ht="3" customHeight="1">
      <c r="J4" s="499"/>
      <c r="K4" s="499"/>
      <c r="L4" s="494"/>
      <c r="M4" s="494"/>
      <c r="N4" s="494"/>
      <c r="O4" s="502"/>
      <c r="P4" s="502"/>
      <c r="Q4" s="502"/>
      <c r="R4" s="502"/>
      <c r="S4" s="502"/>
      <c r="T4" s="502"/>
      <c r="U4" s="502"/>
    </row>
    <row r="5" spans="1:34" ht="26.1" customHeight="1">
      <c r="J5" s="499"/>
      <c r="K5" s="499"/>
      <c r="L5" s="1307" t="s">
        <v>717</v>
      </c>
      <c r="M5" s="1307"/>
      <c r="N5" s="1307"/>
      <c r="O5" s="1307"/>
      <c r="P5" s="1307"/>
      <c r="Q5" s="1307"/>
      <c r="R5" s="1307"/>
      <c r="S5" s="1307"/>
      <c r="T5" s="1307"/>
      <c r="U5" s="633"/>
    </row>
    <row r="6" spans="1:34" ht="3" customHeight="1">
      <c r="J6" s="499"/>
      <c r="K6" s="499"/>
      <c r="L6" s="494"/>
      <c r="M6" s="494"/>
      <c r="N6" s="494"/>
      <c r="O6" s="498"/>
      <c r="P6" s="498"/>
      <c r="Q6" s="498"/>
      <c r="R6" s="498"/>
      <c r="S6" s="498"/>
      <c r="T6" s="498"/>
      <c r="U6" s="498"/>
      <c r="V6" s="502"/>
    </row>
    <row r="7" spans="1:34" s="776" customFormat="1" ht="5.25" hidden="1">
      <c r="A7" s="1099"/>
      <c r="B7" s="1099"/>
      <c r="C7" s="1099"/>
      <c r="D7" s="1099"/>
      <c r="E7" s="1099"/>
      <c r="F7" s="1099"/>
      <c r="G7" s="1102"/>
      <c r="H7" s="1102"/>
      <c r="I7" s="747"/>
      <c r="J7" s="748"/>
      <c r="K7" s="748"/>
      <c r="L7" s="749"/>
      <c r="M7" s="1168"/>
      <c r="N7" s="749"/>
      <c r="O7" s="1317"/>
      <c r="P7" s="1317"/>
      <c r="Q7" s="779"/>
      <c r="R7" s="779"/>
      <c r="S7" s="779"/>
      <c r="T7" s="779"/>
      <c r="U7" s="780"/>
      <c r="V7" s="781"/>
      <c r="X7" s="1099"/>
      <c r="Y7" s="1099"/>
      <c r="Z7" s="1099"/>
      <c r="AA7" s="1099"/>
      <c r="AB7" s="1099"/>
      <c r="AC7" s="1099"/>
      <c r="AD7" s="1099"/>
      <c r="AE7" s="1099"/>
      <c r="AF7" s="1099"/>
      <c r="AG7" s="1099"/>
      <c r="AH7" s="1099"/>
    </row>
    <row r="8" spans="1:34" s="776" customFormat="1" ht="5.25" hidden="1">
      <c r="A8" s="759"/>
      <c r="B8" s="759"/>
      <c r="C8" s="759"/>
      <c r="D8" s="759"/>
      <c r="E8" s="759"/>
      <c r="F8" s="759"/>
      <c r="G8" s="758"/>
      <c r="H8" s="758"/>
      <c r="I8" s="747"/>
      <c r="J8" s="748"/>
      <c r="K8" s="748"/>
      <c r="L8" s="749"/>
      <c r="M8" s="749"/>
      <c r="N8" s="749"/>
      <c r="O8" s="779"/>
      <c r="P8" s="779"/>
      <c r="Q8" s="779"/>
      <c r="R8" s="779"/>
      <c r="S8" s="779"/>
      <c r="T8" s="779"/>
      <c r="U8" s="780"/>
      <c r="V8" s="781"/>
      <c r="X8" s="759"/>
      <c r="Y8" s="759"/>
      <c r="Z8" s="759"/>
      <c r="AA8" s="759"/>
      <c r="AB8" s="759"/>
      <c r="AC8" s="759"/>
      <c r="AD8" s="759"/>
      <c r="AE8" s="759"/>
      <c r="AF8" s="759"/>
      <c r="AG8" s="759"/>
      <c r="AH8" s="759"/>
    </row>
    <row r="9" spans="1:34" s="746" customFormat="1" ht="5.25" hidden="1">
      <c r="A9" s="1121"/>
      <c r="B9" s="1121"/>
      <c r="C9" s="1121"/>
      <c r="D9" s="1121"/>
      <c r="E9" s="1121"/>
      <c r="F9" s="1121"/>
      <c r="G9" s="1121"/>
      <c r="H9" s="1121"/>
      <c r="L9" s="1171"/>
      <c r="M9" s="1046"/>
      <c r="O9" s="1283"/>
      <c r="P9" s="1283"/>
      <c r="Q9" s="1283"/>
      <c r="R9" s="1283"/>
      <c r="S9" s="1283"/>
      <c r="T9" s="1283"/>
      <c r="U9" s="780"/>
      <c r="V9" s="780"/>
      <c r="X9" s="1121"/>
      <c r="Y9" s="1121"/>
      <c r="Z9" s="1121"/>
      <c r="AA9" s="1121"/>
      <c r="AB9" s="1121"/>
    </row>
    <row r="10" spans="1:34" s="539" customFormat="1" ht="18.75">
      <c r="A10" s="559"/>
      <c r="B10" s="559"/>
      <c r="C10" s="559"/>
      <c r="D10" s="559"/>
      <c r="E10" s="559"/>
      <c r="F10" s="559"/>
      <c r="G10" s="559"/>
      <c r="H10" s="559"/>
      <c r="L10" s="469"/>
      <c r="M10" s="586" t="str">
        <f>"Дата подачи заявления об "&amp;IF(datePr_ch="","утверждении","изменении") &amp; " тарифов"</f>
        <v>Дата подачи заявления об утверждении тарифов</v>
      </c>
      <c r="N10" s="1125"/>
      <c r="O10" s="1284" t="str">
        <f>IF(datePr_ch="",IF(datePr="","",datePr),datePr_ch)</f>
        <v>29.04.2021</v>
      </c>
      <c r="P10" s="1284"/>
      <c r="Q10" s="1284"/>
      <c r="R10" s="1284"/>
      <c r="S10" s="1284"/>
      <c r="T10" s="1284"/>
      <c r="U10" s="551"/>
      <c r="V10" s="551"/>
      <c r="W10" s="489"/>
      <c r="X10" s="559"/>
      <c r="Y10" s="559"/>
      <c r="Z10" s="559"/>
      <c r="AA10" s="559"/>
      <c r="AB10" s="559"/>
      <c r="AC10" s="559"/>
      <c r="AD10" s="559"/>
      <c r="AE10" s="559"/>
      <c r="AF10" s="559"/>
      <c r="AG10" s="559"/>
      <c r="AH10" s="559"/>
    </row>
    <row r="11" spans="1:34" s="539" customFormat="1" ht="22.5">
      <c r="A11" s="559"/>
      <c r="B11" s="559"/>
      <c r="C11" s="559"/>
      <c r="D11" s="559"/>
      <c r="E11" s="559"/>
      <c r="F11" s="559"/>
      <c r="G11" s="559"/>
      <c r="H11" s="559"/>
      <c r="L11" s="522"/>
      <c r="M11" s="586" t="str">
        <f>"Номер подачи заявления об "&amp;IF(numberPr_ch="","утверждении","изменении") &amp; " тарифов"</f>
        <v>Номер подачи заявления об утверждении тарифов</v>
      </c>
      <c r="N11" s="1125"/>
      <c r="O11" s="1284" t="str">
        <f>IF(numberPr_ch="",IF(numberPr="","",numberPr),numberPr_ch)</f>
        <v>53</v>
      </c>
      <c r="P11" s="1284"/>
      <c r="Q11" s="1284"/>
      <c r="R11" s="1284"/>
      <c r="S11" s="1284"/>
      <c r="T11" s="1284"/>
      <c r="U11" s="551"/>
      <c r="V11" s="551"/>
      <c r="W11" s="489"/>
      <c r="X11" s="559"/>
      <c r="Y11" s="559"/>
      <c r="Z11" s="559"/>
      <c r="AA11" s="559"/>
      <c r="AB11" s="559"/>
      <c r="AC11" s="559"/>
      <c r="AD11" s="559"/>
      <c r="AE11" s="559"/>
      <c r="AF11" s="559"/>
      <c r="AG11" s="559"/>
      <c r="AH11" s="559"/>
    </row>
    <row r="12" spans="1:34" s="746" customFormat="1" ht="5.25" hidden="1">
      <c r="A12" s="1121"/>
      <c r="B12" s="1121"/>
      <c r="C12" s="1121"/>
      <c r="D12" s="1121"/>
      <c r="E12" s="1121"/>
      <c r="F12" s="1121"/>
      <c r="G12" s="1121"/>
      <c r="H12" s="1121"/>
      <c r="L12" s="1171"/>
      <c r="M12" s="1046"/>
      <c r="O12" s="1283"/>
      <c r="P12" s="1283"/>
      <c r="Q12" s="1283"/>
      <c r="R12" s="1283"/>
      <c r="S12" s="1283"/>
      <c r="T12" s="1283"/>
      <c r="U12" s="780"/>
      <c r="V12" s="780"/>
      <c r="X12" s="1121"/>
      <c r="Y12" s="1121"/>
      <c r="Z12" s="1121"/>
      <c r="AA12" s="1121"/>
      <c r="AB12" s="1121"/>
    </row>
    <row r="13" spans="1:34" s="539" customFormat="1" ht="11.25" hidden="1">
      <c r="A13" s="559"/>
      <c r="B13" s="559"/>
      <c r="C13" s="559"/>
      <c r="D13" s="559"/>
      <c r="E13" s="559"/>
      <c r="F13" s="559"/>
      <c r="G13" s="559"/>
      <c r="H13" s="559"/>
      <c r="L13" s="1308"/>
      <c r="M13" s="1308"/>
      <c r="N13" s="536"/>
      <c r="O13" s="551"/>
      <c r="P13" s="551"/>
      <c r="Q13" s="551"/>
      <c r="R13" s="551"/>
      <c r="S13" s="551"/>
      <c r="T13" s="551"/>
      <c r="U13" s="557" t="s">
        <v>371</v>
      </c>
      <c r="X13" s="559"/>
      <c r="Y13" s="559"/>
      <c r="Z13" s="559"/>
      <c r="AA13" s="559"/>
      <c r="AB13" s="559"/>
      <c r="AC13" s="559"/>
      <c r="AD13" s="559"/>
      <c r="AE13" s="559"/>
      <c r="AF13" s="559"/>
      <c r="AG13" s="559"/>
      <c r="AH13" s="559"/>
    </row>
    <row r="14" spans="1:34">
      <c r="J14" s="499"/>
      <c r="K14" s="499"/>
      <c r="L14" s="494"/>
      <c r="M14" s="494"/>
      <c r="N14" s="472"/>
      <c r="O14" s="1285"/>
      <c r="P14" s="1285"/>
      <c r="Q14" s="1285"/>
      <c r="R14" s="1285"/>
      <c r="S14" s="1285"/>
      <c r="T14" s="1285"/>
      <c r="U14" s="1285"/>
    </row>
    <row r="15" spans="1:34">
      <c r="J15" s="499"/>
      <c r="K15" s="499"/>
      <c r="L15" s="1235" t="s">
        <v>445</v>
      </c>
      <c r="M15" s="1235"/>
      <c r="N15" s="1235"/>
      <c r="O15" s="1235"/>
      <c r="P15" s="1235"/>
      <c r="Q15" s="1235"/>
      <c r="R15" s="1235"/>
      <c r="S15" s="1235"/>
      <c r="T15" s="1235"/>
      <c r="U15" s="1235"/>
      <c r="V15" s="1235"/>
      <c r="W15" s="1235" t="s">
        <v>446</v>
      </c>
    </row>
    <row r="16" spans="1:34" ht="14.25" customHeight="1">
      <c r="J16" s="499"/>
      <c r="K16" s="499"/>
      <c r="L16" s="1291" t="s">
        <v>91</v>
      </c>
      <c r="M16" s="1291" t="s">
        <v>602</v>
      </c>
      <c r="N16" s="630"/>
      <c r="O16" s="1292" t="s">
        <v>604</v>
      </c>
      <c r="P16" s="1293"/>
      <c r="Q16" s="1293"/>
      <c r="R16" s="1293"/>
      <c r="S16" s="1293"/>
      <c r="T16" s="1294"/>
      <c r="U16" s="1302" t="s">
        <v>339</v>
      </c>
      <c r="V16" s="1288" t="s">
        <v>274</v>
      </c>
      <c r="W16" s="1235"/>
    </row>
    <row r="17" spans="1:36" ht="14.25" customHeight="1">
      <c r="J17" s="499"/>
      <c r="K17" s="499"/>
      <c r="L17" s="1291"/>
      <c r="M17" s="1291"/>
      <c r="N17" s="631"/>
      <c r="O17" s="1297" t="s">
        <v>578</v>
      </c>
      <c r="P17" s="1295" t="s">
        <v>270</v>
      </c>
      <c r="Q17" s="1296"/>
      <c r="R17" s="1299" t="s">
        <v>615</v>
      </c>
      <c r="S17" s="1300"/>
      <c r="T17" s="1301"/>
      <c r="U17" s="1303"/>
      <c r="V17" s="1289"/>
      <c r="W17" s="1235"/>
    </row>
    <row r="18" spans="1:36" ht="33.75" customHeight="1">
      <c r="J18" s="499"/>
      <c r="K18" s="499"/>
      <c r="L18" s="1291"/>
      <c r="M18" s="1291"/>
      <c r="N18" s="632"/>
      <c r="O18" s="1298"/>
      <c r="P18" s="505" t="s">
        <v>579</v>
      </c>
      <c r="Q18" s="505" t="s">
        <v>6</v>
      </c>
      <c r="R18" s="506" t="s">
        <v>273</v>
      </c>
      <c r="S18" s="1286" t="s">
        <v>272</v>
      </c>
      <c r="T18" s="1287"/>
      <c r="U18" s="1304"/>
      <c r="V18" s="1290"/>
      <c r="W18" s="1235"/>
    </row>
    <row r="19" spans="1:36">
      <c r="J19" s="499"/>
      <c r="K19" s="538">
        <v>1</v>
      </c>
      <c r="L19" s="616" t="s">
        <v>92</v>
      </c>
      <c r="M19" s="616" t="s">
        <v>48</v>
      </c>
      <c r="N19" s="618" t="str">
        <f ca="1">OFFSET(N19,0,-1)</f>
        <v>2</v>
      </c>
      <c r="O19" s="617">
        <f ca="1">OFFSET(O19,0,-1)+1</f>
        <v>3</v>
      </c>
      <c r="P19" s="617">
        <f ca="1">OFFSET(P19,0,-1)+1</f>
        <v>4</v>
      </c>
      <c r="Q19" s="617">
        <f ca="1">OFFSET(Q19,0,-1)+1</f>
        <v>5</v>
      </c>
      <c r="R19" s="617">
        <f ca="1">OFFSET(R19,0,-1)+1</f>
        <v>6</v>
      </c>
      <c r="S19" s="1309">
        <f ca="1">OFFSET(S19,0,-1)+1</f>
        <v>7</v>
      </c>
      <c r="T19" s="1309"/>
      <c r="U19" s="617">
        <f ca="1">OFFSET(U19,0,-2)+1</f>
        <v>8</v>
      </c>
      <c r="V19" s="618">
        <f ca="1">OFFSET(V19,0,-1)</f>
        <v>8</v>
      </c>
      <c r="W19" s="617">
        <f ca="1">OFFSET(W19,0,-1)+1</f>
        <v>9</v>
      </c>
    </row>
    <row r="20" spans="1:36" ht="22.5">
      <c r="A20" s="1310">
        <v>1</v>
      </c>
      <c r="B20" s="831"/>
      <c r="C20" s="831"/>
      <c r="D20" s="831"/>
      <c r="E20" s="832"/>
      <c r="F20" s="833"/>
      <c r="G20" s="833"/>
      <c r="H20" s="833"/>
      <c r="I20" s="834"/>
      <c r="J20" s="829"/>
      <c r="K20" s="836"/>
      <c r="L20" s="562">
        <f>mergeValue(A20)</f>
        <v>1</v>
      </c>
      <c r="M20" s="610" t="s">
        <v>19</v>
      </c>
      <c r="N20" s="615"/>
      <c r="O20" s="1311"/>
      <c r="P20" s="1311"/>
      <c r="Q20" s="1311"/>
      <c r="R20" s="1311"/>
      <c r="S20" s="1311"/>
      <c r="T20" s="1311"/>
      <c r="U20" s="1311"/>
      <c r="V20" s="1311"/>
      <c r="W20" s="1129" t="s">
        <v>718</v>
      </c>
      <c r="Y20" s="558"/>
      <c r="Z20" s="558" t="str">
        <f t="shared" ref="Z20:Z33" si="0">IF(M20="","",M20 )</f>
        <v>Наименование тарифа</v>
      </c>
      <c r="AA20" s="558"/>
      <c r="AB20" s="558"/>
      <c r="AC20" s="558"/>
      <c r="AI20" s="554"/>
      <c r="AJ20" s="554"/>
    </row>
    <row r="21" spans="1:36" ht="22.5">
      <c r="A21" s="1310"/>
      <c r="B21" s="1310">
        <v>1</v>
      </c>
      <c r="C21" s="831"/>
      <c r="D21" s="831"/>
      <c r="E21" s="833"/>
      <c r="F21" s="833"/>
      <c r="G21" s="833"/>
      <c r="H21" s="833"/>
      <c r="I21" s="828"/>
      <c r="J21" s="827"/>
      <c r="K21" s="830"/>
      <c r="L21" s="562" t="str">
        <f>mergeValue(A21) &amp;"."&amp; mergeValue(B21)</f>
        <v>1.1</v>
      </c>
      <c r="M21" s="516" t="s">
        <v>15</v>
      </c>
      <c r="N21" s="615"/>
      <c r="O21" s="1311"/>
      <c r="P21" s="1311"/>
      <c r="Q21" s="1311"/>
      <c r="R21" s="1311"/>
      <c r="S21" s="1311"/>
      <c r="T21" s="1311"/>
      <c r="U21" s="1311"/>
      <c r="V21" s="1311"/>
      <c r="W21" s="1129" t="s">
        <v>459</v>
      </c>
      <c r="Y21" s="558"/>
      <c r="Z21" s="558" t="str">
        <f t="shared" si="0"/>
        <v>Территория действия тарифа</v>
      </c>
      <c r="AA21" s="558"/>
      <c r="AB21" s="558"/>
      <c r="AC21" s="558"/>
      <c r="AI21" s="554"/>
      <c r="AJ21" s="554"/>
    </row>
    <row r="22" spans="1:36" ht="22.5">
      <c r="A22" s="1310"/>
      <c r="B22" s="1310"/>
      <c r="C22" s="1310">
        <v>1</v>
      </c>
      <c r="D22" s="831"/>
      <c r="E22" s="833"/>
      <c r="F22" s="833"/>
      <c r="G22" s="833"/>
      <c r="H22" s="833"/>
      <c r="I22" s="835"/>
      <c r="J22" s="827"/>
      <c r="K22" s="830"/>
      <c r="L22" s="562" t="str">
        <f>mergeValue(A22) &amp;"."&amp; mergeValue(B22)&amp;"."&amp; mergeValue(C22)</f>
        <v>1.1.1</v>
      </c>
      <c r="M22" s="517" t="s">
        <v>7</v>
      </c>
      <c r="N22" s="615"/>
      <c r="O22" s="1311"/>
      <c r="P22" s="1311"/>
      <c r="Q22" s="1311"/>
      <c r="R22" s="1311"/>
      <c r="S22" s="1311"/>
      <c r="T22" s="1311"/>
      <c r="U22" s="1311"/>
      <c r="V22" s="1311"/>
      <c r="W22" s="1129" t="s">
        <v>600</v>
      </c>
      <c r="Y22" s="558"/>
      <c r="Z22" s="558" t="str">
        <f t="shared" si="0"/>
        <v xml:space="preserve">Наименование системы теплоснабжения </v>
      </c>
      <c r="AA22" s="558"/>
      <c r="AB22" s="558"/>
      <c r="AC22" s="558"/>
      <c r="AI22" s="554"/>
      <c r="AJ22" s="554"/>
    </row>
    <row r="23" spans="1:36" ht="22.5">
      <c r="A23" s="1310"/>
      <c r="B23" s="1310"/>
      <c r="C23" s="1310"/>
      <c r="D23" s="1310">
        <v>1</v>
      </c>
      <c r="E23" s="833"/>
      <c r="F23" s="833"/>
      <c r="G23" s="833"/>
      <c r="H23" s="833"/>
      <c r="I23" s="835"/>
      <c r="J23" s="827"/>
      <c r="K23" s="830"/>
      <c r="L23" s="562" t="str">
        <f>mergeValue(A23) &amp;"."&amp; mergeValue(B23)&amp;"."&amp; mergeValue(C23)&amp;"."&amp; mergeValue(D23)</f>
        <v>1.1.1.1</v>
      </c>
      <c r="M23" s="518" t="s">
        <v>21</v>
      </c>
      <c r="N23" s="615"/>
      <c r="O23" s="1311"/>
      <c r="P23" s="1311"/>
      <c r="Q23" s="1311"/>
      <c r="R23" s="1311"/>
      <c r="S23" s="1311"/>
      <c r="T23" s="1311"/>
      <c r="U23" s="1311"/>
      <c r="V23" s="1311"/>
      <c r="W23" s="1129" t="s">
        <v>601</v>
      </c>
      <c r="Y23" s="558"/>
      <c r="Z23" s="558" t="str">
        <f t="shared" si="0"/>
        <v xml:space="preserve">Источник тепловой энергии  </v>
      </c>
      <c r="AA23" s="558"/>
      <c r="AB23" s="558"/>
      <c r="AC23" s="558"/>
      <c r="AI23" s="554"/>
      <c r="AJ23" s="554"/>
    </row>
    <row r="24" spans="1:36" ht="78.75">
      <c r="A24" s="1310"/>
      <c r="B24" s="1310"/>
      <c r="C24" s="1310"/>
      <c r="D24" s="1310"/>
      <c r="E24" s="1310">
        <v>1</v>
      </c>
      <c r="F24" s="833"/>
      <c r="G24" s="833"/>
      <c r="H24" s="831">
        <v>1</v>
      </c>
      <c r="I24" s="1310">
        <v>1</v>
      </c>
      <c r="J24" s="833"/>
      <c r="K24" s="838"/>
      <c r="L24" s="562" t="str">
        <f>mergeValue(A24) &amp;"."&amp; mergeValue(B24)&amp;"."&amp; mergeValue(C24)&amp;"."&amp; mergeValue(D24)&amp;"."&amp; mergeValue(E24)</f>
        <v>1.1.1.1.1</v>
      </c>
      <c r="M24" s="524" t="s">
        <v>8</v>
      </c>
      <c r="N24" s="615"/>
      <c r="O24" s="1312"/>
      <c r="P24" s="1312"/>
      <c r="Q24" s="1312"/>
      <c r="R24" s="1312"/>
      <c r="S24" s="1312"/>
      <c r="T24" s="1312"/>
      <c r="U24" s="1312"/>
      <c r="V24" s="1312"/>
      <c r="W24" s="1129" t="s">
        <v>719</v>
      </c>
      <c r="Y24" s="558"/>
      <c r="Z24" s="558" t="str">
        <f t="shared" si="0"/>
        <v>Схема подключения теплопотребляющей установки к коллектору источника тепловой энергии</v>
      </c>
      <c r="AA24" s="558"/>
      <c r="AB24" s="558"/>
      <c r="AC24" s="558"/>
      <c r="AI24" s="554"/>
      <c r="AJ24" s="554"/>
    </row>
    <row r="25" spans="1:36" ht="33.75">
      <c r="A25" s="1310"/>
      <c r="B25" s="1310"/>
      <c r="C25" s="1310"/>
      <c r="D25" s="1310"/>
      <c r="E25" s="1310"/>
      <c r="F25" s="1310">
        <v>1</v>
      </c>
      <c r="G25" s="831"/>
      <c r="H25" s="831"/>
      <c r="I25" s="1310"/>
      <c r="J25" s="1310">
        <v>1</v>
      </c>
      <c r="K25" s="839"/>
      <c r="L25" s="562" t="str">
        <f>mergeValue(A25) &amp;"."&amp; mergeValue(B25)&amp;"."&amp; mergeValue(C25)&amp;"."&amp; mergeValue(D25)&amp;"."&amp; mergeValue(E25)&amp;"."&amp; mergeValue(F25)</f>
        <v>1.1.1.1.1.1</v>
      </c>
      <c r="M25" s="525" t="s">
        <v>9</v>
      </c>
      <c r="N25" s="615"/>
      <c r="O25" s="1313"/>
      <c r="P25" s="1314"/>
      <c r="Q25" s="1314"/>
      <c r="R25" s="1314"/>
      <c r="S25" s="1314"/>
      <c r="T25" s="1314"/>
      <c r="U25" s="1314"/>
      <c r="V25" s="1315"/>
      <c r="W25" s="1129" t="s">
        <v>720</v>
      </c>
      <c r="Y25" s="558"/>
      <c r="Z25" s="558" t="str">
        <f t="shared" si="0"/>
        <v>Группа потребителей</v>
      </c>
      <c r="AA25" s="558"/>
      <c r="AB25" s="558"/>
      <c r="AC25" s="558"/>
      <c r="AI25" s="554"/>
      <c r="AJ25" s="554"/>
    </row>
    <row r="26" spans="1:36" ht="122.1" customHeight="1">
      <c r="A26" s="1310"/>
      <c r="B26" s="1310"/>
      <c r="C26" s="1310"/>
      <c r="D26" s="1310"/>
      <c r="E26" s="1310"/>
      <c r="F26" s="1310"/>
      <c r="G26" s="831">
        <v>1</v>
      </c>
      <c r="H26" s="831"/>
      <c r="I26" s="1310"/>
      <c r="J26" s="1310"/>
      <c r="K26" s="839">
        <v>1</v>
      </c>
      <c r="L26" s="562" t="str">
        <f>mergeValue(A26) &amp;"."&amp; mergeValue(B26)&amp;"."&amp; mergeValue(C26)&amp;"."&amp; mergeValue(D26)&amp;"."&amp; mergeValue(E26)&amp;"."&amp; mergeValue(F26)&amp;"."&amp; mergeValue(G26)</f>
        <v>1.1.1.1.1.1.1</v>
      </c>
      <c r="M26" s="1088"/>
      <c r="N26" s="615"/>
      <c r="O26" s="532"/>
      <c r="P26" s="532"/>
      <c r="Q26" s="1040"/>
      <c r="R26" s="1305"/>
      <c r="S26" s="1306" t="s">
        <v>83</v>
      </c>
      <c r="T26" s="1305"/>
      <c r="U26" s="1306" t="s">
        <v>84</v>
      </c>
      <c r="V26" s="532"/>
      <c r="W26" s="1280" t="s">
        <v>721</v>
      </c>
      <c r="X26" s="554" t="str">
        <f>strCheckDate(O27:V27)</f>
        <v/>
      </c>
      <c r="Y26" s="558"/>
      <c r="Z26" s="558" t="str">
        <f t="shared" si="0"/>
        <v/>
      </c>
      <c r="AA26" s="558"/>
      <c r="AB26" s="558"/>
      <c r="AC26" s="558"/>
      <c r="AI26" s="554"/>
      <c r="AJ26" s="554"/>
    </row>
    <row r="27" spans="1:36" ht="11.25" hidden="1">
      <c r="A27" s="1310"/>
      <c r="B27" s="1310"/>
      <c r="C27" s="1310"/>
      <c r="D27" s="1310"/>
      <c r="E27" s="1310"/>
      <c r="F27" s="1310"/>
      <c r="G27" s="831"/>
      <c r="H27" s="831"/>
      <c r="I27" s="1310"/>
      <c r="J27" s="1310"/>
      <c r="K27" s="839"/>
      <c r="L27" s="569"/>
      <c r="M27" s="615"/>
      <c r="N27" s="615"/>
      <c r="O27" s="532"/>
      <c r="P27" s="532"/>
      <c r="Q27" s="553" t="str">
        <f>R26 &amp; "-" &amp; T26</f>
        <v>-</v>
      </c>
      <c r="R27" s="1305"/>
      <c r="S27" s="1306"/>
      <c r="T27" s="1305"/>
      <c r="U27" s="1306"/>
      <c r="V27" s="532"/>
      <c r="W27" s="1281"/>
      <c r="Y27" s="558"/>
      <c r="Z27" s="558" t="str">
        <f t="shared" si="0"/>
        <v/>
      </c>
      <c r="AA27" s="558"/>
      <c r="AB27" s="558"/>
      <c r="AC27" s="558"/>
      <c r="AI27" s="554"/>
      <c r="AJ27" s="554"/>
    </row>
    <row r="28" spans="1:36" ht="15" customHeight="1">
      <c r="A28" s="1310"/>
      <c r="B28" s="1310"/>
      <c r="C28" s="1310"/>
      <c r="D28" s="1310"/>
      <c r="E28" s="1310"/>
      <c r="F28" s="1310"/>
      <c r="G28" s="833"/>
      <c r="H28" s="831"/>
      <c r="I28" s="1310"/>
      <c r="J28" s="1310"/>
      <c r="K28" s="838"/>
      <c r="L28" s="508"/>
      <c r="M28" s="527" t="s">
        <v>24</v>
      </c>
      <c r="N28" s="534"/>
      <c r="O28" s="534"/>
      <c r="P28" s="534"/>
      <c r="Q28" s="534"/>
      <c r="R28" s="534"/>
      <c r="S28" s="534"/>
      <c r="T28" s="534"/>
      <c r="U28" s="534"/>
      <c r="V28" s="530"/>
      <c r="W28" s="1282"/>
      <c r="Y28" s="558"/>
      <c r="Z28" s="558" t="str">
        <f t="shared" si="0"/>
        <v>Добавить вид теплоносителя (параметры теплоносителя)</v>
      </c>
      <c r="AA28" s="558"/>
      <c r="AB28" s="558"/>
      <c r="AC28" s="558"/>
      <c r="AI28" s="554"/>
      <c r="AJ28" s="554"/>
    </row>
    <row r="29" spans="1:36" ht="15" customHeight="1">
      <c r="A29" s="1310"/>
      <c r="B29" s="1310"/>
      <c r="C29" s="1310"/>
      <c r="D29" s="1310"/>
      <c r="E29" s="1310"/>
      <c r="F29" s="833"/>
      <c r="G29" s="833"/>
      <c r="H29" s="831"/>
      <c r="I29" s="1310"/>
      <c r="J29" s="833"/>
      <c r="K29" s="838"/>
      <c r="L29" s="508"/>
      <c r="M29" s="526" t="s">
        <v>10</v>
      </c>
      <c r="N29" s="534"/>
      <c r="O29" s="534"/>
      <c r="P29" s="534"/>
      <c r="Q29" s="534"/>
      <c r="R29" s="534"/>
      <c r="S29" s="534"/>
      <c r="T29" s="534"/>
      <c r="U29" s="533"/>
      <c r="V29" s="534"/>
      <c r="W29" s="634"/>
      <c r="Y29" s="558"/>
      <c r="Z29" s="558" t="str">
        <f t="shared" si="0"/>
        <v>Добавить группу потребителей</v>
      </c>
      <c r="AA29" s="558"/>
      <c r="AB29" s="558"/>
      <c r="AC29" s="558"/>
      <c r="AI29" s="554"/>
      <c r="AJ29" s="554"/>
    </row>
    <row r="30" spans="1:36" ht="15" customHeight="1">
      <c r="A30" s="1310"/>
      <c r="B30" s="1310"/>
      <c r="C30" s="1310"/>
      <c r="D30" s="1310"/>
      <c r="E30" s="837"/>
      <c r="F30" s="833"/>
      <c r="G30" s="833"/>
      <c r="H30" s="833"/>
      <c r="I30" s="829"/>
      <c r="J30" s="826"/>
      <c r="K30" s="836"/>
      <c r="L30" s="508"/>
      <c r="M30" s="521" t="s">
        <v>11</v>
      </c>
      <c r="N30" s="534"/>
      <c r="O30" s="534"/>
      <c r="P30" s="534"/>
      <c r="Q30" s="534"/>
      <c r="R30" s="534"/>
      <c r="S30" s="534"/>
      <c r="T30" s="534"/>
      <c r="U30" s="533"/>
      <c r="V30" s="534"/>
      <c r="W30" s="634"/>
      <c r="Y30" s="558"/>
      <c r="Z30" s="558" t="str">
        <f t="shared" si="0"/>
        <v>Добавить схему подключения</v>
      </c>
      <c r="AA30" s="558"/>
      <c r="AB30" s="558"/>
      <c r="AC30" s="558"/>
      <c r="AI30" s="554"/>
      <c r="AJ30" s="554"/>
    </row>
    <row r="31" spans="1:36" ht="15" customHeight="1">
      <c r="A31" s="1310"/>
      <c r="B31" s="1310"/>
      <c r="C31" s="1310"/>
      <c r="D31" s="837"/>
      <c r="E31" s="837"/>
      <c r="F31" s="833"/>
      <c r="G31" s="833"/>
      <c r="H31" s="833"/>
      <c r="I31" s="829"/>
      <c r="J31" s="826"/>
      <c r="K31" s="836"/>
      <c r="L31" s="508"/>
      <c r="M31" s="520" t="s">
        <v>16</v>
      </c>
      <c r="N31" s="534"/>
      <c r="O31" s="534"/>
      <c r="P31" s="534"/>
      <c r="Q31" s="534"/>
      <c r="R31" s="534"/>
      <c r="S31" s="534"/>
      <c r="T31" s="534"/>
      <c r="U31" s="533"/>
      <c r="V31" s="534"/>
      <c r="W31" s="634"/>
      <c r="Y31" s="558"/>
      <c r="Z31" s="558" t="str">
        <f t="shared" si="0"/>
        <v>Добавить источник тепловой энергии</v>
      </c>
      <c r="AA31" s="558"/>
      <c r="AB31" s="558"/>
      <c r="AC31" s="558"/>
      <c r="AI31" s="554"/>
      <c r="AJ31" s="554"/>
    </row>
    <row r="32" spans="1:36" ht="15" customHeight="1">
      <c r="A32" s="1310"/>
      <c r="B32" s="1310"/>
      <c r="C32" s="837"/>
      <c r="D32" s="837"/>
      <c r="E32" s="837"/>
      <c r="F32" s="837"/>
      <c r="G32" s="842"/>
      <c r="H32" s="829"/>
      <c r="I32" s="840"/>
      <c r="J32" s="826"/>
      <c r="K32" s="841"/>
      <c r="L32" s="508"/>
      <c r="M32" s="519" t="s">
        <v>17</v>
      </c>
      <c r="N32" s="534"/>
      <c r="O32" s="534"/>
      <c r="P32" s="534"/>
      <c r="Q32" s="534"/>
      <c r="R32" s="534"/>
      <c r="S32" s="534"/>
      <c r="T32" s="534"/>
      <c r="U32" s="533"/>
      <c r="V32" s="534"/>
      <c r="W32" s="634"/>
      <c r="Y32" s="558"/>
      <c r="Z32" s="558" t="str">
        <f t="shared" si="0"/>
        <v>Добавить наименование системы теплоснабжения</v>
      </c>
      <c r="AA32" s="558"/>
      <c r="AB32" s="558"/>
      <c r="AC32" s="558"/>
      <c r="AI32" s="554"/>
      <c r="AJ32" s="554"/>
    </row>
    <row r="33" spans="1:36" ht="15" customHeight="1">
      <c r="A33" s="1310"/>
      <c r="B33" s="837"/>
      <c r="C33" s="837"/>
      <c r="D33" s="837"/>
      <c r="E33" s="837"/>
      <c r="F33" s="837"/>
      <c r="G33" s="842"/>
      <c r="H33" s="829"/>
      <c r="I33" s="829"/>
      <c r="J33" s="826"/>
      <c r="K33" s="836"/>
      <c r="L33" s="508"/>
      <c r="M33" s="528" t="s">
        <v>18</v>
      </c>
      <c r="N33" s="534"/>
      <c r="O33" s="534"/>
      <c r="P33" s="534"/>
      <c r="Q33" s="534"/>
      <c r="R33" s="534"/>
      <c r="S33" s="534"/>
      <c r="T33" s="534"/>
      <c r="U33" s="533"/>
      <c r="V33" s="534"/>
      <c r="W33" s="634"/>
      <c r="Y33" s="558"/>
      <c r="Z33" s="558" t="str">
        <f t="shared" si="0"/>
        <v>Добавить территорию действия тарифа</v>
      </c>
      <c r="AA33" s="558"/>
      <c r="AB33" s="558"/>
      <c r="AC33" s="558"/>
      <c r="AI33" s="554"/>
      <c r="AJ33" s="554"/>
    </row>
    <row r="34" spans="1:36" s="492" customFormat="1" ht="15" customHeight="1">
      <c r="A34" s="825"/>
      <c r="B34" s="825"/>
      <c r="C34" s="825"/>
      <c r="D34" s="825"/>
      <c r="E34" s="825"/>
      <c r="F34" s="825"/>
      <c r="G34" s="825"/>
      <c r="H34" s="825"/>
      <c r="I34" s="825"/>
      <c r="J34" s="825"/>
      <c r="K34" s="825"/>
      <c r="L34" s="462"/>
      <c r="M34" s="535" t="s">
        <v>308</v>
      </c>
      <c r="N34" s="534"/>
      <c r="O34" s="534"/>
      <c r="P34" s="534"/>
      <c r="Q34" s="534"/>
      <c r="R34" s="534"/>
      <c r="S34" s="534"/>
      <c r="T34" s="534"/>
      <c r="U34" s="533"/>
      <c r="V34" s="534"/>
      <c r="W34" s="634"/>
      <c r="X34" s="556"/>
      <c r="Y34" s="556"/>
      <c r="Z34" s="556"/>
      <c r="AA34" s="556"/>
      <c r="AB34" s="556"/>
      <c r="AC34" s="556"/>
      <c r="AD34" s="556"/>
      <c r="AE34" s="556"/>
      <c r="AF34" s="556"/>
      <c r="AG34" s="556"/>
      <c r="AH34" s="556"/>
    </row>
    <row r="35" spans="1:36" ht="11.25">
      <c r="A35" s="493"/>
      <c r="B35" s="493"/>
      <c r="C35" s="493"/>
      <c r="D35" s="493"/>
      <c r="E35" s="493"/>
      <c r="F35" s="493"/>
      <c r="G35" s="493"/>
      <c r="H35" s="493"/>
      <c r="I35" s="493"/>
      <c r="J35" s="493"/>
      <c r="K35" s="493"/>
      <c r="X35" s="493"/>
      <c r="Y35" s="493"/>
      <c r="Z35" s="493"/>
      <c r="AA35" s="493"/>
      <c r="AB35" s="493"/>
      <c r="AC35" s="493"/>
      <c r="AD35" s="493"/>
      <c r="AE35" s="493"/>
      <c r="AF35" s="493"/>
      <c r="AG35" s="493"/>
      <c r="AH35" s="493"/>
    </row>
    <row r="36" spans="1:36" ht="105.75" customHeight="1">
      <c r="L36" s="1">
        <v>1</v>
      </c>
      <c r="M36" s="1273" t="s">
        <v>722</v>
      </c>
      <c r="N36" s="1273"/>
      <c r="O36" s="1273"/>
      <c r="P36" s="1273"/>
      <c r="Q36" s="1273"/>
      <c r="R36" s="1273"/>
      <c r="S36" s="1273"/>
      <c r="T36" s="1273"/>
      <c r="U36" s="1273"/>
      <c r="V36" s="1273"/>
      <c r="W36" s="1273"/>
    </row>
  </sheetData>
  <sheetProtection password="FA9C" sheet="1" objects="1" scenarios="1" formatColumns="0" formatRows="0"/>
  <dataConsolidate link="1"/>
  <mergeCells count="40">
    <mergeCell ref="I24:I29"/>
    <mergeCell ref="J25:J28"/>
    <mergeCell ref="A20:A33"/>
    <mergeCell ref="O20:V20"/>
    <mergeCell ref="B21:B32"/>
    <mergeCell ref="O21:V21"/>
    <mergeCell ref="C22:C31"/>
    <mergeCell ref="U26:U27"/>
    <mergeCell ref="O22:V22"/>
    <mergeCell ref="D23:D30"/>
    <mergeCell ref="O23:V23"/>
    <mergeCell ref="E24:E29"/>
    <mergeCell ref="O24:V24"/>
    <mergeCell ref="F25:F28"/>
    <mergeCell ref="O25:V25"/>
    <mergeCell ref="R26:R27"/>
    <mergeCell ref="S26:S27"/>
    <mergeCell ref="T26:T27"/>
    <mergeCell ref="L5:T5"/>
    <mergeCell ref="O11:T11"/>
    <mergeCell ref="O12:T12"/>
    <mergeCell ref="L13:M13"/>
    <mergeCell ref="O14:U14"/>
    <mergeCell ref="O7:P7"/>
    <mergeCell ref="W26:W28"/>
    <mergeCell ref="O9:T9"/>
    <mergeCell ref="O10:T10"/>
    <mergeCell ref="M36:W36"/>
    <mergeCell ref="S19:T19"/>
    <mergeCell ref="L15:V15"/>
    <mergeCell ref="L16:L18"/>
    <mergeCell ref="M16:M18"/>
    <mergeCell ref="O16:T16"/>
    <mergeCell ref="U16:U18"/>
    <mergeCell ref="O17:O18"/>
    <mergeCell ref="P17:Q17"/>
    <mergeCell ref="W15:W18"/>
    <mergeCell ref="S18:T18"/>
    <mergeCell ref="V16:V18"/>
    <mergeCell ref="R17:T17"/>
  </mergeCells>
  <dataValidations count="9">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xr:uid="{00000000-0002-0000-0D00-000000000000}">
      <formula1>kind_of_scheme_in</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xr:uid="{00000000-0002-0000-0D00-000001000000}">
      <formula1>kind_of_cons</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xr:uid="{00000000-0002-0000-0D00-000002000000}">
      <formula1>900</formula1>
    </dataValidation>
    <dataValidation type="list" allowBlank="1" showInputMessage="1" showErrorMessage="1" errorTitle="Ошибка" error="Выберите значение из списка" sqref="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JI26" xr:uid="{00000000-0002-0000-0D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JP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R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JN26" xr:uid="{00000000-0002-0000-0D00-000004000000}"/>
    <dataValidation allowBlank="1" showInputMessage="1" showErrorMessage="1" prompt="Для выбора выполните двойной щелчок левой клавиши мыши по соответствующей ячейке." sqref="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TM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131098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S26 U196634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262170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327706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393242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458778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524314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589850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655386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720922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786458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851994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917530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983066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65562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O7 JO26" xr:uid="{00000000-0002-0000-0D00-000005000000}"/>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xr:uid="{00000000-0002-0000-0D00-000006000000}"/>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xr:uid="{00000000-0002-0000-0D00-000007000000}"/>
    <dataValidation type="list" allowBlank="1" showInputMessage="1" showErrorMessage="1" errorTitle="Ошибка" error="Выберите значение из списка" prompt="Выберите значение из списка" sqref="O25" xr:uid="{00000000-0002-0000-0D00-000008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05_3_i">
    <tabColor indexed="22"/>
  </sheetPr>
  <dimension ref="A1:T19"/>
  <sheetViews>
    <sheetView showGridLines="0" topLeftCell="E1" zoomScaleNormal="100" workbookViewId="0"/>
  </sheetViews>
  <sheetFormatPr defaultColWidth="10.5703125" defaultRowHeight="14.25"/>
  <cols>
    <col min="1" max="1" width="3.7109375" style="758" hidden="1" customWidth="1"/>
    <col min="2" max="4" width="3.7109375" style="759" hidden="1" customWidth="1"/>
    <col min="5" max="5" width="3.7109375" style="760" customWidth="1"/>
    <col min="6" max="6" width="9.7109375" style="751" customWidth="1"/>
    <col min="7" max="7" width="37.7109375" style="751" customWidth="1"/>
    <col min="8" max="8" width="66.85546875" style="751" customWidth="1"/>
    <col min="9" max="9" width="115.7109375" style="751" customWidth="1"/>
    <col min="10" max="11" width="10.5703125" style="759"/>
    <col min="12" max="12" width="11.140625" style="759" customWidth="1"/>
    <col min="13" max="20" width="10.5703125" style="759"/>
    <col min="21" max="16384" width="10.5703125" style="751"/>
  </cols>
  <sheetData>
    <row r="1" spans="1:20" ht="3" customHeight="1">
      <c r="A1" s="758" t="s">
        <v>49</v>
      </c>
    </row>
    <row r="2" spans="1:20" ht="22.5">
      <c r="F2" s="1274" t="s">
        <v>470</v>
      </c>
      <c r="G2" s="1275"/>
      <c r="H2" s="1276"/>
      <c r="I2" s="757"/>
    </row>
    <row r="3" spans="1:20" ht="3" customHeight="1"/>
    <row r="4" spans="1:20" s="539" customFormat="1" ht="11.25">
      <c r="A4" s="734"/>
      <c r="B4" s="734"/>
      <c r="C4" s="734"/>
      <c r="D4" s="734"/>
      <c r="F4" s="1235" t="s">
        <v>445</v>
      </c>
      <c r="G4" s="1235"/>
      <c r="H4" s="1235"/>
      <c r="I4" s="1277" t="s">
        <v>446</v>
      </c>
      <c r="J4" s="734"/>
      <c r="K4" s="734"/>
      <c r="L4" s="734"/>
      <c r="M4" s="734"/>
      <c r="N4" s="734"/>
      <c r="O4" s="734"/>
      <c r="P4" s="734"/>
      <c r="Q4" s="734"/>
      <c r="R4" s="734"/>
      <c r="S4" s="734"/>
      <c r="T4" s="734"/>
    </row>
    <row r="5" spans="1:20" s="539" customFormat="1" ht="11.25" customHeight="1">
      <c r="A5" s="734"/>
      <c r="B5" s="734"/>
      <c r="C5" s="734"/>
      <c r="D5" s="734"/>
      <c r="F5" s="739" t="s">
        <v>91</v>
      </c>
      <c r="G5" s="761" t="s">
        <v>448</v>
      </c>
      <c r="H5" s="753" t="s">
        <v>439</v>
      </c>
      <c r="I5" s="1277"/>
      <c r="J5" s="734"/>
      <c r="K5" s="734"/>
      <c r="L5" s="734"/>
      <c r="M5" s="734"/>
      <c r="N5" s="734"/>
      <c r="O5" s="734"/>
      <c r="P5" s="734"/>
      <c r="Q5" s="734"/>
      <c r="R5" s="734"/>
      <c r="S5" s="734"/>
      <c r="T5" s="734"/>
    </row>
    <row r="6" spans="1:20" s="539" customFormat="1" ht="12" customHeight="1">
      <c r="A6" s="734"/>
      <c r="B6" s="734"/>
      <c r="C6" s="734"/>
      <c r="D6" s="734"/>
      <c r="F6" s="762" t="s">
        <v>92</v>
      </c>
      <c r="G6" s="763">
        <v>2</v>
      </c>
      <c r="H6" s="764">
        <v>3</v>
      </c>
      <c r="I6" s="577">
        <v>4</v>
      </c>
      <c r="J6" s="734">
        <v>4</v>
      </c>
      <c r="K6" s="734"/>
      <c r="L6" s="734"/>
      <c r="M6" s="734"/>
      <c r="N6" s="734"/>
      <c r="O6" s="734"/>
      <c r="P6" s="734"/>
      <c r="Q6" s="734"/>
      <c r="R6" s="734"/>
      <c r="S6" s="734"/>
      <c r="T6" s="734"/>
    </row>
    <row r="7" spans="1:20" s="539" customFormat="1" ht="18.75">
      <c r="A7" s="734"/>
      <c r="B7" s="734"/>
      <c r="C7" s="734"/>
      <c r="D7" s="734"/>
      <c r="F7" s="765">
        <v>1</v>
      </c>
      <c r="G7" s="766" t="s">
        <v>471</v>
      </c>
      <c r="H7" s="756" t="str">
        <f>IF(dateCh="","",dateCh)</f>
        <v>29.04.2021</v>
      </c>
      <c r="I7" s="767" t="s">
        <v>472</v>
      </c>
      <c r="J7" s="584"/>
      <c r="K7" s="734"/>
      <c r="L7" s="734"/>
      <c r="M7" s="734"/>
      <c r="N7" s="734"/>
      <c r="O7" s="734"/>
      <c r="P7" s="734"/>
      <c r="Q7" s="734"/>
      <c r="R7" s="734"/>
      <c r="S7" s="734"/>
      <c r="T7" s="734"/>
    </row>
    <row r="8" spans="1:20" s="539" customFormat="1" ht="45">
      <c r="A8" s="1278">
        <v>1</v>
      </c>
      <c r="B8" s="734"/>
      <c r="C8" s="734"/>
      <c r="D8" s="734"/>
      <c r="F8" s="765" t="str">
        <f>"2." &amp;mergeValue(A8)</f>
        <v>2.1</v>
      </c>
      <c r="G8" s="766" t="s">
        <v>473</v>
      </c>
      <c r="H8" s="756"/>
      <c r="I8" s="767" t="s">
        <v>568</v>
      </c>
      <c r="J8" s="584"/>
      <c r="K8" s="734"/>
      <c r="L8" s="734"/>
      <c r="M8" s="734"/>
      <c r="N8" s="734"/>
      <c r="O8" s="734"/>
      <c r="P8" s="734"/>
      <c r="Q8" s="734"/>
      <c r="R8" s="734"/>
      <c r="S8" s="734"/>
      <c r="T8" s="734"/>
    </row>
    <row r="9" spans="1:20" s="539" customFormat="1" ht="22.5">
      <c r="A9" s="1278"/>
      <c r="B9" s="734"/>
      <c r="C9" s="734"/>
      <c r="D9" s="734"/>
      <c r="F9" s="765" t="str">
        <f>"3." &amp;mergeValue(A9)</f>
        <v>3.1</v>
      </c>
      <c r="G9" s="766" t="s">
        <v>474</v>
      </c>
      <c r="H9" s="756"/>
      <c r="I9" s="767" t="s">
        <v>566</v>
      </c>
      <c r="J9" s="584"/>
      <c r="K9" s="734"/>
      <c r="L9" s="734"/>
      <c r="M9" s="734"/>
      <c r="N9" s="734"/>
      <c r="O9" s="734"/>
      <c r="P9" s="734"/>
      <c r="Q9" s="734"/>
      <c r="R9" s="734"/>
      <c r="S9" s="734"/>
      <c r="T9" s="734"/>
    </row>
    <row r="10" spans="1:20" s="539" customFormat="1" ht="22.5">
      <c r="A10" s="1278"/>
      <c r="B10" s="734"/>
      <c r="C10" s="734"/>
      <c r="D10" s="734"/>
      <c r="F10" s="765" t="str">
        <f>"4."&amp;mergeValue(A10)</f>
        <v>4.1</v>
      </c>
      <c r="G10" s="766" t="s">
        <v>475</v>
      </c>
      <c r="H10" s="753" t="s">
        <v>449</v>
      </c>
      <c r="I10" s="767"/>
      <c r="J10" s="584"/>
      <c r="K10" s="734"/>
      <c r="L10" s="734"/>
      <c r="M10" s="734"/>
      <c r="N10" s="734"/>
      <c r="O10" s="734"/>
      <c r="P10" s="734"/>
      <c r="Q10" s="734"/>
      <c r="R10" s="734"/>
      <c r="S10" s="734"/>
      <c r="T10" s="734"/>
    </row>
    <row r="11" spans="1:20" s="539" customFormat="1" ht="18.75">
      <c r="A11" s="1278"/>
      <c r="B11" s="1278">
        <v>1</v>
      </c>
      <c r="C11" s="740"/>
      <c r="D11" s="740"/>
      <c r="F11" s="765" t="str">
        <f>"4."&amp;mergeValue(A11) &amp;"."&amp;mergeValue(B11)</f>
        <v>4.1.1</v>
      </c>
      <c r="G11" s="778" t="s">
        <v>570</v>
      </c>
      <c r="H11" s="756" t="str">
        <f>IF(region_name="","",region_name)</f>
        <v>Нижегородская область</v>
      </c>
      <c r="I11" s="767" t="s">
        <v>478</v>
      </c>
      <c r="J11" s="584"/>
      <c r="K11" s="734"/>
      <c r="L11" s="734"/>
      <c r="M11" s="734"/>
      <c r="N11" s="734"/>
      <c r="O11" s="734"/>
      <c r="P11" s="734"/>
      <c r="Q11" s="734"/>
      <c r="R11" s="734"/>
      <c r="S11" s="734"/>
      <c r="T11" s="734"/>
    </row>
    <row r="12" spans="1:20" s="539" customFormat="1" ht="22.5">
      <c r="A12" s="1278"/>
      <c r="B12" s="1278"/>
      <c r="C12" s="1278">
        <v>1</v>
      </c>
      <c r="D12" s="740"/>
      <c r="F12" s="765" t="str">
        <f>"4."&amp;mergeValue(A12) &amp;"."&amp;mergeValue(B12)&amp;"."&amp;mergeValue(C12)</f>
        <v>4.1.1.1</v>
      </c>
      <c r="G12" s="768" t="s">
        <v>476</v>
      </c>
      <c r="H12" s="756"/>
      <c r="I12" s="767" t="s">
        <v>479</v>
      </c>
      <c r="J12" s="584"/>
      <c r="K12" s="734"/>
      <c r="L12" s="734"/>
      <c r="M12" s="734"/>
      <c r="N12" s="734"/>
      <c r="O12" s="734"/>
      <c r="P12" s="734"/>
      <c r="Q12" s="734"/>
      <c r="R12" s="734"/>
      <c r="S12" s="734"/>
      <c r="T12" s="734"/>
    </row>
    <row r="13" spans="1:20" s="539" customFormat="1" ht="39" customHeight="1">
      <c r="A13" s="1278"/>
      <c r="B13" s="1278"/>
      <c r="C13" s="1278"/>
      <c r="D13" s="740">
        <v>1</v>
      </c>
      <c r="F13" s="765" t="str">
        <f>"4."&amp;mergeValue(A13) &amp;"."&amp;mergeValue(B13)&amp;"."&amp;mergeValue(C13)&amp;"."&amp;mergeValue(D13)</f>
        <v>4.1.1.1.1</v>
      </c>
      <c r="G13" s="769" t="s">
        <v>477</v>
      </c>
      <c r="H13" s="756"/>
      <c r="I13" s="1279" t="s">
        <v>569</v>
      </c>
      <c r="J13" s="584"/>
      <c r="K13" s="734"/>
      <c r="L13" s="734"/>
      <c r="M13" s="734"/>
      <c r="N13" s="734"/>
      <c r="O13" s="734"/>
      <c r="P13" s="734"/>
      <c r="Q13" s="734"/>
      <c r="R13" s="734"/>
      <c r="S13" s="734"/>
      <c r="T13" s="734"/>
    </row>
    <row r="14" spans="1:20" s="539" customFormat="1" ht="18.75">
      <c r="A14" s="1278"/>
      <c r="B14" s="1278"/>
      <c r="C14" s="1278"/>
      <c r="D14" s="740"/>
      <c r="F14" s="770"/>
      <c r="G14" s="722" t="s">
        <v>4</v>
      </c>
      <c r="H14" s="593"/>
      <c r="I14" s="1279"/>
      <c r="J14" s="584"/>
      <c r="K14" s="734"/>
      <c r="L14" s="734"/>
      <c r="M14" s="734"/>
      <c r="N14" s="734"/>
      <c r="O14" s="734"/>
      <c r="P14" s="734"/>
      <c r="Q14" s="734"/>
      <c r="R14" s="734"/>
      <c r="S14" s="734"/>
      <c r="T14" s="734"/>
    </row>
    <row r="15" spans="1:20" s="539" customFormat="1" ht="18.75">
      <c r="A15" s="1278"/>
      <c r="B15" s="1278"/>
      <c r="C15" s="740"/>
      <c r="D15" s="740"/>
      <c r="F15" s="603"/>
      <c r="G15" s="546" t="s">
        <v>401</v>
      </c>
      <c r="H15" s="604"/>
      <c r="I15" s="605"/>
      <c r="J15" s="584"/>
      <c r="K15" s="734"/>
      <c r="L15" s="734"/>
      <c r="M15" s="734"/>
      <c r="N15" s="734"/>
      <c r="O15" s="734"/>
      <c r="P15" s="734"/>
      <c r="Q15" s="734"/>
      <c r="R15" s="734"/>
      <c r="S15" s="734"/>
      <c r="T15" s="734"/>
    </row>
    <row r="16" spans="1:20" s="539" customFormat="1" ht="18.75">
      <c r="A16" s="1278"/>
      <c r="B16" s="734"/>
      <c r="C16" s="734"/>
      <c r="D16" s="734"/>
      <c r="F16" s="770"/>
      <c r="G16" s="696" t="s">
        <v>483</v>
      </c>
      <c r="H16" s="771"/>
      <c r="I16" s="772"/>
      <c r="J16" s="584"/>
      <c r="K16" s="734"/>
      <c r="L16" s="734"/>
      <c r="M16" s="734"/>
      <c r="N16" s="734"/>
      <c r="O16" s="734"/>
      <c r="P16" s="734"/>
      <c r="Q16" s="734"/>
      <c r="R16" s="734"/>
      <c r="S16" s="734"/>
      <c r="T16" s="734"/>
    </row>
    <row r="17" spans="1:20" s="539" customFormat="1" ht="18.75">
      <c r="A17" s="734"/>
      <c r="B17" s="734"/>
      <c r="C17" s="734"/>
      <c r="D17" s="734"/>
      <c r="F17" s="770"/>
      <c r="G17" s="699" t="s">
        <v>482</v>
      </c>
      <c r="H17" s="771"/>
      <c r="I17" s="772"/>
      <c r="J17" s="584"/>
      <c r="K17" s="734"/>
      <c r="L17" s="734"/>
      <c r="M17" s="734"/>
      <c r="N17" s="734"/>
      <c r="O17" s="734"/>
      <c r="P17" s="734"/>
      <c r="Q17" s="734"/>
      <c r="R17" s="734"/>
      <c r="S17" s="734"/>
      <c r="T17" s="734"/>
    </row>
    <row r="18" spans="1:20" s="735" customFormat="1" ht="3" customHeight="1">
      <c r="A18" s="736"/>
      <c r="B18" s="736"/>
      <c r="C18" s="736"/>
      <c r="D18" s="736"/>
      <c r="F18" s="594"/>
      <c r="G18" s="595"/>
      <c r="H18" s="596"/>
      <c r="I18" s="597"/>
      <c r="J18" s="736"/>
      <c r="K18" s="736"/>
      <c r="L18" s="736"/>
      <c r="M18" s="736"/>
      <c r="N18" s="736"/>
      <c r="O18" s="736"/>
      <c r="P18" s="736"/>
      <c r="Q18" s="736"/>
      <c r="R18" s="736"/>
      <c r="S18" s="736"/>
      <c r="T18" s="736"/>
    </row>
    <row r="19" spans="1:20" s="735" customFormat="1" ht="15" customHeight="1">
      <c r="A19" s="736"/>
      <c r="B19" s="736"/>
      <c r="C19" s="736"/>
      <c r="D19" s="736"/>
      <c r="F19" s="773"/>
      <c r="G19" s="1273" t="s">
        <v>571</v>
      </c>
      <c r="H19" s="1273"/>
      <c r="I19" s="774"/>
      <c r="J19" s="736"/>
      <c r="K19" s="736"/>
      <c r="L19" s="736"/>
      <c r="M19" s="736"/>
      <c r="N19" s="736"/>
      <c r="O19" s="736"/>
      <c r="P19" s="736"/>
      <c r="Q19" s="736"/>
      <c r="R19" s="736"/>
      <c r="S19" s="736"/>
      <c r="T19" s="736"/>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0E00-000000000000}">
      <formula1>900</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06_3_i">
    <tabColor rgb="FFEAEBEE"/>
  </sheetPr>
  <dimension ref="A1:AJ36"/>
  <sheetViews>
    <sheetView showGridLines="0" topLeftCell="I4" zoomScaleNormal="100" workbookViewId="0"/>
  </sheetViews>
  <sheetFormatPr defaultColWidth="10.5703125" defaultRowHeight="14.25"/>
  <cols>
    <col min="1" max="6" width="10.5703125" style="759" hidden="1" customWidth="1"/>
    <col min="7" max="8" width="9.140625" style="758" hidden="1" customWidth="1"/>
    <col min="9" max="9" width="3.7109375" style="653" customWidth="1"/>
    <col min="10" max="11" width="3.7109375" style="760" customWidth="1"/>
    <col min="12" max="12" width="12.7109375" style="751" customWidth="1"/>
    <col min="13" max="13" width="44.7109375" style="751" customWidth="1"/>
    <col min="14" max="14" width="1.7109375" style="751" hidden="1" customWidth="1"/>
    <col min="15" max="17" width="23.7109375" style="751" hidden="1" customWidth="1"/>
    <col min="18" max="18" width="11.7109375" style="751" customWidth="1"/>
    <col min="19" max="19" width="3.7109375" style="751" customWidth="1"/>
    <col min="20" max="20" width="11.7109375" style="751" customWidth="1"/>
    <col min="21" max="21" width="8.5703125" style="751" hidden="1" customWidth="1"/>
    <col min="22" max="22" width="4.7109375" style="751" customWidth="1"/>
    <col min="23" max="23" width="115.7109375" style="751" customWidth="1"/>
    <col min="24" max="25" width="10.5703125" style="759"/>
    <col min="26" max="26" width="11.140625" style="759" customWidth="1"/>
    <col min="27" max="34" width="10.5703125" style="759"/>
    <col min="35" max="256" width="10.5703125" style="751"/>
    <col min="257" max="264" width="0" style="751" hidden="1" customWidth="1"/>
    <col min="265" max="265" width="3.7109375" style="751" customWidth="1"/>
    <col min="266" max="266" width="3.85546875" style="751" customWidth="1"/>
    <col min="267" max="267" width="3.7109375" style="751" customWidth="1"/>
    <col min="268" max="268" width="12.7109375" style="751" customWidth="1"/>
    <col min="269" max="269" width="52.7109375" style="751" customWidth="1"/>
    <col min="270" max="273" width="0" style="751" hidden="1" customWidth="1"/>
    <col min="274" max="274" width="12.28515625" style="751" customWidth="1"/>
    <col min="275" max="275" width="6.42578125" style="751" customWidth="1"/>
    <col min="276" max="276" width="12.28515625" style="751" customWidth="1"/>
    <col min="277" max="277" width="0" style="751" hidden="1" customWidth="1"/>
    <col min="278" max="278" width="3.7109375" style="751" customWidth="1"/>
    <col min="279" max="279" width="11.140625" style="751" bestFit="1" customWidth="1"/>
    <col min="280" max="281" width="10.5703125" style="751"/>
    <col min="282" max="282" width="11.140625" style="751" customWidth="1"/>
    <col min="283" max="512" width="10.5703125" style="751"/>
    <col min="513" max="520" width="0" style="751" hidden="1" customWidth="1"/>
    <col min="521" max="521" width="3.7109375" style="751" customWidth="1"/>
    <col min="522" max="522" width="3.85546875" style="751" customWidth="1"/>
    <col min="523" max="523" width="3.7109375" style="751" customWidth="1"/>
    <col min="524" max="524" width="12.7109375" style="751" customWidth="1"/>
    <col min="525" max="525" width="52.7109375" style="751" customWidth="1"/>
    <col min="526" max="529" width="0" style="751" hidden="1" customWidth="1"/>
    <col min="530" max="530" width="12.28515625" style="751" customWidth="1"/>
    <col min="531" max="531" width="6.42578125" style="751" customWidth="1"/>
    <col min="532" max="532" width="12.28515625" style="751" customWidth="1"/>
    <col min="533" max="533" width="0" style="751" hidden="1" customWidth="1"/>
    <col min="534" max="534" width="3.7109375" style="751" customWidth="1"/>
    <col min="535" max="535" width="11.140625" style="751" bestFit="1" customWidth="1"/>
    <col min="536" max="537" width="10.5703125" style="751"/>
    <col min="538" max="538" width="11.140625" style="751" customWidth="1"/>
    <col min="539" max="768" width="10.5703125" style="751"/>
    <col min="769" max="776" width="0" style="751" hidden="1" customWidth="1"/>
    <col min="777" max="777" width="3.7109375" style="751" customWidth="1"/>
    <col min="778" max="778" width="3.85546875" style="751" customWidth="1"/>
    <col min="779" max="779" width="3.7109375" style="751" customWidth="1"/>
    <col min="780" max="780" width="12.7109375" style="751" customWidth="1"/>
    <col min="781" max="781" width="52.7109375" style="751" customWidth="1"/>
    <col min="782" max="785" width="0" style="751" hidden="1" customWidth="1"/>
    <col min="786" max="786" width="12.28515625" style="751" customWidth="1"/>
    <col min="787" max="787" width="6.42578125" style="751" customWidth="1"/>
    <col min="788" max="788" width="12.28515625" style="751" customWidth="1"/>
    <col min="789" max="789" width="0" style="751" hidden="1" customWidth="1"/>
    <col min="790" max="790" width="3.7109375" style="751" customWidth="1"/>
    <col min="791" max="791" width="11.140625" style="751" bestFit="1" customWidth="1"/>
    <col min="792" max="793" width="10.5703125" style="751"/>
    <col min="794" max="794" width="11.140625" style="751" customWidth="1"/>
    <col min="795" max="1024" width="10.5703125" style="751"/>
    <col min="1025" max="1032" width="0" style="751" hidden="1" customWidth="1"/>
    <col min="1033" max="1033" width="3.7109375" style="751" customWidth="1"/>
    <col min="1034" max="1034" width="3.85546875" style="751" customWidth="1"/>
    <col min="1035" max="1035" width="3.7109375" style="751" customWidth="1"/>
    <col min="1036" max="1036" width="12.7109375" style="751" customWidth="1"/>
    <col min="1037" max="1037" width="52.7109375" style="751" customWidth="1"/>
    <col min="1038" max="1041" width="0" style="751" hidden="1" customWidth="1"/>
    <col min="1042" max="1042" width="12.28515625" style="751" customWidth="1"/>
    <col min="1043" max="1043" width="6.42578125" style="751" customWidth="1"/>
    <col min="1044" max="1044" width="12.28515625" style="751" customWidth="1"/>
    <col min="1045" max="1045" width="0" style="751" hidden="1" customWidth="1"/>
    <col min="1046" max="1046" width="3.7109375" style="751" customWidth="1"/>
    <col min="1047" max="1047" width="11.140625" style="751" bestFit="1" customWidth="1"/>
    <col min="1048" max="1049" width="10.5703125" style="751"/>
    <col min="1050" max="1050" width="11.140625" style="751" customWidth="1"/>
    <col min="1051" max="1280" width="10.5703125" style="751"/>
    <col min="1281" max="1288" width="0" style="751" hidden="1" customWidth="1"/>
    <col min="1289" max="1289" width="3.7109375" style="751" customWidth="1"/>
    <col min="1290" max="1290" width="3.85546875" style="751" customWidth="1"/>
    <col min="1291" max="1291" width="3.7109375" style="751" customWidth="1"/>
    <col min="1292" max="1292" width="12.7109375" style="751" customWidth="1"/>
    <col min="1293" max="1293" width="52.7109375" style="751" customWidth="1"/>
    <col min="1294" max="1297" width="0" style="751" hidden="1" customWidth="1"/>
    <col min="1298" max="1298" width="12.28515625" style="751" customWidth="1"/>
    <col min="1299" max="1299" width="6.42578125" style="751" customWidth="1"/>
    <col min="1300" max="1300" width="12.28515625" style="751" customWidth="1"/>
    <col min="1301" max="1301" width="0" style="751" hidden="1" customWidth="1"/>
    <col min="1302" max="1302" width="3.7109375" style="751" customWidth="1"/>
    <col min="1303" max="1303" width="11.140625" style="751" bestFit="1" customWidth="1"/>
    <col min="1304" max="1305" width="10.5703125" style="751"/>
    <col min="1306" max="1306" width="11.140625" style="751" customWidth="1"/>
    <col min="1307" max="1536" width="10.5703125" style="751"/>
    <col min="1537" max="1544" width="0" style="751" hidden="1" customWidth="1"/>
    <col min="1545" max="1545" width="3.7109375" style="751" customWidth="1"/>
    <col min="1546" max="1546" width="3.85546875" style="751" customWidth="1"/>
    <col min="1547" max="1547" width="3.7109375" style="751" customWidth="1"/>
    <col min="1548" max="1548" width="12.7109375" style="751" customWidth="1"/>
    <col min="1549" max="1549" width="52.7109375" style="751" customWidth="1"/>
    <col min="1550" max="1553" width="0" style="751" hidden="1" customWidth="1"/>
    <col min="1554" max="1554" width="12.28515625" style="751" customWidth="1"/>
    <col min="1555" max="1555" width="6.42578125" style="751" customWidth="1"/>
    <col min="1556" max="1556" width="12.28515625" style="751" customWidth="1"/>
    <col min="1557" max="1557" width="0" style="751" hidden="1" customWidth="1"/>
    <col min="1558" max="1558" width="3.7109375" style="751" customWidth="1"/>
    <col min="1559" max="1559" width="11.140625" style="751" bestFit="1" customWidth="1"/>
    <col min="1560" max="1561" width="10.5703125" style="751"/>
    <col min="1562" max="1562" width="11.140625" style="751" customWidth="1"/>
    <col min="1563" max="1792" width="10.5703125" style="751"/>
    <col min="1793" max="1800" width="0" style="751" hidden="1" customWidth="1"/>
    <col min="1801" max="1801" width="3.7109375" style="751" customWidth="1"/>
    <col min="1802" max="1802" width="3.85546875" style="751" customWidth="1"/>
    <col min="1803" max="1803" width="3.7109375" style="751" customWidth="1"/>
    <col min="1804" max="1804" width="12.7109375" style="751" customWidth="1"/>
    <col min="1805" max="1805" width="52.7109375" style="751" customWidth="1"/>
    <col min="1806" max="1809" width="0" style="751" hidden="1" customWidth="1"/>
    <col min="1810" max="1810" width="12.28515625" style="751" customWidth="1"/>
    <col min="1811" max="1811" width="6.42578125" style="751" customWidth="1"/>
    <col min="1812" max="1812" width="12.28515625" style="751" customWidth="1"/>
    <col min="1813" max="1813" width="0" style="751" hidden="1" customWidth="1"/>
    <col min="1814" max="1814" width="3.7109375" style="751" customWidth="1"/>
    <col min="1815" max="1815" width="11.140625" style="751" bestFit="1" customWidth="1"/>
    <col min="1816" max="1817" width="10.5703125" style="751"/>
    <col min="1818" max="1818" width="11.140625" style="751" customWidth="1"/>
    <col min="1819" max="2048" width="10.5703125" style="751"/>
    <col min="2049" max="2056" width="0" style="751" hidden="1" customWidth="1"/>
    <col min="2057" max="2057" width="3.7109375" style="751" customWidth="1"/>
    <col min="2058" max="2058" width="3.85546875" style="751" customWidth="1"/>
    <col min="2059" max="2059" width="3.7109375" style="751" customWidth="1"/>
    <col min="2060" max="2060" width="12.7109375" style="751" customWidth="1"/>
    <col min="2061" max="2061" width="52.7109375" style="751" customWidth="1"/>
    <col min="2062" max="2065" width="0" style="751" hidden="1" customWidth="1"/>
    <col min="2066" max="2066" width="12.28515625" style="751" customWidth="1"/>
    <col min="2067" max="2067" width="6.42578125" style="751" customWidth="1"/>
    <col min="2068" max="2068" width="12.28515625" style="751" customWidth="1"/>
    <col min="2069" max="2069" width="0" style="751" hidden="1" customWidth="1"/>
    <col min="2070" max="2070" width="3.7109375" style="751" customWidth="1"/>
    <col min="2071" max="2071" width="11.140625" style="751" bestFit="1" customWidth="1"/>
    <col min="2072" max="2073" width="10.5703125" style="751"/>
    <col min="2074" max="2074" width="11.140625" style="751" customWidth="1"/>
    <col min="2075" max="2304" width="10.5703125" style="751"/>
    <col min="2305" max="2312" width="0" style="751" hidden="1" customWidth="1"/>
    <col min="2313" max="2313" width="3.7109375" style="751" customWidth="1"/>
    <col min="2314" max="2314" width="3.85546875" style="751" customWidth="1"/>
    <col min="2315" max="2315" width="3.7109375" style="751" customWidth="1"/>
    <col min="2316" max="2316" width="12.7109375" style="751" customWidth="1"/>
    <col min="2317" max="2317" width="52.7109375" style="751" customWidth="1"/>
    <col min="2318" max="2321" width="0" style="751" hidden="1" customWidth="1"/>
    <col min="2322" max="2322" width="12.28515625" style="751" customWidth="1"/>
    <col min="2323" max="2323" width="6.42578125" style="751" customWidth="1"/>
    <col min="2324" max="2324" width="12.28515625" style="751" customWidth="1"/>
    <col min="2325" max="2325" width="0" style="751" hidden="1" customWidth="1"/>
    <col min="2326" max="2326" width="3.7109375" style="751" customWidth="1"/>
    <col min="2327" max="2327" width="11.140625" style="751" bestFit="1" customWidth="1"/>
    <col min="2328" max="2329" width="10.5703125" style="751"/>
    <col min="2330" max="2330" width="11.140625" style="751" customWidth="1"/>
    <col min="2331" max="2560" width="10.5703125" style="751"/>
    <col min="2561" max="2568" width="0" style="751" hidden="1" customWidth="1"/>
    <col min="2569" max="2569" width="3.7109375" style="751" customWidth="1"/>
    <col min="2570" max="2570" width="3.85546875" style="751" customWidth="1"/>
    <col min="2571" max="2571" width="3.7109375" style="751" customWidth="1"/>
    <col min="2572" max="2572" width="12.7109375" style="751" customWidth="1"/>
    <col min="2573" max="2573" width="52.7109375" style="751" customWidth="1"/>
    <col min="2574" max="2577" width="0" style="751" hidden="1" customWidth="1"/>
    <col min="2578" max="2578" width="12.28515625" style="751" customWidth="1"/>
    <col min="2579" max="2579" width="6.42578125" style="751" customWidth="1"/>
    <col min="2580" max="2580" width="12.28515625" style="751" customWidth="1"/>
    <col min="2581" max="2581" width="0" style="751" hidden="1" customWidth="1"/>
    <col min="2582" max="2582" width="3.7109375" style="751" customWidth="1"/>
    <col min="2583" max="2583" width="11.140625" style="751" bestFit="1" customWidth="1"/>
    <col min="2584" max="2585" width="10.5703125" style="751"/>
    <col min="2586" max="2586" width="11.140625" style="751" customWidth="1"/>
    <col min="2587" max="2816" width="10.5703125" style="751"/>
    <col min="2817" max="2824" width="0" style="751" hidden="1" customWidth="1"/>
    <col min="2825" max="2825" width="3.7109375" style="751" customWidth="1"/>
    <col min="2826" max="2826" width="3.85546875" style="751" customWidth="1"/>
    <col min="2827" max="2827" width="3.7109375" style="751" customWidth="1"/>
    <col min="2828" max="2828" width="12.7109375" style="751" customWidth="1"/>
    <col min="2829" max="2829" width="52.7109375" style="751" customWidth="1"/>
    <col min="2830" max="2833" width="0" style="751" hidden="1" customWidth="1"/>
    <col min="2834" max="2834" width="12.28515625" style="751" customWidth="1"/>
    <col min="2835" max="2835" width="6.42578125" style="751" customWidth="1"/>
    <col min="2836" max="2836" width="12.28515625" style="751" customWidth="1"/>
    <col min="2837" max="2837" width="0" style="751" hidden="1" customWidth="1"/>
    <col min="2838" max="2838" width="3.7109375" style="751" customWidth="1"/>
    <col min="2839" max="2839" width="11.140625" style="751" bestFit="1" customWidth="1"/>
    <col min="2840" max="2841" width="10.5703125" style="751"/>
    <col min="2842" max="2842" width="11.140625" style="751" customWidth="1"/>
    <col min="2843" max="3072" width="10.5703125" style="751"/>
    <col min="3073" max="3080" width="0" style="751" hidden="1" customWidth="1"/>
    <col min="3081" max="3081" width="3.7109375" style="751" customWidth="1"/>
    <col min="3082" max="3082" width="3.85546875" style="751" customWidth="1"/>
    <col min="3083" max="3083" width="3.7109375" style="751" customWidth="1"/>
    <col min="3084" max="3084" width="12.7109375" style="751" customWidth="1"/>
    <col min="3085" max="3085" width="52.7109375" style="751" customWidth="1"/>
    <col min="3086" max="3089" width="0" style="751" hidden="1" customWidth="1"/>
    <col min="3090" max="3090" width="12.28515625" style="751" customWidth="1"/>
    <col min="3091" max="3091" width="6.42578125" style="751" customWidth="1"/>
    <col min="3092" max="3092" width="12.28515625" style="751" customWidth="1"/>
    <col min="3093" max="3093" width="0" style="751" hidden="1" customWidth="1"/>
    <col min="3094" max="3094" width="3.7109375" style="751" customWidth="1"/>
    <col min="3095" max="3095" width="11.140625" style="751" bestFit="1" customWidth="1"/>
    <col min="3096" max="3097" width="10.5703125" style="751"/>
    <col min="3098" max="3098" width="11.140625" style="751" customWidth="1"/>
    <col min="3099" max="3328" width="10.5703125" style="751"/>
    <col min="3329" max="3336" width="0" style="751" hidden="1" customWidth="1"/>
    <col min="3337" max="3337" width="3.7109375" style="751" customWidth="1"/>
    <col min="3338" max="3338" width="3.85546875" style="751" customWidth="1"/>
    <col min="3339" max="3339" width="3.7109375" style="751" customWidth="1"/>
    <col min="3340" max="3340" width="12.7109375" style="751" customWidth="1"/>
    <col min="3341" max="3341" width="52.7109375" style="751" customWidth="1"/>
    <col min="3342" max="3345" width="0" style="751" hidden="1" customWidth="1"/>
    <col min="3346" max="3346" width="12.28515625" style="751" customWidth="1"/>
    <col min="3347" max="3347" width="6.42578125" style="751" customWidth="1"/>
    <col min="3348" max="3348" width="12.28515625" style="751" customWidth="1"/>
    <col min="3349" max="3349" width="0" style="751" hidden="1" customWidth="1"/>
    <col min="3350" max="3350" width="3.7109375" style="751" customWidth="1"/>
    <col min="3351" max="3351" width="11.140625" style="751" bestFit="1" customWidth="1"/>
    <col min="3352" max="3353" width="10.5703125" style="751"/>
    <col min="3354" max="3354" width="11.140625" style="751" customWidth="1"/>
    <col min="3355" max="3584" width="10.5703125" style="751"/>
    <col min="3585" max="3592" width="0" style="751" hidden="1" customWidth="1"/>
    <col min="3593" max="3593" width="3.7109375" style="751" customWidth="1"/>
    <col min="3594" max="3594" width="3.85546875" style="751" customWidth="1"/>
    <col min="3595" max="3595" width="3.7109375" style="751" customWidth="1"/>
    <col min="3596" max="3596" width="12.7109375" style="751" customWidth="1"/>
    <col min="3597" max="3597" width="52.7109375" style="751" customWidth="1"/>
    <col min="3598" max="3601" width="0" style="751" hidden="1" customWidth="1"/>
    <col min="3602" max="3602" width="12.28515625" style="751" customWidth="1"/>
    <col min="3603" max="3603" width="6.42578125" style="751" customWidth="1"/>
    <col min="3604" max="3604" width="12.28515625" style="751" customWidth="1"/>
    <col min="3605" max="3605" width="0" style="751" hidden="1" customWidth="1"/>
    <col min="3606" max="3606" width="3.7109375" style="751" customWidth="1"/>
    <col min="3607" max="3607" width="11.140625" style="751" bestFit="1" customWidth="1"/>
    <col min="3608" max="3609" width="10.5703125" style="751"/>
    <col min="3610" max="3610" width="11.140625" style="751" customWidth="1"/>
    <col min="3611" max="3840" width="10.5703125" style="751"/>
    <col min="3841" max="3848" width="0" style="751" hidden="1" customWidth="1"/>
    <col min="3849" max="3849" width="3.7109375" style="751" customWidth="1"/>
    <col min="3850" max="3850" width="3.85546875" style="751" customWidth="1"/>
    <col min="3851" max="3851" width="3.7109375" style="751" customWidth="1"/>
    <col min="3852" max="3852" width="12.7109375" style="751" customWidth="1"/>
    <col min="3853" max="3853" width="52.7109375" style="751" customWidth="1"/>
    <col min="3854" max="3857" width="0" style="751" hidden="1" customWidth="1"/>
    <col min="3858" max="3858" width="12.28515625" style="751" customWidth="1"/>
    <col min="3859" max="3859" width="6.42578125" style="751" customWidth="1"/>
    <col min="3860" max="3860" width="12.28515625" style="751" customWidth="1"/>
    <col min="3861" max="3861" width="0" style="751" hidden="1" customWidth="1"/>
    <col min="3862" max="3862" width="3.7109375" style="751" customWidth="1"/>
    <col min="3863" max="3863" width="11.140625" style="751" bestFit="1" customWidth="1"/>
    <col min="3864" max="3865" width="10.5703125" style="751"/>
    <col min="3866" max="3866" width="11.140625" style="751" customWidth="1"/>
    <col min="3867" max="4096" width="10.5703125" style="751"/>
    <col min="4097" max="4104" width="0" style="751" hidden="1" customWidth="1"/>
    <col min="4105" max="4105" width="3.7109375" style="751" customWidth="1"/>
    <col min="4106" max="4106" width="3.85546875" style="751" customWidth="1"/>
    <col min="4107" max="4107" width="3.7109375" style="751" customWidth="1"/>
    <col min="4108" max="4108" width="12.7109375" style="751" customWidth="1"/>
    <col min="4109" max="4109" width="52.7109375" style="751" customWidth="1"/>
    <col min="4110" max="4113" width="0" style="751" hidden="1" customWidth="1"/>
    <col min="4114" max="4114" width="12.28515625" style="751" customWidth="1"/>
    <col min="4115" max="4115" width="6.42578125" style="751" customWidth="1"/>
    <col min="4116" max="4116" width="12.28515625" style="751" customWidth="1"/>
    <col min="4117" max="4117" width="0" style="751" hidden="1" customWidth="1"/>
    <col min="4118" max="4118" width="3.7109375" style="751" customWidth="1"/>
    <col min="4119" max="4119" width="11.140625" style="751" bestFit="1" customWidth="1"/>
    <col min="4120" max="4121" width="10.5703125" style="751"/>
    <col min="4122" max="4122" width="11.140625" style="751" customWidth="1"/>
    <col min="4123" max="4352" width="10.5703125" style="751"/>
    <col min="4353" max="4360" width="0" style="751" hidden="1" customWidth="1"/>
    <col min="4361" max="4361" width="3.7109375" style="751" customWidth="1"/>
    <col min="4362" max="4362" width="3.85546875" style="751" customWidth="1"/>
    <col min="4363" max="4363" width="3.7109375" style="751" customWidth="1"/>
    <col min="4364" max="4364" width="12.7109375" style="751" customWidth="1"/>
    <col min="4365" max="4365" width="52.7109375" style="751" customWidth="1"/>
    <col min="4366" max="4369" width="0" style="751" hidden="1" customWidth="1"/>
    <col min="4370" max="4370" width="12.28515625" style="751" customWidth="1"/>
    <col min="4371" max="4371" width="6.42578125" style="751" customWidth="1"/>
    <col min="4372" max="4372" width="12.28515625" style="751" customWidth="1"/>
    <col min="4373" max="4373" width="0" style="751" hidden="1" customWidth="1"/>
    <col min="4374" max="4374" width="3.7109375" style="751" customWidth="1"/>
    <col min="4375" max="4375" width="11.140625" style="751" bestFit="1" customWidth="1"/>
    <col min="4376" max="4377" width="10.5703125" style="751"/>
    <col min="4378" max="4378" width="11.140625" style="751" customWidth="1"/>
    <col min="4379" max="4608" width="10.5703125" style="751"/>
    <col min="4609" max="4616" width="0" style="751" hidden="1" customWidth="1"/>
    <col min="4617" max="4617" width="3.7109375" style="751" customWidth="1"/>
    <col min="4618" max="4618" width="3.85546875" style="751" customWidth="1"/>
    <col min="4619" max="4619" width="3.7109375" style="751" customWidth="1"/>
    <col min="4620" max="4620" width="12.7109375" style="751" customWidth="1"/>
    <col min="4621" max="4621" width="52.7109375" style="751" customWidth="1"/>
    <col min="4622" max="4625" width="0" style="751" hidden="1" customWidth="1"/>
    <col min="4626" max="4626" width="12.28515625" style="751" customWidth="1"/>
    <col min="4627" max="4627" width="6.42578125" style="751" customWidth="1"/>
    <col min="4628" max="4628" width="12.28515625" style="751" customWidth="1"/>
    <col min="4629" max="4629" width="0" style="751" hidden="1" customWidth="1"/>
    <col min="4630" max="4630" width="3.7109375" style="751" customWidth="1"/>
    <col min="4631" max="4631" width="11.140625" style="751" bestFit="1" customWidth="1"/>
    <col min="4632" max="4633" width="10.5703125" style="751"/>
    <col min="4634" max="4634" width="11.140625" style="751" customWidth="1"/>
    <col min="4635" max="4864" width="10.5703125" style="751"/>
    <col min="4865" max="4872" width="0" style="751" hidden="1" customWidth="1"/>
    <col min="4873" max="4873" width="3.7109375" style="751" customWidth="1"/>
    <col min="4874" max="4874" width="3.85546875" style="751" customWidth="1"/>
    <col min="4875" max="4875" width="3.7109375" style="751" customWidth="1"/>
    <col min="4876" max="4876" width="12.7109375" style="751" customWidth="1"/>
    <col min="4877" max="4877" width="52.7109375" style="751" customWidth="1"/>
    <col min="4878" max="4881" width="0" style="751" hidden="1" customWidth="1"/>
    <col min="4882" max="4882" width="12.28515625" style="751" customWidth="1"/>
    <col min="4883" max="4883" width="6.42578125" style="751" customWidth="1"/>
    <col min="4884" max="4884" width="12.28515625" style="751" customWidth="1"/>
    <col min="4885" max="4885" width="0" style="751" hidden="1" customWidth="1"/>
    <col min="4886" max="4886" width="3.7109375" style="751" customWidth="1"/>
    <col min="4887" max="4887" width="11.140625" style="751" bestFit="1" customWidth="1"/>
    <col min="4888" max="4889" width="10.5703125" style="751"/>
    <col min="4890" max="4890" width="11.140625" style="751" customWidth="1"/>
    <col min="4891" max="5120" width="10.5703125" style="751"/>
    <col min="5121" max="5128" width="0" style="751" hidden="1" customWidth="1"/>
    <col min="5129" max="5129" width="3.7109375" style="751" customWidth="1"/>
    <col min="5130" max="5130" width="3.85546875" style="751" customWidth="1"/>
    <col min="5131" max="5131" width="3.7109375" style="751" customWidth="1"/>
    <col min="5132" max="5132" width="12.7109375" style="751" customWidth="1"/>
    <col min="5133" max="5133" width="52.7109375" style="751" customWidth="1"/>
    <col min="5134" max="5137" width="0" style="751" hidden="1" customWidth="1"/>
    <col min="5138" max="5138" width="12.28515625" style="751" customWidth="1"/>
    <col min="5139" max="5139" width="6.42578125" style="751" customWidth="1"/>
    <col min="5140" max="5140" width="12.28515625" style="751" customWidth="1"/>
    <col min="5141" max="5141" width="0" style="751" hidden="1" customWidth="1"/>
    <col min="5142" max="5142" width="3.7109375" style="751" customWidth="1"/>
    <col min="5143" max="5143" width="11.140625" style="751" bestFit="1" customWidth="1"/>
    <col min="5144" max="5145" width="10.5703125" style="751"/>
    <col min="5146" max="5146" width="11.140625" style="751" customWidth="1"/>
    <col min="5147" max="5376" width="10.5703125" style="751"/>
    <col min="5377" max="5384" width="0" style="751" hidden="1" customWidth="1"/>
    <col min="5385" max="5385" width="3.7109375" style="751" customWidth="1"/>
    <col min="5386" max="5386" width="3.85546875" style="751" customWidth="1"/>
    <col min="5387" max="5387" width="3.7109375" style="751" customWidth="1"/>
    <col min="5388" max="5388" width="12.7109375" style="751" customWidth="1"/>
    <col min="5389" max="5389" width="52.7109375" style="751" customWidth="1"/>
    <col min="5390" max="5393" width="0" style="751" hidden="1" customWidth="1"/>
    <col min="5394" max="5394" width="12.28515625" style="751" customWidth="1"/>
    <col min="5395" max="5395" width="6.42578125" style="751" customWidth="1"/>
    <col min="5396" max="5396" width="12.28515625" style="751" customWidth="1"/>
    <col min="5397" max="5397" width="0" style="751" hidden="1" customWidth="1"/>
    <col min="5398" max="5398" width="3.7109375" style="751" customWidth="1"/>
    <col min="5399" max="5399" width="11.140625" style="751" bestFit="1" customWidth="1"/>
    <col min="5400" max="5401" width="10.5703125" style="751"/>
    <col min="5402" max="5402" width="11.140625" style="751" customWidth="1"/>
    <col min="5403" max="5632" width="10.5703125" style="751"/>
    <col min="5633" max="5640" width="0" style="751" hidden="1" customWidth="1"/>
    <col min="5641" max="5641" width="3.7109375" style="751" customWidth="1"/>
    <col min="5642" max="5642" width="3.85546875" style="751" customWidth="1"/>
    <col min="5643" max="5643" width="3.7109375" style="751" customWidth="1"/>
    <col min="5644" max="5644" width="12.7109375" style="751" customWidth="1"/>
    <col min="5645" max="5645" width="52.7109375" style="751" customWidth="1"/>
    <col min="5646" max="5649" width="0" style="751" hidden="1" customWidth="1"/>
    <col min="5650" max="5650" width="12.28515625" style="751" customWidth="1"/>
    <col min="5651" max="5651" width="6.42578125" style="751" customWidth="1"/>
    <col min="5652" max="5652" width="12.28515625" style="751" customWidth="1"/>
    <col min="5653" max="5653" width="0" style="751" hidden="1" customWidth="1"/>
    <col min="5654" max="5654" width="3.7109375" style="751" customWidth="1"/>
    <col min="5655" max="5655" width="11.140625" style="751" bestFit="1" customWidth="1"/>
    <col min="5656" max="5657" width="10.5703125" style="751"/>
    <col min="5658" max="5658" width="11.140625" style="751" customWidth="1"/>
    <col min="5659" max="5888" width="10.5703125" style="751"/>
    <col min="5889" max="5896" width="0" style="751" hidden="1" customWidth="1"/>
    <col min="5897" max="5897" width="3.7109375" style="751" customWidth="1"/>
    <col min="5898" max="5898" width="3.85546875" style="751" customWidth="1"/>
    <col min="5899" max="5899" width="3.7109375" style="751" customWidth="1"/>
    <col min="5900" max="5900" width="12.7109375" style="751" customWidth="1"/>
    <col min="5901" max="5901" width="52.7109375" style="751" customWidth="1"/>
    <col min="5902" max="5905" width="0" style="751" hidden="1" customWidth="1"/>
    <col min="5906" max="5906" width="12.28515625" style="751" customWidth="1"/>
    <col min="5907" max="5907" width="6.42578125" style="751" customWidth="1"/>
    <col min="5908" max="5908" width="12.28515625" style="751" customWidth="1"/>
    <col min="5909" max="5909" width="0" style="751" hidden="1" customWidth="1"/>
    <col min="5910" max="5910" width="3.7109375" style="751" customWidth="1"/>
    <col min="5911" max="5911" width="11.140625" style="751" bestFit="1" customWidth="1"/>
    <col min="5912" max="5913" width="10.5703125" style="751"/>
    <col min="5914" max="5914" width="11.140625" style="751" customWidth="1"/>
    <col min="5915" max="6144" width="10.5703125" style="751"/>
    <col min="6145" max="6152" width="0" style="751" hidden="1" customWidth="1"/>
    <col min="6153" max="6153" width="3.7109375" style="751" customWidth="1"/>
    <col min="6154" max="6154" width="3.85546875" style="751" customWidth="1"/>
    <col min="6155" max="6155" width="3.7109375" style="751" customWidth="1"/>
    <col min="6156" max="6156" width="12.7109375" style="751" customWidth="1"/>
    <col min="6157" max="6157" width="52.7109375" style="751" customWidth="1"/>
    <col min="6158" max="6161" width="0" style="751" hidden="1" customWidth="1"/>
    <col min="6162" max="6162" width="12.28515625" style="751" customWidth="1"/>
    <col min="6163" max="6163" width="6.42578125" style="751" customWidth="1"/>
    <col min="6164" max="6164" width="12.28515625" style="751" customWidth="1"/>
    <col min="6165" max="6165" width="0" style="751" hidden="1" customWidth="1"/>
    <col min="6166" max="6166" width="3.7109375" style="751" customWidth="1"/>
    <col min="6167" max="6167" width="11.140625" style="751" bestFit="1" customWidth="1"/>
    <col min="6168" max="6169" width="10.5703125" style="751"/>
    <col min="6170" max="6170" width="11.140625" style="751" customWidth="1"/>
    <col min="6171" max="6400" width="10.5703125" style="751"/>
    <col min="6401" max="6408" width="0" style="751" hidden="1" customWidth="1"/>
    <col min="6409" max="6409" width="3.7109375" style="751" customWidth="1"/>
    <col min="6410" max="6410" width="3.85546875" style="751" customWidth="1"/>
    <col min="6411" max="6411" width="3.7109375" style="751" customWidth="1"/>
    <col min="6412" max="6412" width="12.7109375" style="751" customWidth="1"/>
    <col min="6413" max="6413" width="52.7109375" style="751" customWidth="1"/>
    <col min="6414" max="6417" width="0" style="751" hidden="1" customWidth="1"/>
    <col min="6418" max="6418" width="12.28515625" style="751" customWidth="1"/>
    <col min="6419" max="6419" width="6.42578125" style="751" customWidth="1"/>
    <col min="6420" max="6420" width="12.28515625" style="751" customWidth="1"/>
    <col min="6421" max="6421" width="0" style="751" hidden="1" customWidth="1"/>
    <col min="6422" max="6422" width="3.7109375" style="751" customWidth="1"/>
    <col min="6423" max="6423" width="11.140625" style="751" bestFit="1" customWidth="1"/>
    <col min="6424" max="6425" width="10.5703125" style="751"/>
    <col min="6426" max="6426" width="11.140625" style="751" customWidth="1"/>
    <col min="6427" max="6656" width="10.5703125" style="751"/>
    <col min="6657" max="6664" width="0" style="751" hidden="1" customWidth="1"/>
    <col min="6665" max="6665" width="3.7109375" style="751" customWidth="1"/>
    <col min="6666" max="6666" width="3.85546875" style="751" customWidth="1"/>
    <col min="6667" max="6667" width="3.7109375" style="751" customWidth="1"/>
    <col min="6668" max="6668" width="12.7109375" style="751" customWidth="1"/>
    <col min="6669" max="6669" width="52.7109375" style="751" customWidth="1"/>
    <col min="6670" max="6673" width="0" style="751" hidden="1" customWidth="1"/>
    <col min="6674" max="6674" width="12.28515625" style="751" customWidth="1"/>
    <col min="6675" max="6675" width="6.42578125" style="751" customWidth="1"/>
    <col min="6676" max="6676" width="12.28515625" style="751" customWidth="1"/>
    <col min="6677" max="6677" width="0" style="751" hidden="1" customWidth="1"/>
    <col min="6678" max="6678" width="3.7109375" style="751" customWidth="1"/>
    <col min="6679" max="6679" width="11.140625" style="751" bestFit="1" customWidth="1"/>
    <col min="6680" max="6681" width="10.5703125" style="751"/>
    <col min="6682" max="6682" width="11.140625" style="751" customWidth="1"/>
    <col min="6683" max="6912" width="10.5703125" style="751"/>
    <col min="6913" max="6920" width="0" style="751" hidden="1" customWidth="1"/>
    <col min="6921" max="6921" width="3.7109375" style="751" customWidth="1"/>
    <col min="6922" max="6922" width="3.85546875" style="751" customWidth="1"/>
    <col min="6923" max="6923" width="3.7109375" style="751" customWidth="1"/>
    <col min="6924" max="6924" width="12.7109375" style="751" customWidth="1"/>
    <col min="6925" max="6925" width="52.7109375" style="751" customWidth="1"/>
    <col min="6926" max="6929" width="0" style="751" hidden="1" customWidth="1"/>
    <col min="6930" max="6930" width="12.28515625" style="751" customWidth="1"/>
    <col min="6931" max="6931" width="6.42578125" style="751" customWidth="1"/>
    <col min="6932" max="6932" width="12.28515625" style="751" customWidth="1"/>
    <col min="6933" max="6933" width="0" style="751" hidden="1" customWidth="1"/>
    <col min="6934" max="6934" width="3.7109375" style="751" customWidth="1"/>
    <col min="6935" max="6935" width="11.140625" style="751" bestFit="1" customWidth="1"/>
    <col min="6936" max="6937" width="10.5703125" style="751"/>
    <col min="6938" max="6938" width="11.140625" style="751" customWidth="1"/>
    <col min="6939" max="7168" width="10.5703125" style="751"/>
    <col min="7169" max="7176" width="0" style="751" hidden="1" customWidth="1"/>
    <col min="7177" max="7177" width="3.7109375" style="751" customWidth="1"/>
    <col min="7178" max="7178" width="3.85546875" style="751" customWidth="1"/>
    <col min="7179" max="7179" width="3.7109375" style="751" customWidth="1"/>
    <col min="7180" max="7180" width="12.7109375" style="751" customWidth="1"/>
    <col min="7181" max="7181" width="52.7109375" style="751" customWidth="1"/>
    <col min="7182" max="7185" width="0" style="751" hidden="1" customWidth="1"/>
    <col min="7186" max="7186" width="12.28515625" style="751" customWidth="1"/>
    <col min="7187" max="7187" width="6.42578125" style="751" customWidth="1"/>
    <col min="7188" max="7188" width="12.28515625" style="751" customWidth="1"/>
    <col min="7189" max="7189" width="0" style="751" hidden="1" customWidth="1"/>
    <col min="7190" max="7190" width="3.7109375" style="751" customWidth="1"/>
    <col min="7191" max="7191" width="11.140625" style="751" bestFit="1" customWidth="1"/>
    <col min="7192" max="7193" width="10.5703125" style="751"/>
    <col min="7194" max="7194" width="11.140625" style="751" customWidth="1"/>
    <col min="7195" max="7424" width="10.5703125" style="751"/>
    <col min="7425" max="7432" width="0" style="751" hidden="1" customWidth="1"/>
    <col min="7433" max="7433" width="3.7109375" style="751" customWidth="1"/>
    <col min="7434" max="7434" width="3.85546875" style="751" customWidth="1"/>
    <col min="7435" max="7435" width="3.7109375" style="751" customWidth="1"/>
    <col min="7436" max="7436" width="12.7109375" style="751" customWidth="1"/>
    <col min="7437" max="7437" width="52.7109375" style="751" customWidth="1"/>
    <col min="7438" max="7441" width="0" style="751" hidden="1" customWidth="1"/>
    <col min="7442" max="7442" width="12.28515625" style="751" customWidth="1"/>
    <col min="7443" max="7443" width="6.42578125" style="751" customWidth="1"/>
    <col min="7444" max="7444" width="12.28515625" style="751" customWidth="1"/>
    <col min="7445" max="7445" width="0" style="751" hidden="1" customWidth="1"/>
    <col min="7446" max="7446" width="3.7109375" style="751" customWidth="1"/>
    <col min="7447" max="7447" width="11.140625" style="751" bestFit="1" customWidth="1"/>
    <col min="7448" max="7449" width="10.5703125" style="751"/>
    <col min="7450" max="7450" width="11.140625" style="751" customWidth="1"/>
    <col min="7451" max="7680" width="10.5703125" style="751"/>
    <col min="7681" max="7688" width="0" style="751" hidden="1" customWidth="1"/>
    <col min="7689" max="7689" width="3.7109375" style="751" customWidth="1"/>
    <col min="7690" max="7690" width="3.85546875" style="751" customWidth="1"/>
    <col min="7691" max="7691" width="3.7109375" style="751" customWidth="1"/>
    <col min="7692" max="7692" width="12.7109375" style="751" customWidth="1"/>
    <col min="7693" max="7693" width="52.7109375" style="751" customWidth="1"/>
    <col min="7694" max="7697" width="0" style="751" hidden="1" customWidth="1"/>
    <col min="7698" max="7698" width="12.28515625" style="751" customWidth="1"/>
    <col min="7699" max="7699" width="6.42578125" style="751" customWidth="1"/>
    <col min="7700" max="7700" width="12.28515625" style="751" customWidth="1"/>
    <col min="7701" max="7701" width="0" style="751" hidden="1" customWidth="1"/>
    <col min="7702" max="7702" width="3.7109375" style="751" customWidth="1"/>
    <col min="7703" max="7703" width="11.140625" style="751" bestFit="1" customWidth="1"/>
    <col min="7704" max="7705" width="10.5703125" style="751"/>
    <col min="7706" max="7706" width="11.140625" style="751" customWidth="1"/>
    <col min="7707" max="7936" width="10.5703125" style="751"/>
    <col min="7937" max="7944" width="0" style="751" hidden="1" customWidth="1"/>
    <col min="7945" max="7945" width="3.7109375" style="751" customWidth="1"/>
    <col min="7946" max="7946" width="3.85546875" style="751" customWidth="1"/>
    <col min="7947" max="7947" width="3.7109375" style="751" customWidth="1"/>
    <col min="7948" max="7948" width="12.7109375" style="751" customWidth="1"/>
    <col min="7949" max="7949" width="52.7109375" style="751" customWidth="1"/>
    <col min="7950" max="7953" width="0" style="751" hidden="1" customWidth="1"/>
    <col min="7954" max="7954" width="12.28515625" style="751" customWidth="1"/>
    <col min="7955" max="7955" width="6.42578125" style="751" customWidth="1"/>
    <col min="7956" max="7956" width="12.28515625" style="751" customWidth="1"/>
    <col min="7957" max="7957" width="0" style="751" hidden="1" customWidth="1"/>
    <col min="7958" max="7958" width="3.7109375" style="751" customWidth="1"/>
    <col min="7959" max="7959" width="11.140625" style="751" bestFit="1" customWidth="1"/>
    <col min="7960" max="7961" width="10.5703125" style="751"/>
    <col min="7962" max="7962" width="11.140625" style="751" customWidth="1"/>
    <col min="7963" max="8192" width="10.5703125" style="751"/>
    <col min="8193" max="8200" width="0" style="751" hidden="1" customWidth="1"/>
    <col min="8201" max="8201" width="3.7109375" style="751" customWidth="1"/>
    <col min="8202" max="8202" width="3.85546875" style="751" customWidth="1"/>
    <col min="8203" max="8203" width="3.7109375" style="751" customWidth="1"/>
    <col min="8204" max="8204" width="12.7109375" style="751" customWidth="1"/>
    <col min="8205" max="8205" width="52.7109375" style="751" customWidth="1"/>
    <col min="8206" max="8209" width="0" style="751" hidden="1" customWidth="1"/>
    <col min="8210" max="8210" width="12.28515625" style="751" customWidth="1"/>
    <col min="8211" max="8211" width="6.42578125" style="751" customWidth="1"/>
    <col min="8212" max="8212" width="12.28515625" style="751" customWidth="1"/>
    <col min="8213" max="8213" width="0" style="751" hidden="1" customWidth="1"/>
    <col min="8214" max="8214" width="3.7109375" style="751" customWidth="1"/>
    <col min="8215" max="8215" width="11.140625" style="751" bestFit="1" customWidth="1"/>
    <col min="8216" max="8217" width="10.5703125" style="751"/>
    <col min="8218" max="8218" width="11.140625" style="751" customWidth="1"/>
    <col min="8219" max="8448" width="10.5703125" style="751"/>
    <col min="8449" max="8456" width="0" style="751" hidden="1" customWidth="1"/>
    <col min="8457" max="8457" width="3.7109375" style="751" customWidth="1"/>
    <col min="8458" max="8458" width="3.85546875" style="751" customWidth="1"/>
    <col min="8459" max="8459" width="3.7109375" style="751" customWidth="1"/>
    <col min="8460" max="8460" width="12.7109375" style="751" customWidth="1"/>
    <col min="8461" max="8461" width="52.7109375" style="751" customWidth="1"/>
    <col min="8462" max="8465" width="0" style="751" hidden="1" customWidth="1"/>
    <col min="8466" max="8466" width="12.28515625" style="751" customWidth="1"/>
    <col min="8467" max="8467" width="6.42578125" style="751" customWidth="1"/>
    <col min="8468" max="8468" width="12.28515625" style="751" customWidth="1"/>
    <col min="8469" max="8469" width="0" style="751" hidden="1" customWidth="1"/>
    <col min="8470" max="8470" width="3.7109375" style="751" customWidth="1"/>
    <col min="8471" max="8471" width="11.140625" style="751" bestFit="1" customWidth="1"/>
    <col min="8472" max="8473" width="10.5703125" style="751"/>
    <col min="8474" max="8474" width="11.140625" style="751" customWidth="1"/>
    <col min="8475" max="8704" width="10.5703125" style="751"/>
    <col min="8705" max="8712" width="0" style="751" hidden="1" customWidth="1"/>
    <col min="8713" max="8713" width="3.7109375" style="751" customWidth="1"/>
    <col min="8714" max="8714" width="3.85546875" style="751" customWidth="1"/>
    <col min="8715" max="8715" width="3.7109375" style="751" customWidth="1"/>
    <col min="8716" max="8716" width="12.7109375" style="751" customWidth="1"/>
    <col min="8717" max="8717" width="52.7109375" style="751" customWidth="1"/>
    <col min="8718" max="8721" width="0" style="751" hidden="1" customWidth="1"/>
    <col min="8722" max="8722" width="12.28515625" style="751" customWidth="1"/>
    <col min="8723" max="8723" width="6.42578125" style="751" customWidth="1"/>
    <col min="8724" max="8724" width="12.28515625" style="751" customWidth="1"/>
    <col min="8725" max="8725" width="0" style="751" hidden="1" customWidth="1"/>
    <col min="8726" max="8726" width="3.7109375" style="751" customWidth="1"/>
    <col min="8727" max="8727" width="11.140625" style="751" bestFit="1" customWidth="1"/>
    <col min="8728" max="8729" width="10.5703125" style="751"/>
    <col min="8730" max="8730" width="11.140625" style="751" customWidth="1"/>
    <col min="8731" max="8960" width="10.5703125" style="751"/>
    <col min="8961" max="8968" width="0" style="751" hidden="1" customWidth="1"/>
    <col min="8969" max="8969" width="3.7109375" style="751" customWidth="1"/>
    <col min="8970" max="8970" width="3.85546875" style="751" customWidth="1"/>
    <col min="8971" max="8971" width="3.7109375" style="751" customWidth="1"/>
    <col min="8972" max="8972" width="12.7109375" style="751" customWidth="1"/>
    <col min="8973" max="8973" width="52.7109375" style="751" customWidth="1"/>
    <col min="8974" max="8977" width="0" style="751" hidden="1" customWidth="1"/>
    <col min="8978" max="8978" width="12.28515625" style="751" customWidth="1"/>
    <col min="8979" max="8979" width="6.42578125" style="751" customWidth="1"/>
    <col min="8980" max="8980" width="12.28515625" style="751" customWidth="1"/>
    <col min="8981" max="8981" width="0" style="751" hidden="1" customWidth="1"/>
    <col min="8982" max="8982" width="3.7109375" style="751" customWidth="1"/>
    <col min="8983" max="8983" width="11.140625" style="751" bestFit="1" customWidth="1"/>
    <col min="8984" max="8985" width="10.5703125" style="751"/>
    <col min="8986" max="8986" width="11.140625" style="751" customWidth="1"/>
    <col min="8987" max="9216" width="10.5703125" style="751"/>
    <col min="9217" max="9224" width="0" style="751" hidden="1" customWidth="1"/>
    <col min="9225" max="9225" width="3.7109375" style="751" customWidth="1"/>
    <col min="9226" max="9226" width="3.85546875" style="751" customWidth="1"/>
    <col min="9227" max="9227" width="3.7109375" style="751" customWidth="1"/>
    <col min="9228" max="9228" width="12.7109375" style="751" customWidth="1"/>
    <col min="9229" max="9229" width="52.7109375" style="751" customWidth="1"/>
    <col min="9230" max="9233" width="0" style="751" hidden="1" customWidth="1"/>
    <col min="9234" max="9234" width="12.28515625" style="751" customWidth="1"/>
    <col min="9235" max="9235" width="6.42578125" style="751" customWidth="1"/>
    <col min="9236" max="9236" width="12.28515625" style="751" customWidth="1"/>
    <col min="9237" max="9237" width="0" style="751" hidden="1" customWidth="1"/>
    <col min="9238" max="9238" width="3.7109375" style="751" customWidth="1"/>
    <col min="9239" max="9239" width="11.140625" style="751" bestFit="1" customWidth="1"/>
    <col min="9240" max="9241" width="10.5703125" style="751"/>
    <col min="9242" max="9242" width="11.140625" style="751" customWidth="1"/>
    <col min="9243" max="9472" width="10.5703125" style="751"/>
    <col min="9473" max="9480" width="0" style="751" hidden="1" customWidth="1"/>
    <col min="9481" max="9481" width="3.7109375" style="751" customWidth="1"/>
    <col min="9482" max="9482" width="3.85546875" style="751" customWidth="1"/>
    <col min="9483" max="9483" width="3.7109375" style="751" customWidth="1"/>
    <col min="9484" max="9484" width="12.7109375" style="751" customWidth="1"/>
    <col min="9485" max="9485" width="52.7109375" style="751" customWidth="1"/>
    <col min="9486" max="9489" width="0" style="751" hidden="1" customWidth="1"/>
    <col min="9490" max="9490" width="12.28515625" style="751" customWidth="1"/>
    <col min="9491" max="9491" width="6.42578125" style="751" customWidth="1"/>
    <col min="9492" max="9492" width="12.28515625" style="751" customWidth="1"/>
    <col min="9493" max="9493" width="0" style="751" hidden="1" customWidth="1"/>
    <col min="9494" max="9494" width="3.7109375" style="751" customWidth="1"/>
    <col min="9495" max="9495" width="11.140625" style="751" bestFit="1" customWidth="1"/>
    <col min="9496" max="9497" width="10.5703125" style="751"/>
    <col min="9498" max="9498" width="11.140625" style="751" customWidth="1"/>
    <col min="9499" max="9728" width="10.5703125" style="751"/>
    <col min="9729" max="9736" width="0" style="751" hidden="1" customWidth="1"/>
    <col min="9737" max="9737" width="3.7109375" style="751" customWidth="1"/>
    <col min="9738" max="9738" width="3.85546875" style="751" customWidth="1"/>
    <col min="9739" max="9739" width="3.7109375" style="751" customWidth="1"/>
    <col min="9740" max="9740" width="12.7109375" style="751" customWidth="1"/>
    <col min="9741" max="9741" width="52.7109375" style="751" customWidth="1"/>
    <col min="9742" max="9745" width="0" style="751" hidden="1" customWidth="1"/>
    <col min="9746" max="9746" width="12.28515625" style="751" customWidth="1"/>
    <col min="9747" max="9747" width="6.42578125" style="751" customWidth="1"/>
    <col min="9748" max="9748" width="12.28515625" style="751" customWidth="1"/>
    <col min="9749" max="9749" width="0" style="751" hidden="1" customWidth="1"/>
    <col min="9750" max="9750" width="3.7109375" style="751" customWidth="1"/>
    <col min="9751" max="9751" width="11.140625" style="751" bestFit="1" customWidth="1"/>
    <col min="9752" max="9753" width="10.5703125" style="751"/>
    <col min="9754" max="9754" width="11.140625" style="751" customWidth="1"/>
    <col min="9755" max="9984" width="10.5703125" style="751"/>
    <col min="9985" max="9992" width="0" style="751" hidden="1" customWidth="1"/>
    <col min="9993" max="9993" width="3.7109375" style="751" customWidth="1"/>
    <col min="9994" max="9994" width="3.85546875" style="751" customWidth="1"/>
    <col min="9995" max="9995" width="3.7109375" style="751" customWidth="1"/>
    <col min="9996" max="9996" width="12.7109375" style="751" customWidth="1"/>
    <col min="9997" max="9997" width="52.7109375" style="751" customWidth="1"/>
    <col min="9998" max="10001" width="0" style="751" hidden="1" customWidth="1"/>
    <col min="10002" max="10002" width="12.28515625" style="751" customWidth="1"/>
    <col min="10003" max="10003" width="6.42578125" style="751" customWidth="1"/>
    <col min="10004" max="10004" width="12.28515625" style="751" customWidth="1"/>
    <col min="10005" max="10005" width="0" style="751" hidden="1" customWidth="1"/>
    <col min="10006" max="10006" width="3.7109375" style="751" customWidth="1"/>
    <col min="10007" max="10007" width="11.140625" style="751" bestFit="1" customWidth="1"/>
    <col min="10008" max="10009" width="10.5703125" style="751"/>
    <col min="10010" max="10010" width="11.140625" style="751" customWidth="1"/>
    <col min="10011" max="10240" width="10.5703125" style="751"/>
    <col min="10241" max="10248" width="0" style="751" hidden="1" customWidth="1"/>
    <col min="10249" max="10249" width="3.7109375" style="751" customWidth="1"/>
    <col min="10250" max="10250" width="3.85546875" style="751" customWidth="1"/>
    <col min="10251" max="10251" width="3.7109375" style="751" customWidth="1"/>
    <col min="10252" max="10252" width="12.7109375" style="751" customWidth="1"/>
    <col min="10253" max="10253" width="52.7109375" style="751" customWidth="1"/>
    <col min="10254" max="10257" width="0" style="751" hidden="1" customWidth="1"/>
    <col min="10258" max="10258" width="12.28515625" style="751" customWidth="1"/>
    <col min="10259" max="10259" width="6.42578125" style="751" customWidth="1"/>
    <col min="10260" max="10260" width="12.28515625" style="751" customWidth="1"/>
    <col min="10261" max="10261" width="0" style="751" hidden="1" customWidth="1"/>
    <col min="10262" max="10262" width="3.7109375" style="751" customWidth="1"/>
    <col min="10263" max="10263" width="11.140625" style="751" bestFit="1" customWidth="1"/>
    <col min="10264" max="10265" width="10.5703125" style="751"/>
    <col min="10266" max="10266" width="11.140625" style="751" customWidth="1"/>
    <col min="10267" max="10496" width="10.5703125" style="751"/>
    <col min="10497" max="10504" width="0" style="751" hidden="1" customWidth="1"/>
    <col min="10505" max="10505" width="3.7109375" style="751" customWidth="1"/>
    <col min="10506" max="10506" width="3.85546875" style="751" customWidth="1"/>
    <col min="10507" max="10507" width="3.7109375" style="751" customWidth="1"/>
    <col min="10508" max="10508" width="12.7109375" style="751" customWidth="1"/>
    <col min="10509" max="10509" width="52.7109375" style="751" customWidth="1"/>
    <col min="10510" max="10513" width="0" style="751" hidden="1" customWidth="1"/>
    <col min="10514" max="10514" width="12.28515625" style="751" customWidth="1"/>
    <col min="10515" max="10515" width="6.42578125" style="751" customWidth="1"/>
    <col min="10516" max="10516" width="12.28515625" style="751" customWidth="1"/>
    <col min="10517" max="10517" width="0" style="751" hidden="1" customWidth="1"/>
    <col min="10518" max="10518" width="3.7109375" style="751" customWidth="1"/>
    <col min="10519" max="10519" width="11.140625" style="751" bestFit="1" customWidth="1"/>
    <col min="10520" max="10521" width="10.5703125" style="751"/>
    <col min="10522" max="10522" width="11.140625" style="751" customWidth="1"/>
    <col min="10523" max="10752" width="10.5703125" style="751"/>
    <col min="10753" max="10760" width="0" style="751" hidden="1" customWidth="1"/>
    <col min="10761" max="10761" width="3.7109375" style="751" customWidth="1"/>
    <col min="10762" max="10762" width="3.85546875" style="751" customWidth="1"/>
    <col min="10763" max="10763" width="3.7109375" style="751" customWidth="1"/>
    <col min="10764" max="10764" width="12.7109375" style="751" customWidth="1"/>
    <col min="10765" max="10765" width="52.7109375" style="751" customWidth="1"/>
    <col min="10766" max="10769" width="0" style="751" hidden="1" customWidth="1"/>
    <col min="10770" max="10770" width="12.28515625" style="751" customWidth="1"/>
    <col min="10771" max="10771" width="6.42578125" style="751" customWidth="1"/>
    <col min="10772" max="10772" width="12.28515625" style="751" customWidth="1"/>
    <col min="10773" max="10773" width="0" style="751" hidden="1" customWidth="1"/>
    <col min="10774" max="10774" width="3.7109375" style="751" customWidth="1"/>
    <col min="10775" max="10775" width="11.140625" style="751" bestFit="1" customWidth="1"/>
    <col min="10776" max="10777" width="10.5703125" style="751"/>
    <col min="10778" max="10778" width="11.140625" style="751" customWidth="1"/>
    <col min="10779" max="11008" width="10.5703125" style="751"/>
    <col min="11009" max="11016" width="0" style="751" hidden="1" customWidth="1"/>
    <col min="11017" max="11017" width="3.7109375" style="751" customWidth="1"/>
    <col min="11018" max="11018" width="3.85546875" style="751" customWidth="1"/>
    <col min="11019" max="11019" width="3.7109375" style="751" customWidth="1"/>
    <col min="11020" max="11020" width="12.7109375" style="751" customWidth="1"/>
    <col min="11021" max="11021" width="52.7109375" style="751" customWidth="1"/>
    <col min="11022" max="11025" width="0" style="751" hidden="1" customWidth="1"/>
    <col min="11026" max="11026" width="12.28515625" style="751" customWidth="1"/>
    <col min="11027" max="11027" width="6.42578125" style="751" customWidth="1"/>
    <col min="11028" max="11028" width="12.28515625" style="751" customWidth="1"/>
    <col min="11029" max="11029" width="0" style="751" hidden="1" customWidth="1"/>
    <col min="11030" max="11030" width="3.7109375" style="751" customWidth="1"/>
    <col min="11031" max="11031" width="11.140625" style="751" bestFit="1" customWidth="1"/>
    <col min="11032" max="11033" width="10.5703125" style="751"/>
    <col min="11034" max="11034" width="11.140625" style="751" customWidth="1"/>
    <col min="11035" max="11264" width="10.5703125" style="751"/>
    <col min="11265" max="11272" width="0" style="751" hidden="1" customWidth="1"/>
    <col min="11273" max="11273" width="3.7109375" style="751" customWidth="1"/>
    <col min="11274" max="11274" width="3.85546875" style="751" customWidth="1"/>
    <col min="11275" max="11275" width="3.7109375" style="751" customWidth="1"/>
    <col min="11276" max="11276" width="12.7109375" style="751" customWidth="1"/>
    <col min="11277" max="11277" width="52.7109375" style="751" customWidth="1"/>
    <col min="11278" max="11281" width="0" style="751" hidden="1" customWidth="1"/>
    <col min="11282" max="11282" width="12.28515625" style="751" customWidth="1"/>
    <col min="11283" max="11283" width="6.42578125" style="751" customWidth="1"/>
    <col min="11284" max="11284" width="12.28515625" style="751" customWidth="1"/>
    <col min="11285" max="11285" width="0" style="751" hidden="1" customWidth="1"/>
    <col min="11286" max="11286" width="3.7109375" style="751" customWidth="1"/>
    <col min="11287" max="11287" width="11.140625" style="751" bestFit="1" customWidth="1"/>
    <col min="11288" max="11289" width="10.5703125" style="751"/>
    <col min="11290" max="11290" width="11.140625" style="751" customWidth="1"/>
    <col min="11291" max="11520" width="10.5703125" style="751"/>
    <col min="11521" max="11528" width="0" style="751" hidden="1" customWidth="1"/>
    <col min="11529" max="11529" width="3.7109375" style="751" customWidth="1"/>
    <col min="11530" max="11530" width="3.85546875" style="751" customWidth="1"/>
    <col min="11531" max="11531" width="3.7109375" style="751" customWidth="1"/>
    <col min="11532" max="11532" width="12.7109375" style="751" customWidth="1"/>
    <col min="11533" max="11533" width="52.7109375" style="751" customWidth="1"/>
    <col min="11534" max="11537" width="0" style="751" hidden="1" customWidth="1"/>
    <col min="11538" max="11538" width="12.28515625" style="751" customWidth="1"/>
    <col min="11539" max="11539" width="6.42578125" style="751" customWidth="1"/>
    <col min="11540" max="11540" width="12.28515625" style="751" customWidth="1"/>
    <col min="11541" max="11541" width="0" style="751" hidden="1" customWidth="1"/>
    <col min="11542" max="11542" width="3.7109375" style="751" customWidth="1"/>
    <col min="11543" max="11543" width="11.140625" style="751" bestFit="1" customWidth="1"/>
    <col min="11544" max="11545" width="10.5703125" style="751"/>
    <col min="11546" max="11546" width="11.140625" style="751" customWidth="1"/>
    <col min="11547" max="11776" width="10.5703125" style="751"/>
    <col min="11777" max="11784" width="0" style="751" hidden="1" customWidth="1"/>
    <col min="11785" max="11785" width="3.7109375" style="751" customWidth="1"/>
    <col min="11786" max="11786" width="3.85546875" style="751" customWidth="1"/>
    <col min="11787" max="11787" width="3.7109375" style="751" customWidth="1"/>
    <col min="11788" max="11788" width="12.7109375" style="751" customWidth="1"/>
    <col min="11789" max="11789" width="52.7109375" style="751" customWidth="1"/>
    <col min="11790" max="11793" width="0" style="751" hidden="1" customWidth="1"/>
    <col min="11794" max="11794" width="12.28515625" style="751" customWidth="1"/>
    <col min="11795" max="11795" width="6.42578125" style="751" customWidth="1"/>
    <col min="11796" max="11796" width="12.28515625" style="751" customWidth="1"/>
    <col min="11797" max="11797" width="0" style="751" hidden="1" customWidth="1"/>
    <col min="11798" max="11798" width="3.7109375" style="751" customWidth="1"/>
    <col min="11799" max="11799" width="11.140625" style="751" bestFit="1" customWidth="1"/>
    <col min="11800" max="11801" width="10.5703125" style="751"/>
    <col min="11802" max="11802" width="11.140625" style="751" customWidth="1"/>
    <col min="11803" max="12032" width="10.5703125" style="751"/>
    <col min="12033" max="12040" width="0" style="751" hidden="1" customWidth="1"/>
    <col min="12041" max="12041" width="3.7109375" style="751" customWidth="1"/>
    <col min="12042" max="12042" width="3.85546875" style="751" customWidth="1"/>
    <col min="12043" max="12043" width="3.7109375" style="751" customWidth="1"/>
    <col min="12044" max="12044" width="12.7109375" style="751" customWidth="1"/>
    <col min="12045" max="12045" width="52.7109375" style="751" customWidth="1"/>
    <col min="12046" max="12049" width="0" style="751" hidden="1" customWidth="1"/>
    <col min="12050" max="12050" width="12.28515625" style="751" customWidth="1"/>
    <col min="12051" max="12051" width="6.42578125" style="751" customWidth="1"/>
    <col min="12052" max="12052" width="12.28515625" style="751" customWidth="1"/>
    <col min="12053" max="12053" width="0" style="751" hidden="1" customWidth="1"/>
    <col min="12054" max="12054" width="3.7109375" style="751" customWidth="1"/>
    <col min="12055" max="12055" width="11.140625" style="751" bestFit="1" customWidth="1"/>
    <col min="12056" max="12057" width="10.5703125" style="751"/>
    <col min="12058" max="12058" width="11.140625" style="751" customWidth="1"/>
    <col min="12059" max="12288" width="10.5703125" style="751"/>
    <col min="12289" max="12296" width="0" style="751" hidden="1" customWidth="1"/>
    <col min="12297" max="12297" width="3.7109375" style="751" customWidth="1"/>
    <col min="12298" max="12298" width="3.85546875" style="751" customWidth="1"/>
    <col min="12299" max="12299" width="3.7109375" style="751" customWidth="1"/>
    <col min="12300" max="12300" width="12.7109375" style="751" customWidth="1"/>
    <col min="12301" max="12301" width="52.7109375" style="751" customWidth="1"/>
    <col min="12302" max="12305" width="0" style="751" hidden="1" customWidth="1"/>
    <col min="12306" max="12306" width="12.28515625" style="751" customWidth="1"/>
    <col min="12307" max="12307" width="6.42578125" style="751" customWidth="1"/>
    <col min="12308" max="12308" width="12.28515625" style="751" customWidth="1"/>
    <col min="12309" max="12309" width="0" style="751" hidden="1" customWidth="1"/>
    <col min="12310" max="12310" width="3.7109375" style="751" customWidth="1"/>
    <col min="12311" max="12311" width="11.140625" style="751" bestFit="1" customWidth="1"/>
    <col min="12312" max="12313" width="10.5703125" style="751"/>
    <col min="12314" max="12314" width="11.140625" style="751" customWidth="1"/>
    <col min="12315" max="12544" width="10.5703125" style="751"/>
    <col min="12545" max="12552" width="0" style="751" hidden="1" customWidth="1"/>
    <col min="12553" max="12553" width="3.7109375" style="751" customWidth="1"/>
    <col min="12554" max="12554" width="3.85546875" style="751" customWidth="1"/>
    <col min="12555" max="12555" width="3.7109375" style="751" customWidth="1"/>
    <col min="12556" max="12556" width="12.7109375" style="751" customWidth="1"/>
    <col min="12557" max="12557" width="52.7109375" style="751" customWidth="1"/>
    <col min="12558" max="12561" width="0" style="751" hidden="1" customWidth="1"/>
    <col min="12562" max="12562" width="12.28515625" style="751" customWidth="1"/>
    <col min="12563" max="12563" width="6.42578125" style="751" customWidth="1"/>
    <col min="12564" max="12564" width="12.28515625" style="751" customWidth="1"/>
    <col min="12565" max="12565" width="0" style="751" hidden="1" customWidth="1"/>
    <col min="12566" max="12566" width="3.7109375" style="751" customWidth="1"/>
    <col min="12567" max="12567" width="11.140625" style="751" bestFit="1" customWidth="1"/>
    <col min="12568" max="12569" width="10.5703125" style="751"/>
    <col min="12570" max="12570" width="11.140625" style="751" customWidth="1"/>
    <col min="12571" max="12800" width="10.5703125" style="751"/>
    <col min="12801" max="12808" width="0" style="751" hidden="1" customWidth="1"/>
    <col min="12809" max="12809" width="3.7109375" style="751" customWidth="1"/>
    <col min="12810" max="12810" width="3.85546875" style="751" customWidth="1"/>
    <col min="12811" max="12811" width="3.7109375" style="751" customWidth="1"/>
    <col min="12812" max="12812" width="12.7109375" style="751" customWidth="1"/>
    <col min="12813" max="12813" width="52.7109375" style="751" customWidth="1"/>
    <col min="12814" max="12817" width="0" style="751" hidden="1" customWidth="1"/>
    <col min="12818" max="12818" width="12.28515625" style="751" customWidth="1"/>
    <col min="12819" max="12819" width="6.42578125" style="751" customWidth="1"/>
    <col min="12820" max="12820" width="12.28515625" style="751" customWidth="1"/>
    <col min="12821" max="12821" width="0" style="751" hidden="1" customWidth="1"/>
    <col min="12822" max="12822" width="3.7109375" style="751" customWidth="1"/>
    <col min="12823" max="12823" width="11.140625" style="751" bestFit="1" customWidth="1"/>
    <col min="12824" max="12825" width="10.5703125" style="751"/>
    <col min="12826" max="12826" width="11.140625" style="751" customWidth="1"/>
    <col min="12827" max="13056" width="10.5703125" style="751"/>
    <col min="13057" max="13064" width="0" style="751" hidden="1" customWidth="1"/>
    <col min="13065" max="13065" width="3.7109375" style="751" customWidth="1"/>
    <col min="13066" max="13066" width="3.85546875" style="751" customWidth="1"/>
    <col min="13067" max="13067" width="3.7109375" style="751" customWidth="1"/>
    <col min="13068" max="13068" width="12.7109375" style="751" customWidth="1"/>
    <col min="13069" max="13069" width="52.7109375" style="751" customWidth="1"/>
    <col min="13070" max="13073" width="0" style="751" hidden="1" customWidth="1"/>
    <col min="13074" max="13074" width="12.28515625" style="751" customWidth="1"/>
    <col min="13075" max="13075" width="6.42578125" style="751" customWidth="1"/>
    <col min="13076" max="13076" width="12.28515625" style="751" customWidth="1"/>
    <col min="13077" max="13077" width="0" style="751" hidden="1" customWidth="1"/>
    <col min="13078" max="13078" width="3.7109375" style="751" customWidth="1"/>
    <col min="13079" max="13079" width="11.140625" style="751" bestFit="1" customWidth="1"/>
    <col min="13080" max="13081" width="10.5703125" style="751"/>
    <col min="13082" max="13082" width="11.140625" style="751" customWidth="1"/>
    <col min="13083" max="13312" width="10.5703125" style="751"/>
    <col min="13313" max="13320" width="0" style="751" hidden="1" customWidth="1"/>
    <col min="13321" max="13321" width="3.7109375" style="751" customWidth="1"/>
    <col min="13322" max="13322" width="3.85546875" style="751" customWidth="1"/>
    <col min="13323" max="13323" width="3.7109375" style="751" customWidth="1"/>
    <col min="13324" max="13324" width="12.7109375" style="751" customWidth="1"/>
    <col min="13325" max="13325" width="52.7109375" style="751" customWidth="1"/>
    <col min="13326" max="13329" width="0" style="751" hidden="1" customWidth="1"/>
    <col min="13330" max="13330" width="12.28515625" style="751" customWidth="1"/>
    <col min="13331" max="13331" width="6.42578125" style="751" customWidth="1"/>
    <col min="13332" max="13332" width="12.28515625" style="751" customWidth="1"/>
    <col min="13333" max="13333" width="0" style="751" hidden="1" customWidth="1"/>
    <col min="13334" max="13334" width="3.7109375" style="751" customWidth="1"/>
    <col min="13335" max="13335" width="11.140625" style="751" bestFit="1" customWidth="1"/>
    <col min="13336" max="13337" width="10.5703125" style="751"/>
    <col min="13338" max="13338" width="11.140625" style="751" customWidth="1"/>
    <col min="13339" max="13568" width="10.5703125" style="751"/>
    <col min="13569" max="13576" width="0" style="751" hidden="1" customWidth="1"/>
    <col min="13577" max="13577" width="3.7109375" style="751" customWidth="1"/>
    <col min="13578" max="13578" width="3.85546875" style="751" customWidth="1"/>
    <col min="13579" max="13579" width="3.7109375" style="751" customWidth="1"/>
    <col min="13580" max="13580" width="12.7109375" style="751" customWidth="1"/>
    <col min="13581" max="13581" width="52.7109375" style="751" customWidth="1"/>
    <col min="13582" max="13585" width="0" style="751" hidden="1" customWidth="1"/>
    <col min="13586" max="13586" width="12.28515625" style="751" customWidth="1"/>
    <col min="13587" max="13587" width="6.42578125" style="751" customWidth="1"/>
    <col min="13588" max="13588" width="12.28515625" style="751" customWidth="1"/>
    <col min="13589" max="13589" width="0" style="751" hidden="1" customWidth="1"/>
    <col min="13590" max="13590" width="3.7109375" style="751" customWidth="1"/>
    <col min="13591" max="13591" width="11.140625" style="751" bestFit="1" customWidth="1"/>
    <col min="13592" max="13593" width="10.5703125" style="751"/>
    <col min="13594" max="13594" width="11.140625" style="751" customWidth="1"/>
    <col min="13595" max="13824" width="10.5703125" style="751"/>
    <col min="13825" max="13832" width="0" style="751" hidden="1" customWidth="1"/>
    <col min="13833" max="13833" width="3.7109375" style="751" customWidth="1"/>
    <col min="13834" max="13834" width="3.85546875" style="751" customWidth="1"/>
    <col min="13835" max="13835" width="3.7109375" style="751" customWidth="1"/>
    <col min="13836" max="13836" width="12.7109375" style="751" customWidth="1"/>
    <col min="13837" max="13837" width="52.7109375" style="751" customWidth="1"/>
    <col min="13838" max="13841" width="0" style="751" hidden="1" customWidth="1"/>
    <col min="13842" max="13842" width="12.28515625" style="751" customWidth="1"/>
    <col min="13843" max="13843" width="6.42578125" style="751" customWidth="1"/>
    <col min="13844" max="13844" width="12.28515625" style="751" customWidth="1"/>
    <col min="13845" max="13845" width="0" style="751" hidden="1" customWidth="1"/>
    <col min="13846" max="13846" width="3.7109375" style="751" customWidth="1"/>
    <col min="13847" max="13847" width="11.140625" style="751" bestFit="1" customWidth="1"/>
    <col min="13848" max="13849" width="10.5703125" style="751"/>
    <col min="13850" max="13850" width="11.140625" style="751" customWidth="1"/>
    <col min="13851" max="14080" width="10.5703125" style="751"/>
    <col min="14081" max="14088" width="0" style="751" hidden="1" customWidth="1"/>
    <col min="14089" max="14089" width="3.7109375" style="751" customWidth="1"/>
    <col min="14090" max="14090" width="3.85546875" style="751" customWidth="1"/>
    <col min="14091" max="14091" width="3.7109375" style="751" customWidth="1"/>
    <col min="14092" max="14092" width="12.7109375" style="751" customWidth="1"/>
    <col min="14093" max="14093" width="52.7109375" style="751" customWidth="1"/>
    <col min="14094" max="14097" width="0" style="751" hidden="1" customWidth="1"/>
    <col min="14098" max="14098" width="12.28515625" style="751" customWidth="1"/>
    <col min="14099" max="14099" width="6.42578125" style="751" customWidth="1"/>
    <col min="14100" max="14100" width="12.28515625" style="751" customWidth="1"/>
    <col min="14101" max="14101" width="0" style="751" hidden="1" customWidth="1"/>
    <col min="14102" max="14102" width="3.7109375" style="751" customWidth="1"/>
    <col min="14103" max="14103" width="11.140625" style="751" bestFit="1" customWidth="1"/>
    <col min="14104" max="14105" width="10.5703125" style="751"/>
    <col min="14106" max="14106" width="11.140625" style="751" customWidth="1"/>
    <col min="14107" max="14336" width="10.5703125" style="751"/>
    <col min="14337" max="14344" width="0" style="751" hidden="1" customWidth="1"/>
    <col min="14345" max="14345" width="3.7109375" style="751" customWidth="1"/>
    <col min="14346" max="14346" width="3.85546875" style="751" customWidth="1"/>
    <col min="14347" max="14347" width="3.7109375" style="751" customWidth="1"/>
    <col min="14348" max="14348" width="12.7109375" style="751" customWidth="1"/>
    <col min="14349" max="14349" width="52.7109375" style="751" customWidth="1"/>
    <col min="14350" max="14353" width="0" style="751" hidden="1" customWidth="1"/>
    <col min="14354" max="14354" width="12.28515625" style="751" customWidth="1"/>
    <col min="14355" max="14355" width="6.42578125" style="751" customWidth="1"/>
    <col min="14356" max="14356" width="12.28515625" style="751" customWidth="1"/>
    <col min="14357" max="14357" width="0" style="751" hidden="1" customWidth="1"/>
    <col min="14358" max="14358" width="3.7109375" style="751" customWidth="1"/>
    <col min="14359" max="14359" width="11.140625" style="751" bestFit="1" customWidth="1"/>
    <col min="14360" max="14361" width="10.5703125" style="751"/>
    <col min="14362" max="14362" width="11.140625" style="751" customWidth="1"/>
    <col min="14363" max="14592" width="10.5703125" style="751"/>
    <col min="14593" max="14600" width="0" style="751" hidden="1" customWidth="1"/>
    <col min="14601" max="14601" width="3.7109375" style="751" customWidth="1"/>
    <col min="14602" max="14602" width="3.85546875" style="751" customWidth="1"/>
    <col min="14603" max="14603" width="3.7109375" style="751" customWidth="1"/>
    <col min="14604" max="14604" width="12.7109375" style="751" customWidth="1"/>
    <col min="14605" max="14605" width="52.7109375" style="751" customWidth="1"/>
    <col min="14606" max="14609" width="0" style="751" hidden="1" customWidth="1"/>
    <col min="14610" max="14610" width="12.28515625" style="751" customWidth="1"/>
    <col min="14611" max="14611" width="6.42578125" style="751" customWidth="1"/>
    <col min="14612" max="14612" width="12.28515625" style="751" customWidth="1"/>
    <col min="14613" max="14613" width="0" style="751" hidden="1" customWidth="1"/>
    <col min="14614" max="14614" width="3.7109375" style="751" customWidth="1"/>
    <col min="14615" max="14615" width="11.140625" style="751" bestFit="1" customWidth="1"/>
    <col min="14616" max="14617" width="10.5703125" style="751"/>
    <col min="14618" max="14618" width="11.140625" style="751" customWidth="1"/>
    <col min="14619" max="14848" width="10.5703125" style="751"/>
    <col min="14849" max="14856" width="0" style="751" hidden="1" customWidth="1"/>
    <col min="14857" max="14857" width="3.7109375" style="751" customWidth="1"/>
    <col min="14858" max="14858" width="3.85546875" style="751" customWidth="1"/>
    <col min="14859" max="14859" width="3.7109375" style="751" customWidth="1"/>
    <col min="14860" max="14860" width="12.7109375" style="751" customWidth="1"/>
    <col min="14861" max="14861" width="52.7109375" style="751" customWidth="1"/>
    <col min="14862" max="14865" width="0" style="751" hidden="1" customWidth="1"/>
    <col min="14866" max="14866" width="12.28515625" style="751" customWidth="1"/>
    <col min="14867" max="14867" width="6.42578125" style="751" customWidth="1"/>
    <col min="14868" max="14868" width="12.28515625" style="751" customWidth="1"/>
    <col min="14869" max="14869" width="0" style="751" hidden="1" customWidth="1"/>
    <col min="14870" max="14870" width="3.7109375" style="751" customWidth="1"/>
    <col min="14871" max="14871" width="11.140625" style="751" bestFit="1" customWidth="1"/>
    <col min="14872" max="14873" width="10.5703125" style="751"/>
    <col min="14874" max="14874" width="11.140625" style="751" customWidth="1"/>
    <col min="14875" max="15104" width="10.5703125" style="751"/>
    <col min="15105" max="15112" width="0" style="751" hidden="1" customWidth="1"/>
    <col min="15113" max="15113" width="3.7109375" style="751" customWidth="1"/>
    <col min="15114" max="15114" width="3.85546875" style="751" customWidth="1"/>
    <col min="15115" max="15115" width="3.7109375" style="751" customWidth="1"/>
    <col min="15116" max="15116" width="12.7109375" style="751" customWidth="1"/>
    <col min="15117" max="15117" width="52.7109375" style="751" customWidth="1"/>
    <col min="15118" max="15121" width="0" style="751" hidden="1" customWidth="1"/>
    <col min="15122" max="15122" width="12.28515625" style="751" customWidth="1"/>
    <col min="15123" max="15123" width="6.42578125" style="751" customWidth="1"/>
    <col min="15124" max="15124" width="12.28515625" style="751" customWidth="1"/>
    <col min="15125" max="15125" width="0" style="751" hidden="1" customWidth="1"/>
    <col min="15126" max="15126" width="3.7109375" style="751" customWidth="1"/>
    <col min="15127" max="15127" width="11.140625" style="751" bestFit="1" customWidth="1"/>
    <col min="15128" max="15129" width="10.5703125" style="751"/>
    <col min="15130" max="15130" width="11.140625" style="751" customWidth="1"/>
    <col min="15131" max="15360" width="10.5703125" style="751"/>
    <col min="15361" max="15368" width="0" style="751" hidden="1" customWidth="1"/>
    <col min="15369" max="15369" width="3.7109375" style="751" customWidth="1"/>
    <col min="15370" max="15370" width="3.85546875" style="751" customWidth="1"/>
    <col min="15371" max="15371" width="3.7109375" style="751" customWidth="1"/>
    <col min="15372" max="15372" width="12.7109375" style="751" customWidth="1"/>
    <col min="15373" max="15373" width="52.7109375" style="751" customWidth="1"/>
    <col min="15374" max="15377" width="0" style="751" hidden="1" customWidth="1"/>
    <col min="15378" max="15378" width="12.28515625" style="751" customWidth="1"/>
    <col min="15379" max="15379" width="6.42578125" style="751" customWidth="1"/>
    <col min="15380" max="15380" width="12.28515625" style="751" customWidth="1"/>
    <col min="15381" max="15381" width="0" style="751" hidden="1" customWidth="1"/>
    <col min="15382" max="15382" width="3.7109375" style="751" customWidth="1"/>
    <col min="15383" max="15383" width="11.140625" style="751" bestFit="1" customWidth="1"/>
    <col min="15384" max="15385" width="10.5703125" style="751"/>
    <col min="15386" max="15386" width="11.140625" style="751" customWidth="1"/>
    <col min="15387" max="15616" width="10.5703125" style="751"/>
    <col min="15617" max="15624" width="0" style="751" hidden="1" customWidth="1"/>
    <col min="15625" max="15625" width="3.7109375" style="751" customWidth="1"/>
    <col min="15626" max="15626" width="3.85546875" style="751" customWidth="1"/>
    <col min="15627" max="15627" width="3.7109375" style="751" customWidth="1"/>
    <col min="15628" max="15628" width="12.7109375" style="751" customWidth="1"/>
    <col min="15629" max="15629" width="52.7109375" style="751" customWidth="1"/>
    <col min="15630" max="15633" width="0" style="751" hidden="1" customWidth="1"/>
    <col min="15634" max="15634" width="12.28515625" style="751" customWidth="1"/>
    <col min="15635" max="15635" width="6.42578125" style="751" customWidth="1"/>
    <col min="15636" max="15636" width="12.28515625" style="751" customWidth="1"/>
    <col min="15637" max="15637" width="0" style="751" hidden="1" customWidth="1"/>
    <col min="15638" max="15638" width="3.7109375" style="751" customWidth="1"/>
    <col min="15639" max="15639" width="11.140625" style="751" bestFit="1" customWidth="1"/>
    <col min="15640" max="15641" width="10.5703125" style="751"/>
    <col min="15642" max="15642" width="11.140625" style="751" customWidth="1"/>
    <col min="15643" max="15872" width="10.5703125" style="751"/>
    <col min="15873" max="15880" width="0" style="751" hidden="1" customWidth="1"/>
    <col min="15881" max="15881" width="3.7109375" style="751" customWidth="1"/>
    <col min="15882" max="15882" width="3.85546875" style="751" customWidth="1"/>
    <col min="15883" max="15883" width="3.7109375" style="751" customWidth="1"/>
    <col min="15884" max="15884" width="12.7109375" style="751" customWidth="1"/>
    <col min="15885" max="15885" width="52.7109375" style="751" customWidth="1"/>
    <col min="15886" max="15889" width="0" style="751" hidden="1" customWidth="1"/>
    <col min="15890" max="15890" width="12.28515625" style="751" customWidth="1"/>
    <col min="15891" max="15891" width="6.42578125" style="751" customWidth="1"/>
    <col min="15892" max="15892" width="12.28515625" style="751" customWidth="1"/>
    <col min="15893" max="15893" width="0" style="751" hidden="1" customWidth="1"/>
    <col min="15894" max="15894" width="3.7109375" style="751" customWidth="1"/>
    <col min="15895" max="15895" width="11.140625" style="751" bestFit="1" customWidth="1"/>
    <col min="15896" max="15897" width="10.5703125" style="751"/>
    <col min="15898" max="15898" width="11.140625" style="751" customWidth="1"/>
    <col min="15899" max="16128" width="10.5703125" style="751"/>
    <col min="16129" max="16136" width="0" style="751" hidden="1" customWidth="1"/>
    <col min="16137" max="16137" width="3.7109375" style="751" customWidth="1"/>
    <col min="16138" max="16138" width="3.85546875" style="751" customWidth="1"/>
    <col min="16139" max="16139" width="3.7109375" style="751" customWidth="1"/>
    <col min="16140" max="16140" width="12.7109375" style="751" customWidth="1"/>
    <col min="16141" max="16141" width="52.7109375" style="751" customWidth="1"/>
    <col min="16142" max="16145" width="0" style="751" hidden="1" customWidth="1"/>
    <col min="16146" max="16146" width="12.28515625" style="751" customWidth="1"/>
    <col min="16147" max="16147" width="6.42578125" style="751" customWidth="1"/>
    <col min="16148" max="16148" width="12.28515625" style="751" customWidth="1"/>
    <col min="16149" max="16149" width="0" style="751" hidden="1" customWidth="1"/>
    <col min="16150" max="16150" width="3.7109375" style="751" customWidth="1"/>
    <col min="16151" max="16151" width="11.140625" style="751" bestFit="1" customWidth="1"/>
    <col min="16152" max="16153" width="10.5703125" style="751"/>
    <col min="16154" max="16154" width="11.140625" style="751" customWidth="1"/>
    <col min="16155" max="16384" width="10.5703125" style="751"/>
  </cols>
  <sheetData>
    <row r="1" spans="1:34" hidden="1">
      <c r="Q1" s="731"/>
      <c r="R1" s="731"/>
    </row>
    <row r="2" spans="1:34" hidden="1">
      <c r="U2" s="731"/>
    </row>
    <row r="3" spans="1:34" hidden="1"/>
    <row r="4" spans="1:34" ht="3" customHeight="1">
      <c r="J4" s="652"/>
      <c r="K4" s="652"/>
      <c r="L4" s="717"/>
      <c r="M4" s="717"/>
      <c r="N4" s="717"/>
      <c r="O4" s="755"/>
      <c r="P4" s="755"/>
      <c r="Q4" s="755"/>
      <c r="R4" s="755"/>
      <c r="S4" s="755"/>
      <c r="T4" s="755"/>
      <c r="U4" s="755"/>
    </row>
    <row r="5" spans="1:34" ht="26.1" customHeight="1">
      <c r="J5" s="652"/>
      <c r="K5" s="652"/>
      <c r="L5" s="1307" t="s">
        <v>717</v>
      </c>
      <c r="M5" s="1307"/>
      <c r="N5" s="1307"/>
      <c r="O5" s="1307"/>
      <c r="P5" s="1307"/>
      <c r="Q5" s="1307"/>
      <c r="R5" s="1307"/>
      <c r="S5" s="1307"/>
      <c r="T5" s="1307"/>
      <c r="U5" s="633"/>
    </row>
    <row r="6" spans="1:34" ht="3" customHeight="1">
      <c r="J6" s="652"/>
      <c r="K6" s="652"/>
      <c r="L6" s="717"/>
      <c r="M6" s="717"/>
      <c r="N6" s="717"/>
      <c r="O6" s="718"/>
      <c r="P6" s="718"/>
      <c r="Q6" s="718"/>
      <c r="R6" s="718"/>
      <c r="S6" s="718"/>
      <c r="T6" s="718"/>
      <c r="U6" s="718"/>
      <c r="V6" s="755"/>
    </row>
    <row r="7" spans="1:34" ht="33.75">
      <c r="J7" s="652"/>
      <c r="K7" s="652"/>
      <c r="L7" s="717"/>
      <c r="M7" s="586" t="s">
        <v>651</v>
      </c>
      <c r="N7" s="717"/>
      <c r="O7" s="1318"/>
      <c r="P7" s="1319"/>
      <c r="Q7" s="1319"/>
      <c r="R7" s="1319"/>
      <c r="S7" s="1319"/>
      <c r="T7" s="1320"/>
      <c r="U7" s="730"/>
      <c r="V7" s="755"/>
    </row>
    <row r="8" spans="1:34" s="776" customFormat="1" ht="5.25">
      <c r="A8" s="759"/>
      <c r="B8" s="759"/>
      <c r="C8" s="759"/>
      <c r="D8" s="759"/>
      <c r="E8" s="759"/>
      <c r="F8" s="759"/>
      <c r="G8" s="758"/>
      <c r="H8" s="758"/>
      <c r="I8" s="747"/>
      <c r="J8" s="748"/>
      <c r="K8" s="748"/>
      <c r="L8" s="749"/>
      <c r="M8" s="749"/>
      <c r="N8" s="749"/>
      <c r="O8" s="779"/>
      <c r="P8" s="779"/>
      <c r="Q8" s="779"/>
      <c r="R8" s="779"/>
      <c r="S8" s="779"/>
      <c r="T8" s="779"/>
      <c r="U8" s="780"/>
      <c r="V8" s="781"/>
      <c r="X8" s="759"/>
      <c r="Y8" s="759"/>
      <c r="Z8" s="759"/>
      <c r="AA8" s="759"/>
      <c r="AB8" s="759"/>
      <c r="AC8" s="759"/>
      <c r="AD8" s="759"/>
      <c r="AE8" s="759"/>
      <c r="AF8" s="759"/>
      <c r="AG8" s="759"/>
      <c r="AH8" s="759"/>
    </row>
    <row r="9" spans="1:34" s="746" customFormat="1" ht="5.25" hidden="1">
      <c r="A9" s="1121"/>
      <c r="B9" s="1121"/>
      <c r="C9" s="1121"/>
      <c r="D9" s="1121"/>
      <c r="E9" s="1121"/>
      <c r="F9" s="1121"/>
      <c r="G9" s="1121"/>
      <c r="H9" s="1121"/>
      <c r="L9" s="1171"/>
      <c r="M9" s="1046"/>
      <c r="O9" s="1283"/>
      <c r="P9" s="1283"/>
      <c r="Q9" s="1283"/>
      <c r="R9" s="1283"/>
      <c r="S9" s="1283"/>
      <c r="T9" s="1283"/>
      <c r="U9" s="780"/>
      <c r="V9" s="780"/>
      <c r="X9" s="1121"/>
      <c r="Y9" s="1121"/>
      <c r="Z9" s="1121"/>
      <c r="AA9" s="1121"/>
      <c r="AB9" s="1121"/>
    </row>
    <row r="10" spans="1:34" s="539" customFormat="1" ht="18.75">
      <c r="A10" s="734"/>
      <c r="B10" s="734"/>
      <c r="C10" s="734"/>
      <c r="D10" s="734"/>
      <c r="E10" s="734"/>
      <c r="F10" s="734"/>
      <c r="G10" s="734"/>
      <c r="H10" s="734"/>
      <c r="L10" s="469"/>
      <c r="M10" s="586" t="str">
        <f>"Дата подачи заявления об "&amp;IF(datePr_ch="","утверждении","изменении") &amp; " тарифов"</f>
        <v>Дата подачи заявления об утверждении тарифов</v>
      </c>
      <c r="N10" s="1125"/>
      <c r="O10" s="1284" t="str">
        <f>IF(datePr_ch="",IF(datePr="","",datePr),datePr_ch)</f>
        <v>29.04.2021</v>
      </c>
      <c r="P10" s="1284"/>
      <c r="Q10" s="1284"/>
      <c r="R10" s="1284"/>
      <c r="S10" s="1284"/>
      <c r="T10" s="1284"/>
      <c r="U10" s="730"/>
      <c r="V10" s="730"/>
      <c r="W10" s="489"/>
      <c r="X10" s="734"/>
      <c r="Y10" s="734"/>
      <c r="Z10" s="734"/>
      <c r="AA10" s="734"/>
      <c r="AB10" s="734"/>
      <c r="AC10" s="734"/>
      <c r="AD10" s="734"/>
      <c r="AE10" s="734"/>
      <c r="AF10" s="734"/>
      <c r="AG10" s="734"/>
      <c r="AH10" s="734"/>
    </row>
    <row r="11" spans="1:34" s="539" customFormat="1" ht="22.5">
      <c r="A11" s="734"/>
      <c r="B11" s="734"/>
      <c r="C11" s="734"/>
      <c r="D11" s="734"/>
      <c r="E11" s="734"/>
      <c r="F11" s="734"/>
      <c r="G11" s="734"/>
      <c r="H11" s="734"/>
      <c r="L11" s="724"/>
      <c r="M11" s="586" t="str">
        <f>"Номер подачи заявления об "&amp;IF(numberPr_ch="","утверждении","изменении") &amp; " тарифов"</f>
        <v>Номер подачи заявления об утверждении тарифов</v>
      </c>
      <c r="N11" s="1125"/>
      <c r="O11" s="1284" t="str">
        <f>IF(numberPr_ch="",IF(numberPr="","",numberPr),numberPr_ch)</f>
        <v>53</v>
      </c>
      <c r="P11" s="1284"/>
      <c r="Q11" s="1284"/>
      <c r="R11" s="1284"/>
      <c r="S11" s="1284"/>
      <c r="T11" s="1284"/>
      <c r="U11" s="730"/>
      <c r="V11" s="730"/>
      <c r="W11" s="489"/>
      <c r="X11" s="734"/>
      <c r="Y11" s="734"/>
      <c r="Z11" s="734"/>
      <c r="AA11" s="734"/>
      <c r="AB11" s="734"/>
      <c r="AC11" s="734"/>
      <c r="AD11" s="734"/>
      <c r="AE11" s="734"/>
      <c r="AF11" s="734"/>
      <c r="AG11" s="734"/>
      <c r="AH11" s="734"/>
    </row>
    <row r="12" spans="1:34" s="746" customFormat="1" ht="5.25" hidden="1">
      <c r="A12" s="1121"/>
      <c r="B12" s="1121"/>
      <c r="C12" s="1121"/>
      <c r="D12" s="1121"/>
      <c r="E12" s="1121"/>
      <c r="F12" s="1121"/>
      <c r="G12" s="1121"/>
      <c r="H12" s="1121"/>
      <c r="L12" s="1171"/>
      <c r="M12" s="1046"/>
      <c r="O12" s="1283"/>
      <c r="P12" s="1283"/>
      <c r="Q12" s="1283"/>
      <c r="R12" s="1283"/>
      <c r="S12" s="1283"/>
      <c r="T12" s="1283"/>
      <c r="U12" s="780"/>
      <c r="V12" s="780"/>
      <c r="X12" s="1121"/>
      <c r="Y12" s="1121"/>
      <c r="Z12" s="1121"/>
      <c r="AA12" s="1121"/>
      <c r="AB12" s="1121"/>
    </row>
    <row r="13" spans="1:34" s="539" customFormat="1" ht="11.25">
      <c r="A13" s="734"/>
      <c r="B13" s="734"/>
      <c r="C13" s="734"/>
      <c r="D13" s="734"/>
      <c r="E13" s="734"/>
      <c r="F13" s="734"/>
      <c r="G13" s="734"/>
      <c r="H13" s="734"/>
      <c r="L13" s="1308"/>
      <c r="M13" s="1308"/>
      <c r="N13" s="742"/>
      <c r="O13" s="730"/>
      <c r="P13" s="730"/>
      <c r="Q13" s="730"/>
      <c r="R13" s="730"/>
      <c r="S13" s="730"/>
      <c r="T13" s="730"/>
      <c r="U13" s="733" t="s">
        <v>371</v>
      </c>
      <c r="X13" s="734"/>
      <c r="Y13" s="734"/>
      <c r="Z13" s="734"/>
      <c r="AA13" s="734"/>
      <c r="AB13" s="734"/>
      <c r="AC13" s="734"/>
      <c r="AD13" s="734"/>
      <c r="AE13" s="734"/>
      <c r="AF13" s="734"/>
      <c r="AG13" s="734"/>
      <c r="AH13" s="734"/>
    </row>
    <row r="14" spans="1:34">
      <c r="J14" s="652"/>
      <c r="K14" s="652"/>
      <c r="L14" s="717"/>
      <c r="M14" s="717"/>
      <c r="N14" s="472"/>
      <c r="O14" s="1285"/>
      <c r="P14" s="1285"/>
      <c r="Q14" s="1285"/>
      <c r="R14" s="1285"/>
      <c r="S14" s="1285"/>
      <c r="T14" s="1285"/>
      <c r="U14" s="1285"/>
    </row>
    <row r="15" spans="1:34">
      <c r="J15" s="652"/>
      <c r="K15" s="652"/>
      <c r="L15" s="1235" t="s">
        <v>445</v>
      </c>
      <c r="M15" s="1235"/>
      <c r="N15" s="1235"/>
      <c r="O15" s="1235"/>
      <c r="P15" s="1235"/>
      <c r="Q15" s="1235"/>
      <c r="R15" s="1235"/>
      <c r="S15" s="1235"/>
      <c r="T15" s="1235"/>
      <c r="U15" s="1235"/>
      <c r="V15" s="1235"/>
      <c r="W15" s="1235" t="s">
        <v>446</v>
      </c>
    </row>
    <row r="16" spans="1:34" ht="14.25" customHeight="1">
      <c r="J16" s="652"/>
      <c r="K16" s="652"/>
      <c r="L16" s="1291" t="s">
        <v>91</v>
      </c>
      <c r="M16" s="1291" t="s">
        <v>602</v>
      </c>
      <c r="N16" s="630"/>
      <c r="O16" s="1292" t="s">
        <v>604</v>
      </c>
      <c r="P16" s="1293"/>
      <c r="Q16" s="1293"/>
      <c r="R16" s="1293"/>
      <c r="S16" s="1293"/>
      <c r="T16" s="1294"/>
      <c r="U16" s="1302" t="s">
        <v>339</v>
      </c>
      <c r="V16" s="1288" t="s">
        <v>274</v>
      </c>
      <c r="W16" s="1235"/>
    </row>
    <row r="17" spans="1:36" ht="14.25" customHeight="1">
      <c r="J17" s="652"/>
      <c r="K17" s="652"/>
      <c r="L17" s="1291"/>
      <c r="M17" s="1291"/>
      <c r="N17" s="631"/>
      <c r="O17" s="1297" t="s">
        <v>578</v>
      </c>
      <c r="P17" s="1295" t="s">
        <v>270</v>
      </c>
      <c r="Q17" s="1296"/>
      <c r="R17" s="1299" t="s">
        <v>615</v>
      </c>
      <c r="S17" s="1300"/>
      <c r="T17" s="1301"/>
      <c r="U17" s="1303"/>
      <c r="V17" s="1289"/>
      <c r="W17" s="1235"/>
    </row>
    <row r="18" spans="1:36" ht="33.75" customHeight="1">
      <c r="J18" s="652"/>
      <c r="K18" s="652"/>
      <c r="L18" s="1291"/>
      <c r="M18" s="1291"/>
      <c r="N18" s="632"/>
      <c r="O18" s="1298"/>
      <c r="P18" s="719" t="s">
        <v>579</v>
      </c>
      <c r="Q18" s="719" t="s">
        <v>6</v>
      </c>
      <c r="R18" s="743" t="s">
        <v>273</v>
      </c>
      <c r="S18" s="1286" t="s">
        <v>272</v>
      </c>
      <c r="T18" s="1287"/>
      <c r="U18" s="1304"/>
      <c r="V18" s="1290"/>
      <c r="W18" s="1235"/>
    </row>
    <row r="19" spans="1:36">
      <c r="J19" s="652"/>
      <c r="K19" s="538">
        <v>1</v>
      </c>
      <c r="L19" s="616" t="s">
        <v>92</v>
      </c>
      <c r="M19" s="616" t="s">
        <v>48</v>
      </c>
      <c r="N19" s="618" t="str">
        <f ca="1">OFFSET(N19,0,-1)</f>
        <v>2</v>
      </c>
      <c r="O19" s="741">
        <f ca="1">OFFSET(O19,0,-1)+1</f>
        <v>3</v>
      </c>
      <c r="P19" s="741">
        <f ca="1">OFFSET(P19,0,-1)+1</f>
        <v>4</v>
      </c>
      <c r="Q19" s="741">
        <f ca="1">OFFSET(Q19,0,-1)+1</f>
        <v>5</v>
      </c>
      <c r="R19" s="741">
        <f ca="1">OFFSET(R19,0,-1)+1</f>
        <v>6</v>
      </c>
      <c r="S19" s="1309">
        <f ca="1">OFFSET(S19,0,-1)+1</f>
        <v>7</v>
      </c>
      <c r="T19" s="1309"/>
      <c r="U19" s="741">
        <f ca="1">OFFSET(U19,0,-2)+1</f>
        <v>8</v>
      </c>
      <c r="V19" s="618">
        <f ca="1">OFFSET(V19,0,-1)</f>
        <v>8</v>
      </c>
      <c r="W19" s="741">
        <f ca="1">OFFSET(W19,0,-1)+1</f>
        <v>9</v>
      </c>
    </row>
    <row r="20" spans="1:36" ht="22.5">
      <c r="A20" s="1310">
        <v>1</v>
      </c>
      <c r="B20" s="831"/>
      <c r="C20" s="831"/>
      <c r="D20" s="831"/>
      <c r="E20" s="832"/>
      <c r="F20" s="833"/>
      <c r="G20" s="833"/>
      <c r="H20" s="833"/>
      <c r="I20" s="834"/>
      <c r="J20" s="829"/>
      <c r="K20" s="836"/>
      <c r="L20" s="744">
        <f>mergeValue(A20)</f>
        <v>1</v>
      </c>
      <c r="M20" s="610" t="s">
        <v>19</v>
      </c>
      <c r="N20" s="615"/>
      <c r="O20" s="1311"/>
      <c r="P20" s="1311"/>
      <c r="Q20" s="1311"/>
      <c r="R20" s="1311"/>
      <c r="S20" s="1311"/>
      <c r="T20" s="1311"/>
      <c r="U20" s="1311"/>
      <c r="V20" s="1311"/>
      <c r="W20" s="1129" t="s">
        <v>718</v>
      </c>
      <c r="Y20" s="777"/>
      <c r="Z20" s="777" t="str">
        <f t="shared" ref="Z20:Z33" si="0">IF(M20="","",M20 )</f>
        <v>Наименование тарифа</v>
      </c>
      <c r="AA20" s="777"/>
      <c r="AB20" s="777"/>
      <c r="AC20" s="777"/>
      <c r="AI20" s="759"/>
      <c r="AJ20" s="759"/>
    </row>
    <row r="21" spans="1:36" ht="22.5">
      <c r="A21" s="1310"/>
      <c r="B21" s="1310">
        <v>1</v>
      </c>
      <c r="C21" s="831"/>
      <c r="D21" s="831"/>
      <c r="E21" s="833"/>
      <c r="F21" s="833"/>
      <c r="G21" s="833"/>
      <c r="H21" s="833"/>
      <c r="I21" s="828"/>
      <c r="J21" s="827"/>
      <c r="K21" s="830"/>
      <c r="L21" s="744" t="str">
        <f>mergeValue(A21) &amp;"."&amp; mergeValue(B21)</f>
        <v>1.1</v>
      </c>
      <c r="M21" s="658" t="s">
        <v>15</v>
      </c>
      <c r="N21" s="615"/>
      <c r="O21" s="1311"/>
      <c r="P21" s="1311"/>
      <c r="Q21" s="1311"/>
      <c r="R21" s="1311"/>
      <c r="S21" s="1311"/>
      <c r="T21" s="1311"/>
      <c r="U21" s="1311"/>
      <c r="V21" s="1311"/>
      <c r="W21" s="1129" t="s">
        <v>459</v>
      </c>
      <c r="Y21" s="777"/>
      <c r="Z21" s="777" t="str">
        <f t="shared" si="0"/>
        <v>Территория действия тарифа</v>
      </c>
      <c r="AA21" s="777"/>
      <c r="AB21" s="777"/>
      <c r="AC21" s="777"/>
      <c r="AI21" s="759"/>
      <c r="AJ21" s="759"/>
    </row>
    <row r="22" spans="1:36" ht="22.5">
      <c r="A22" s="1310"/>
      <c r="B22" s="1310"/>
      <c r="C22" s="1310">
        <v>1</v>
      </c>
      <c r="D22" s="831"/>
      <c r="E22" s="833"/>
      <c r="F22" s="833"/>
      <c r="G22" s="833"/>
      <c r="H22" s="833"/>
      <c r="I22" s="835"/>
      <c r="J22" s="827"/>
      <c r="K22" s="830"/>
      <c r="L22" s="744" t="str">
        <f>mergeValue(A22) &amp;"."&amp; mergeValue(B22)&amp;"."&amp; mergeValue(C22)</f>
        <v>1.1.1</v>
      </c>
      <c r="M22" s="659" t="s">
        <v>7</v>
      </c>
      <c r="N22" s="615"/>
      <c r="O22" s="1311"/>
      <c r="P22" s="1311"/>
      <c r="Q22" s="1311"/>
      <c r="R22" s="1311"/>
      <c r="S22" s="1311"/>
      <c r="T22" s="1311"/>
      <c r="U22" s="1311"/>
      <c r="V22" s="1311"/>
      <c r="W22" s="1129" t="s">
        <v>600</v>
      </c>
      <c r="Y22" s="777"/>
      <c r="Z22" s="777" t="str">
        <f t="shared" si="0"/>
        <v xml:space="preserve">Наименование системы теплоснабжения </v>
      </c>
      <c r="AA22" s="777"/>
      <c r="AB22" s="777"/>
      <c r="AC22" s="777"/>
      <c r="AI22" s="759"/>
      <c r="AJ22" s="759"/>
    </row>
    <row r="23" spans="1:36" ht="22.5">
      <c r="A23" s="1310"/>
      <c r="B23" s="1310"/>
      <c r="C23" s="1310"/>
      <c r="D23" s="1310">
        <v>1</v>
      </c>
      <c r="E23" s="833"/>
      <c r="F23" s="833"/>
      <c r="G23" s="833"/>
      <c r="H23" s="833"/>
      <c r="I23" s="835"/>
      <c r="J23" s="827"/>
      <c r="K23" s="830"/>
      <c r="L23" s="744" t="str">
        <f>mergeValue(A23) &amp;"."&amp; mergeValue(B23)&amp;"."&amp; mergeValue(C23)&amp;"."&amp; mergeValue(D23)</f>
        <v>1.1.1.1</v>
      </c>
      <c r="M23" s="660" t="s">
        <v>21</v>
      </c>
      <c r="N23" s="615"/>
      <c r="O23" s="1311"/>
      <c r="P23" s="1311"/>
      <c r="Q23" s="1311"/>
      <c r="R23" s="1311"/>
      <c r="S23" s="1311"/>
      <c r="T23" s="1311"/>
      <c r="U23" s="1311"/>
      <c r="V23" s="1311"/>
      <c r="W23" s="1129" t="s">
        <v>601</v>
      </c>
      <c r="Y23" s="777"/>
      <c r="Z23" s="777" t="str">
        <f t="shared" si="0"/>
        <v xml:space="preserve">Источник тепловой энергии  </v>
      </c>
      <c r="AA23" s="777"/>
      <c r="AB23" s="777"/>
      <c r="AC23" s="777"/>
      <c r="AI23" s="759"/>
      <c r="AJ23" s="759"/>
    </row>
    <row r="24" spans="1:36" ht="78.75">
      <c r="A24" s="1310"/>
      <c r="B24" s="1310"/>
      <c r="C24" s="1310"/>
      <c r="D24" s="1310"/>
      <c r="E24" s="1310">
        <v>1</v>
      </c>
      <c r="F24" s="833"/>
      <c r="G24" s="833"/>
      <c r="H24" s="831">
        <v>1</v>
      </c>
      <c r="I24" s="1310">
        <v>1</v>
      </c>
      <c r="J24" s="833"/>
      <c r="K24" s="838"/>
      <c r="L24" s="744" t="str">
        <f>mergeValue(A24) &amp;"."&amp; mergeValue(B24)&amp;"."&amp; mergeValue(C24)&amp;"."&amp; mergeValue(D24)&amp;"."&amp; mergeValue(E24)</f>
        <v>1.1.1.1.1</v>
      </c>
      <c r="M24" s="524" t="s">
        <v>8</v>
      </c>
      <c r="N24" s="615"/>
      <c r="O24" s="1312"/>
      <c r="P24" s="1312"/>
      <c r="Q24" s="1312"/>
      <c r="R24" s="1312"/>
      <c r="S24" s="1312"/>
      <c r="T24" s="1312"/>
      <c r="U24" s="1312"/>
      <c r="V24" s="1312"/>
      <c r="W24" s="1129" t="s">
        <v>719</v>
      </c>
      <c r="Y24" s="777"/>
      <c r="Z24" s="777" t="str">
        <f t="shared" si="0"/>
        <v>Схема подключения теплопотребляющей установки к коллектору источника тепловой энергии</v>
      </c>
      <c r="AA24" s="777"/>
      <c r="AB24" s="777"/>
      <c r="AC24" s="777"/>
      <c r="AI24" s="759"/>
      <c r="AJ24" s="759"/>
    </row>
    <row r="25" spans="1:36" ht="33.75">
      <c r="A25" s="1310"/>
      <c r="B25" s="1310"/>
      <c r="C25" s="1310"/>
      <c r="D25" s="1310"/>
      <c r="E25" s="1310"/>
      <c r="F25" s="1310">
        <v>1</v>
      </c>
      <c r="G25" s="831"/>
      <c r="H25" s="831"/>
      <c r="I25" s="1310"/>
      <c r="J25" s="1310">
        <v>1</v>
      </c>
      <c r="K25" s="839"/>
      <c r="L25" s="744" t="str">
        <f>mergeValue(A25) &amp;"."&amp; mergeValue(B25)&amp;"."&amp; mergeValue(C25)&amp;"."&amp; mergeValue(D25)&amp;"."&amp; mergeValue(E25)&amp;"."&amp; mergeValue(F25)</f>
        <v>1.1.1.1.1.1</v>
      </c>
      <c r="M25" s="525" t="s">
        <v>9</v>
      </c>
      <c r="N25" s="615"/>
      <c r="O25" s="1312"/>
      <c r="P25" s="1312"/>
      <c r="Q25" s="1312"/>
      <c r="R25" s="1312"/>
      <c r="S25" s="1312"/>
      <c r="T25" s="1312"/>
      <c r="U25" s="1312"/>
      <c r="V25" s="1312"/>
      <c r="W25" s="1129" t="s">
        <v>720</v>
      </c>
      <c r="Y25" s="777"/>
      <c r="Z25" s="777" t="str">
        <f t="shared" si="0"/>
        <v>Группа потребителей</v>
      </c>
      <c r="AA25" s="777"/>
      <c r="AB25" s="777"/>
      <c r="AC25" s="777"/>
      <c r="AI25" s="759"/>
      <c r="AJ25" s="759"/>
    </row>
    <row r="26" spans="1:36" ht="122.1" customHeight="1">
      <c r="A26" s="1310"/>
      <c r="B26" s="1310"/>
      <c r="C26" s="1310"/>
      <c r="D26" s="1310"/>
      <c r="E26" s="1310"/>
      <c r="F26" s="1310"/>
      <c r="G26" s="831">
        <v>1</v>
      </c>
      <c r="H26" s="831"/>
      <c r="I26" s="1310"/>
      <c r="J26" s="1310"/>
      <c r="K26" s="839">
        <v>1</v>
      </c>
      <c r="L26" s="744" t="str">
        <f>mergeValue(A26) &amp;"."&amp; mergeValue(B26)&amp;"."&amp; mergeValue(C26)&amp;"."&amp; mergeValue(D26)&amp;"."&amp; mergeValue(E26)&amp;"."&amp; mergeValue(F26)&amp;"."&amp; mergeValue(G26)</f>
        <v>1.1.1.1.1.1.1</v>
      </c>
      <c r="M26" s="1088"/>
      <c r="N26" s="615"/>
      <c r="O26" s="726"/>
      <c r="P26" s="726"/>
      <c r="Q26" s="1040"/>
      <c r="R26" s="1305"/>
      <c r="S26" s="1306" t="s">
        <v>83</v>
      </c>
      <c r="T26" s="1305"/>
      <c r="U26" s="1306" t="s">
        <v>84</v>
      </c>
      <c r="V26" s="726"/>
      <c r="W26" s="1280" t="s">
        <v>721</v>
      </c>
      <c r="X26" s="759" t="str">
        <f>strCheckDate(O27:V27)</f>
        <v/>
      </c>
      <c r="Y26" s="777"/>
      <c r="Z26" s="777" t="str">
        <f t="shared" si="0"/>
        <v/>
      </c>
      <c r="AA26" s="777"/>
      <c r="AB26" s="777"/>
      <c r="AC26" s="777"/>
      <c r="AI26" s="759"/>
      <c r="AJ26" s="759"/>
    </row>
    <row r="27" spans="1:36" ht="11.25" hidden="1">
      <c r="A27" s="1310"/>
      <c r="B27" s="1310"/>
      <c r="C27" s="1310"/>
      <c r="D27" s="1310"/>
      <c r="E27" s="1310"/>
      <c r="F27" s="1310"/>
      <c r="G27" s="831"/>
      <c r="H27" s="831"/>
      <c r="I27" s="1310"/>
      <c r="J27" s="1310"/>
      <c r="K27" s="839"/>
      <c r="L27" s="752"/>
      <c r="M27" s="615"/>
      <c r="N27" s="615"/>
      <c r="O27" s="726"/>
      <c r="P27" s="726"/>
      <c r="Q27" s="732" t="str">
        <f>R26 &amp; "-" &amp; T26</f>
        <v>-</v>
      </c>
      <c r="R27" s="1305"/>
      <c r="S27" s="1306"/>
      <c r="T27" s="1305"/>
      <c r="U27" s="1306"/>
      <c r="V27" s="726"/>
      <c r="W27" s="1281"/>
      <c r="Y27" s="777"/>
      <c r="Z27" s="777" t="str">
        <f t="shared" si="0"/>
        <v/>
      </c>
      <c r="AA27" s="777"/>
      <c r="AB27" s="777"/>
      <c r="AC27" s="777"/>
      <c r="AI27" s="759"/>
      <c r="AJ27" s="759"/>
    </row>
    <row r="28" spans="1:36" ht="15" customHeight="1">
      <c r="A28" s="1310"/>
      <c r="B28" s="1310"/>
      <c r="C28" s="1310"/>
      <c r="D28" s="1310"/>
      <c r="E28" s="1310"/>
      <c r="F28" s="1310"/>
      <c r="G28" s="833"/>
      <c r="H28" s="831"/>
      <c r="I28" s="1310"/>
      <c r="J28" s="1310"/>
      <c r="K28" s="838"/>
      <c r="L28" s="654"/>
      <c r="M28" s="527" t="s">
        <v>24</v>
      </c>
      <c r="N28" s="728"/>
      <c r="O28" s="728"/>
      <c r="P28" s="728"/>
      <c r="Q28" s="728"/>
      <c r="R28" s="728"/>
      <c r="S28" s="728"/>
      <c r="T28" s="728"/>
      <c r="U28" s="728"/>
      <c r="V28" s="725"/>
      <c r="W28" s="1282"/>
      <c r="Y28" s="777"/>
      <c r="Z28" s="777" t="str">
        <f t="shared" si="0"/>
        <v>Добавить вид теплоносителя (параметры теплоносителя)</v>
      </c>
      <c r="AA28" s="777"/>
      <c r="AB28" s="777"/>
      <c r="AC28" s="777"/>
      <c r="AI28" s="759"/>
      <c r="AJ28" s="759"/>
    </row>
    <row r="29" spans="1:36" ht="15" customHeight="1">
      <c r="A29" s="1310"/>
      <c r="B29" s="1310"/>
      <c r="C29" s="1310"/>
      <c r="D29" s="1310"/>
      <c r="E29" s="1310"/>
      <c r="F29" s="833"/>
      <c r="G29" s="833"/>
      <c r="H29" s="831"/>
      <c r="I29" s="1310"/>
      <c r="J29" s="833"/>
      <c r="K29" s="838"/>
      <c r="L29" s="654"/>
      <c r="M29" s="526" t="s">
        <v>10</v>
      </c>
      <c r="N29" s="728"/>
      <c r="O29" s="728"/>
      <c r="P29" s="728"/>
      <c r="Q29" s="728"/>
      <c r="R29" s="728"/>
      <c r="S29" s="728"/>
      <c r="T29" s="728"/>
      <c r="U29" s="727"/>
      <c r="V29" s="728"/>
      <c r="W29" s="634"/>
      <c r="Y29" s="777"/>
      <c r="Z29" s="777" t="str">
        <f t="shared" si="0"/>
        <v>Добавить группу потребителей</v>
      </c>
      <c r="AA29" s="777"/>
      <c r="AB29" s="777"/>
      <c r="AC29" s="777"/>
      <c r="AI29" s="759"/>
      <c r="AJ29" s="759"/>
    </row>
    <row r="30" spans="1:36" ht="15" customHeight="1">
      <c r="A30" s="1310"/>
      <c r="B30" s="1310"/>
      <c r="C30" s="1310"/>
      <c r="D30" s="1310"/>
      <c r="E30" s="837"/>
      <c r="F30" s="833"/>
      <c r="G30" s="833"/>
      <c r="H30" s="833"/>
      <c r="I30" s="829"/>
      <c r="J30" s="826"/>
      <c r="K30" s="836"/>
      <c r="L30" s="654"/>
      <c r="M30" s="723" t="s">
        <v>11</v>
      </c>
      <c r="N30" s="728"/>
      <c r="O30" s="728"/>
      <c r="P30" s="728"/>
      <c r="Q30" s="728"/>
      <c r="R30" s="728"/>
      <c r="S30" s="728"/>
      <c r="T30" s="728"/>
      <c r="U30" s="727"/>
      <c r="V30" s="728"/>
      <c r="W30" s="634"/>
      <c r="Y30" s="777"/>
      <c r="Z30" s="777" t="str">
        <f t="shared" si="0"/>
        <v>Добавить схему подключения</v>
      </c>
      <c r="AA30" s="777"/>
      <c r="AB30" s="777"/>
      <c r="AC30" s="777"/>
      <c r="AI30" s="759"/>
      <c r="AJ30" s="759"/>
    </row>
    <row r="31" spans="1:36" ht="15" customHeight="1">
      <c r="A31" s="1310"/>
      <c r="B31" s="1310"/>
      <c r="C31" s="1310"/>
      <c r="D31" s="837"/>
      <c r="E31" s="837"/>
      <c r="F31" s="833"/>
      <c r="G31" s="833"/>
      <c r="H31" s="833"/>
      <c r="I31" s="829"/>
      <c r="J31" s="826"/>
      <c r="K31" s="836"/>
      <c r="L31" s="654"/>
      <c r="M31" s="722" t="s">
        <v>16</v>
      </c>
      <c r="N31" s="728"/>
      <c r="O31" s="728"/>
      <c r="P31" s="728"/>
      <c r="Q31" s="728"/>
      <c r="R31" s="728"/>
      <c r="S31" s="728"/>
      <c r="T31" s="728"/>
      <c r="U31" s="727"/>
      <c r="V31" s="728"/>
      <c r="W31" s="634"/>
      <c r="Y31" s="777"/>
      <c r="Z31" s="777" t="str">
        <f t="shared" si="0"/>
        <v>Добавить источник тепловой энергии</v>
      </c>
      <c r="AA31" s="777"/>
      <c r="AB31" s="777"/>
      <c r="AC31" s="777"/>
      <c r="AI31" s="759"/>
      <c r="AJ31" s="759"/>
    </row>
    <row r="32" spans="1:36" ht="15" customHeight="1">
      <c r="A32" s="1310"/>
      <c r="B32" s="1310"/>
      <c r="C32" s="837"/>
      <c r="D32" s="837"/>
      <c r="E32" s="837"/>
      <c r="F32" s="837"/>
      <c r="G32" s="842"/>
      <c r="H32" s="829"/>
      <c r="I32" s="840"/>
      <c r="J32" s="826"/>
      <c r="K32" s="841"/>
      <c r="L32" s="654"/>
      <c r="M32" s="721" t="s">
        <v>17</v>
      </c>
      <c r="N32" s="728"/>
      <c r="O32" s="728"/>
      <c r="P32" s="728"/>
      <c r="Q32" s="728"/>
      <c r="R32" s="728"/>
      <c r="S32" s="728"/>
      <c r="T32" s="728"/>
      <c r="U32" s="727"/>
      <c r="V32" s="728"/>
      <c r="W32" s="634"/>
      <c r="Y32" s="777"/>
      <c r="Z32" s="777" t="str">
        <f t="shared" si="0"/>
        <v>Добавить наименование системы теплоснабжения</v>
      </c>
      <c r="AA32" s="777"/>
      <c r="AB32" s="777"/>
      <c r="AC32" s="777"/>
      <c r="AI32" s="759"/>
      <c r="AJ32" s="759"/>
    </row>
    <row r="33" spans="1:36" ht="15" customHeight="1">
      <c r="A33" s="1310"/>
      <c r="B33" s="837"/>
      <c r="C33" s="837"/>
      <c r="D33" s="837"/>
      <c r="E33" s="837"/>
      <c r="F33" s="837"/>
      <c r="G33" s="842"/>
      <c r="H33" s="829"/>
      <c r="I33" s="829"/>
      <c r="J33" s="826"/>
      <c r="K33" s="836"/>
      <c r="L33" s="654"/>
      <c r="M33" s="696" t="s">
        <v>18</v>
      </c>
      <c r="N33" s="728"/>
      <c r="O33" s="728"/>
      <c r="P33" s="728"/>
      <c r="Q33" s="728"/>
      <c r="R33" s="728"/>
      <c r="S33" s="728"/>
      <c r="T33" s="728"/>
      <c r="U33" s="727"/>
      <c r="V33" s="728"/>
      <c r="W33" s="634"/>
      <c r="Y33" s="777"/>
      <c r="Z33" s="777" t="str">
        <f t="shared" si="0"/>
        <v>Добавить территорию действия тарифа</v>
      </c>
      <c r="AA33" s="777"/>
      <c r="AB33" s="777"/>
      <c r="AC33" s="777"/>
      <c r="AI33" s="759"/>
      <c r="AJ33" s="759"/>
    </row>
    <row r="34" spans="1:36" s="705" customFormat="1" ht="15" customHeight="1">
      <c r="A34" s="825"/>
      <c r="B34" s="825"/>
      <c r="C34" s="825"/>
      <c r="D34" s="825"/>
      <c r="E34" s="825"/>
      <c r="F34" s="825"/>
      <c r="G34" s="825"/>
      <c r="H34" s="825"/>
      <c r="I34" s="825"/>
      <c r="J34" s="825"/>
      <c r="K34" s="825"/>
      <c r="L34" s="462"/>
      <c r="M34" s="699" t="s">
        <v>308</v>
      </c>
      <c r="N34" s="728"/>
      <c r="O34" s="728"/>
      <c r="P34" s="728"/>
      <c r="Q34" s="728"/>
      <c r="R34" s="728"/>
      <c r="S34" s="728"/>
      <c r="T34" s="728"/>
      <c r="U34" s="727"/>
      <c r="V34" s="728"/>
      <c r="W34" s="634"/>
      <c r="X34" s="685"/>
      <c r="Y34" s="685"/>
      <c r="Z34" s="685"/>
      <c r="AA34" s="685"/>
      <c r="AB34" s="685"/>
      <c r="AC34" s="685"/>
      <c r="AD34" s="685"/>
      <c r="AE34" s="685"/>
      <c r="AF34" s="685"/>
      <c r="AG34" s="685"/>
      <c r="AH34" s="685"/>
    </row>
    <row r="35" spans="1:36" ht="11.25">
      <c r="A35" s="751"/>
      <c r="B35" s="751"/>
      <c r="C35" s="751"/>
      <c r="D35" s="751"/>
      <c r="E35" s="751"/>
      <c r="F35" s="751"/>
      <c r="G35" s="751"/>
      <c r="H35" s="751"/>
      <c r="I35" s="751"/>
      <c r="J35" s="751"/>
      <c r="K35" s="751"/>
      <c r="X35" s="751"/>
      <c r="Y35" s="751"/>
      <c r="Z35" s="751"/>
      <c r="AA35" s="751"/>
      <c r="AB35" s="751"/>
      <c r="AC35" s="751"/>
      <c r="AD35" s="751"/>
      <c r="AE35" s="751"/>
      <c r="AF35" s="751"/>
      <c r="AG35" s="751"/>
      <c r="AH35" s="751"/>
    </row>
    <row r="36" spans="1:36" ht="105.75" customHeight="1">
      <c r="L36" s="1">
        <v>1</v>
      </c>
      <c r="M36" s="1273" t="s">
        <v>722</v>
      </c>
      <c r="N36" s="1273"/>
      <c r="O36" s="1273"/>
      <c r="P36" s="1273"/>
      <c r="Q36" s="1273"/>
      <c r="R36" s="1273"/>
      <c r="S36" s="1273"/>
      <c r="T36" s="1273"/>
      <c r="U36" s="1273"/>
      <c r="V36" s="1273"/>
      <c r="W36" s="1273"/>
    </row>
  </sheetData>
  <sheetProtection password="FA9C" sheet="1" objects="1" scenarios="1" formatColumns="0" formatRows="0"/>
  <mergeCells count="40">
    <mergeCell ref="L13:M13"/>
    <mergeCell ref="L5:T5"/>
    <mergeCell ref="O9:T9"/>
    <mergeCell ref="O10:T10"/>
    <mergeCell ref="O11:T11"/>
    <mergeCell ref="O12:T12"/>
    <mergeCell ref="S18:T18"/>
    <mergeCell ref="O14:U14"/>
    <mergeCell ref="L15:V15"/>
    <mergeCell ref="W15:W18"/>
    <mergeCell ref="L16:L18"/>
    <mergeCell ref="M16:M18"/>
    <mergeCell ref="O16:T16"/>
    <mergeCell ref="U16:U18"/>
    <mergeCell ref="A20:A33"/>
    <mergeCell ref="O20:V20"/>
    <mergeCell ref="B21:B32"/>
    <mergeCell ref="O21:V21"/>
    <mergeCell ref="C22:C31"/>
    <mergeCell ref="O22:V22"/>
    <mergeCell ref="D23:D30"/>
    <mergeCell ref="O23:V23"/>
    <mergeCell ref="I24:I29"/>
    <mergeCell ref="J25:J28"/>
    <mergeCell ref="W26:W28"/>
    <mergeCell ref="M36:W36"/>
    <mergeCell ref="O7:T7"/>
    <mergeCell ref="E24:E29"/>
    <mergeCell ref="O24:V24"/>
    <mergeCell ref="F25:F28"/>
    <mergeCell ref="O25:V25"/>
    <mergeCell ref="R26:R27"/>
    <mergeCell ref="S26:S27"/>
    <mergeCell ref="T26:T27"/>
    <mergeCell ref="U26:U27"/>
    <mergeCell ref="S19:T19"/>
    <mergeCell ref="V16:V18"/>
    <mergeCell ref="O17:O18"/>
    <mergeCell ref="P17:Q17"/>
    <mergeCell ref="R17:T17"/>
  </mergeCells>
  <dataValidations count="10">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xr:uid="{00000000-0002-0000-0F00-000000000000}"/>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xr:uid="{00000000-0002-0000-0F00-000001000000}"/>
    <dataValidation allowBlank="1" showInputMessage="1" showErrorMessage="1" prompt="Для выбора выполните двойной щелчок левой клавиши мыши по соответствующей ячейке." sqref="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TM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262170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S26 U327706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393242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458778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524314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589850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655386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720922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786458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851994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917530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983066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196634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65562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131098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JO26" xr:uid="{00000000-0002-0000-0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JP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R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JN26" xr:uid="{00000000-0002-0000-0F00-000003000000}"/>
    <dataValidation type="list" allowBlank="1" showInputMessage="1" showErrorMessage="1" errorTitle="Ошибка" error="Выберите значение из списка" sqref="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JI26" xr:uid="{00000000-0002-0000-0F00-000004000000}">
      <formula1>kind_of_heat_transfer</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xr:uid="{00000000-0002-0000-0F00-000005000000}">
      <formula1>900</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xr:uid="{00000000-0002-0000-0F00-000006000000}">
      <formula1>kind_of_cons</formula1>
    </dataValidation>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xr:uid="{00000000-0002-0000-0F00-000007000000}">
      <formula1>kind_of_scheme_in</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O7" xr:uid="{00000000-0002-0000-0F00-000008000000}">
      <formula1>900</formula1>
    </dataValidation>
    <dataValidation type="list" allowBlank="1" showInputMessage="1" showErrorMessage="1" errorTitle="Ошибка" error="Выберите значение из списка" prompt="Выберите значение из списка" sqref="O25:V25" xr:uid="{00000000-0002-0000-0F00-000009000000}">
      <formula1>kind_of_cons</formula1>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05_8">
    <tabColor indexed="22"/>
  </sheetPr>
  <dimension ref="A1:T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20" width="10.5703125" style="554"/>
    <col min="21" max="16384" width="10.5703125" style="493"/>
  </cols>
  <sheetData>
    <row r="1" spans="1:20" ht="3" customHeight="1">
      <c r="A1" s="560" t="s">
        <v>183</v>
      </c>
    </row>
    <row r="2" spans="1:20" ht="22.5">
      <c r="F2" s="1274" t="s">
        <v>470</v>
      </c>
      <c r="G2" s="1275"/>
      <c r="H2" s="1276"/>
      <c r="I2" s="609"/>
    </row>
    <row r="3" spans="1:20" ht="3" customHeight="1"/>
    <row r="4" spans="1:20" s="539" customFormat="1" ht="11.25">
      <c r="A4" s="559"/>
      <c r="B4" s="559"/>
      <c r="C4" s="559"/>
      <c r="D4" s="559"/>
      <c r="F4" s="1235" t="s">
        <v>445</v>
      </c>
      <c r="G4" s="1235"/>
      <c r="H4" s="1235"/>
      <c r="I4" s="1277"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7"/>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29.04.2021</v>
      </c>
      <c r="I7" s="550" t="s">
        <v>472</v>
      </c>
      <c r="J7" s="584"/>
      <c r="K7" s="559"/>
      <c r="L7" s="559"/>
      <c r="M7" s="559"/>
      <c r="N7" s="559"/>
      <c r="O7" s="559"/>
      <c r="P7" s="559"/>
      <c r="Q7" s="559"/>
      <c r="R7" s="559"/>
      <c r="S7" s="559"/>
      <c r="T7" s="559"/>
    </row>
    <row r="8" spans="1:20" s="539" customFormat="1" ht="45">
      <c r="A8" s="1278">
        <v>1</v>
      </c>
      <c r="B8" s="559"/>
      <c r="C8" s="559"/>
      <c r="D8" s="559"/>
      <c r="F8" s="585" t="str">
        <f>"2." &amp;mergeValue(A8)</f>
        <v>2.1</v>
      </c>
      <c r="G8" s="601" t="s">
        <v>473</v>
      </c>
      <c r="H8" s="573"/>
      <c r="I8" s="550" t="s">
        <v>568</v>
      </c>
      <c r="J8" s="584"/>
      <c r="K8" s="559"/>
      <c r="L8" s="559"/>
      <c r="M8" s="559"/>
      <c r="N8" s="559"/>
      <c r="O8" s="559"/>
      <c r="P8" s="559"/>
      <c r="Q8" s="559"/>
      <c r="R8" s="559"/>
      <c r="S8" s="559"/>
      <c r="T8" s="559"/>
    </row>
    <row r="9" spans="1:20" s="539" customFormat="1" ht="22.5">
      <c r="A9" s="1278"/>
      <c r="B9" s="559"/>
      <c r="C9" s="559"/>
      <c r="D9" s="559"/>
      <c r="F9" s="585" t="str">
        <f>"3." &amp;mergeValue(A9)</f>
        <v>3.1</v>
      </c>
      <c r="G9" s="601" t="s">
        <v>474</v>
      </c>
      <c r="H9" s="573"/>
      <c r="I9" s="550" t="s">
        <v>566</v>
      </c>
      <c r="J9" s="584"/>
      <c r="K9" s="559"/>
      <c r="L9" s="559"/>
      <c r="M9" s="559"/>
      <c r="N9" s="559"/>
      <c r="O9" s="559"/>
      <c r="P9" s="559"/>
      <c r="Q9" s="559"/>
      <c r="R9" s="559"/>
      <c r="S9" s="559"/>
      <c r="T9" s="559"/>
    </row>
    <row r="10" spans="1:20" s="539" customFormat="1" ht="22.5">
      <c r="A10" s="1278"/>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8"/>
      <c r="B11" s="1278">
        <v>1</v>
      </c>
      <c r="C11" s="592"/>
      <c r="D11" s="592"/>
      <c r="F11" s="585" t="str">
        <f>"4."&amp;mergeValue(A11) &amp;"."&amp;mergeValue(B11)</f>
        <v>4.1.1</v>
      </c>
      <c r="G11" s="580" t="s">
        <v>570</v>
      </c>
      <c r="H11" s="573" t="str">
        <f>IF(region_name="","",region_name)</f>
        <v>Нижегородская область</v>
      </c>
      <c r="I11" s="550" t="s">
        <v>478</v>
      </c>
      <c r="J11" s="584"/>
      <c r="K11" s="559"/>
      <c r="L11" s="559"/>
      <c r="M11" s="559"/>
      <c r="N11" s="559"/>
      <c r="O11" s="559"/>
      <c r="P11" s="559"/>
      <c r="Q11" s="559"/>
      <c r="R11" s="559"/>
      <c r="S11" s="559"/>
      <c r="T11" s="559"/>
    </row>
    <row r="12" spans="1:20" s="539" customFormat="1" ht="22.5">
      <c r="A12" s="1278"/>
      <c r="B12" s="1278"/>
      <c r="C12" s="1278">
        <v>1</v>
      </c>
      <c r="D12" s="592"/>
      <c r="F12" s="585" t="str">
        <f>"4."&amp;mergeValue(A12) &amp;"."&amp;mergeValue(B12)&amp;"."&amp;mergeValue(C12)</f>
        <v>4.1.1.1</v>
      </c>
      <c r="G12" s="591" t="s">
        <v>476</v>
      </c>
      <c r="H12" s="573"/>
      <c r="I12" s="550" t="s">
        <v>479</v>
      </c>
      <c r="J12" s="584"/>
      <c r="K12" s="559"/>
      <c r="L12" s="559"/>
      <c r="M12" s="559"/>
      <c r="N12" s="559"/>
      <c r="O12" s="559"/>
      <c r="P12" s="559"/>
      <c r="Q12" s="559"/>
      <c r="R12" s="559"/>
      <c r="S12" s="559"/>
      <c r="T12" s="559"/>
    </row>
    <row r="13" spans="1:20" s="539" customFormat="1" ht="39" customHeight="1">
      <c r="A13" s="1278"/>
      <c r="B13" s="1278"/>
      <c r="C13" s="1278"/>
      <c r="D13" s="592">
        <v>1</v>
      </c>
      <c r="F13" s="585" t="str">
        <f>"4."&amp;mergeValue(A13) &amp;"."&amp;mergeValue(B13)&amp;"."&amp;mergeValue(C13)&amp;"."&amp;mergeValue(D13)</f>
        <v>4.1.1.1.1</v>
      </c>
      <c r="G13" s="602" t="s">
        <v>477</v>
      </c>
      <c r="H13" s="573"/>
      <c r="I13" s="1279" t="s">
        <v>569</v>
      </c>
      <c r="J13" s="584"/>
      <c r="K13" s="559"/>
      <c r="L13" s="559"/>
      <c r="M13" s="559"/>
      <c r="N13" s="559"/>
      <c r="O13" s="559"/>
      <c r="P13" s="559"/>
      <c r="Q13" s="559"/>
      <c r="R13" s="559"/>
      <c r="S13" s="559"/>
      <c r="T13" s="559"/>
    </row>
    <row r="14" spans="1:20" s="539" customFormat="1" ht="18.75">
      <c r="A14" s="1278"/>
      <c r="B14" s="1278"/>
      <c r="C14" s="1278"/>
      <c r="D14" s="592"/>
      <c r="F14" s="588"/>
      <c r="G14" s="520" t="s">
        <v>4</v>
      </c>
      <c r="H14" s="593"/>
      <c r="I14" s="1279"/>
      <c r="J14" s="584"/>
      <c r="K14" s="559"/>
      <c r="L14" s="559"/>
      <c r="M14" s="559"/>
      <c r="N14" s="559"/>
      <c r="O14" s="559"/>
      <c r="P14" s="559"/>
      <c r="Q14" s="559"/>
      <c r="R14" s="559"/>
      <c r="S14" s="559"/>
      <c r="T14" s="559"/>
    </row>
    <row r="15" spans="1:20" s="539" customFormat="1" ht="18.75">
      <c r="A15" s="1278"/>
      <c r="B15" s="1278"/>
      <c r="C15" s="592"/>
      <c r="D15" s="592"/>
      <c r="F15" s="603"/>
      <c r="G15" s="546" t="s">
        <v>401</v>
      </c>
      <c r="H15" s="604"/>
      <c r="I15" s="605"/>
      <c r="J15" s="584"/>
      <c r="K15" s="559"/>
      <c r="L15" s="559"/>
      <c r="M15" s="559"/>
      <c r="N15" s="559"/>
      <c r="O15" s="559"/>
      <c r="P15" s="559"/>
      <c r="Q15" s="559"/>
      <c r="R15" s="559"/>
      <c r="S15" s="559"/>
      <c r="T15" s="559"/>
    </row>
    <row r="16" spans="1:20" s="539" customFormat="1" ht="18.75">
      <c r="A16" s="1278"/>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73" t="s">
        <v>571</v>
      </c>
      <c r="H19" s="1273"/>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1000-000000000000}">
      <formula1>900</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06_8">
    <tabColor rgb="FFEAEBEE"/>
    <pageSetUpPr fitToPage="1"/>
  </sheetPr>
  <dimension ref="A1:AG34"/>
  <sheetViews>
    <sheetView showGridLines="0" topLeftCell="I4" zoomScaleNormal="100" workbookViewId="0"/>
  </sheetViews>
  <sheetFormatPr defaultColWidth="10.5703125" defaultRowHeight="14.25"/>
  <cols>
    <col min="1" max="6" width="10.5703125" style="179" hidden="1" customWidth="1"/>
    <col min="7" max="8" width="9.140625" style="480" hidden="1" customWidth="1"/>
    <col min="9" max="9" width="3.7109375" style="453" customWidth="1"/>
    <col min="10" max="11" width="3.7109375" style="452" customWidth="1"/>
    <col min="12" max="12" width="12.7109375" style="446" customWidth="1"/>
    <col min="13" max="13" width="44.7109375" style="446" customWidth="1"/>
    <col min="14" max="14" width="1.7109375" style="446" hidden="1" customWidth="1"/>
    <col min="15" max="15" width="23.7109375" style="446" customWidth="1"/>
    <col min="16" max="17" width="1.7109375" style="446" hidden="1" customWidth="1"/>
    <col min="18" max="18" width="11.7109375" style="446" customWidth="1"/>
    <col min="19" max="19" width="3.7109375" style="446" customWidth="1"/>
    <col min="20" max="20" width="11.7109375" style="446" customWidth="1"/>
    <col min="21" max="21" width="8.5703125" style="446" hidden="1" customWidth="1"/>
    <col min="22" max="22" width="4.7109375" style="446" customWidth="1"/>
    <col min="23" max="23" width="115.7109375" style="446" customWidth="1"/>
    <col min="24" max="33" width="10.5703125" style="470"/>
    <col min="34" max="256" width="10.5703125" style="446"/>
    <col min="257" max="264" width="0" style="446" hidden="1" customWidth="1"/>
    <col min="265" max="267" width="3.7109375" style="446" customWidth="1"/>
    <col min="268" max="268" width="12.7109375" style="446" customWidth="1"/>
    <col min="269" max="269" width="51.140625" style="446" customWidth="1"/>
    <col min="270" max="270" width="0" style="446" hidden="1" customWidth="1"/>
    <col min="271" max="271" width="18.7109375" style="446" customWidth="1"/>
    <col min="272" max="273" width="0" style="446" hidden="1" customWidth="1"/>
    <col min="274" max="274" width="11.7109375" style="446" customWidth="1"/>
    <col min="275" max="275" width="6.42578125" style="446" bestFit="1" customWidth="1"/>
    <col min="276" max="276" width="11.7109375" style="446" customWidth="1"/>
    <col min="277" max="277" width="0" style="446" hidden="1" customWidth="1"/>
    <col min="278" max="278" width="3.7109375" style="446" customWidth="1"/>
    <col min="279" max="279" width="11.140625" style="446" bestFit="1" customWidth="1"/>
    <col min="280" max="512" width="10.5703125" style="446"/>
    <col min="513" max="520" width="0" style="446" hidden="1" customWidth="1"/>
    <col min="521" max="523" width="3.7109375" style="446" customWidth="1"/>
    <col min="524" max="524" width="12.7109375" style="446" customWidth="1"/>
    <col min="525" max="525" width="51.140625" style="446" customWidth="1"/>
    <col min="526" max="526" width="0" style="446" hidden="1" customWidth="1"/>
    <col min="527" max="527" width="18.7109375" style="446" customWidth="1"/>
    <col min="528" max="529" width="0" style="446" hidden="1" customWidth="1"/>
    <col min="530" max="530" width="11.7109375" style="446" customWidth="1"/>
    <col min="531" max="531" width="6.42578125" style="446" bestFit="1" customWidth="1"/>
    <col min="532" max="532" width="11.7109375" style="446" customWidth="1"/>
    <col min="533" max="533" width="0" style="446" hidden="1" customWidth="1"/>
    <col min="534" max="534" width="3.7109375" style="446" customWidth="1"/>
    <col min="535" max="535" width="11.140625" style="446" bestFit="1" customWidth="1"/>
    <col min="536" max="768" width="10.5703125" style="446"/>
    <col min="769" max="776" width="0" style="446" hidden="1" customWidth="1"/>
    <col min="777" max="779" width="3.7109375" style="446" customWidth="1"/>
    <col min="780" max="780" width="12.7109375" style="446" customWidth="1"/>
    <col min="781" max="781" width="51.140625" style="446" customWidth="1"/>
    <col min="782" max="782" width="0" style="446" hidden="1" customWidth="1"/>
    <col min="783" max="783" width="18.7109375" style="446" customWidth="1"/>
    <col min="784" max="785" width="0" style="446" hidden="1" customWidth="1"/>
    <col min="786" max="786" width="11.7109375" style="446" customWidth="1"/>
    <col min="787" max="787" width="6.42578125" style="446" bestFit="1" customWidth="1"/>
    <col min="788" max="788" width="11.7109375" style="446" customWidth="1"/>
    <col min="789" max="789" width="0" style="446" hidden="1" customWidth="1"/>
    <col min="790" max="790" width="3.7109375" style="446" customWidth="1"/>
    <col min="791" max="791" width="11.140625" style="446" bestFit="1" customWidth="1"/>
    <col min="792" max="1024" width="10.5703125" style="446"/>
    <col min="1025" max="1032" width="0" style="446" hidden="1" customWidth="1"/>
    <col min="1033" max="1035" width="3.7109375" style="446" customWidth="1"/>
    <col min="1036" max="1036" width="12.7109375" style="446" customWidth="1"/>
    <col min="1037" max="1037" width="51.140625" style="446" customWidth="1"/>
    <col min="1038" max="1038" width="0" style="446" hidden="1" customWidth="1"/>
    <col min="1039" max="1039" width="18.7109375" style="446" customWidth="1"/>
    <col min="1040" max="1041" width="0" style="446" hidden="1" customWidth="1"/>
    <col min="1042" max="1042" width="11.7109375" style="446" customWidth="1"/>
    <col min="1043" max="1043" width="6.42578125" style="446" bestFit="1" customWidth="1"/>
    <col min="1044" max="1044" width="11.7109375" style="446" customWidth="1"/>
    <col min="1045" max="1045" width="0" style="446" hidden="1" customWidth="1"/>
    <col min="1046" max="1046" width="3.7109375" style="446" customWidth="1"/>
    <col min="1047" max="1047" width="11.140625" style="446" bestFit="1" customWidth="1"/>
    <col min="1048" max="1280" width="10.5703125" style="446"/>
    <col min="1281" max="1288" width="0" style="446" hidden="1" customWidth="1"/>
    <col min="1289" max="1291" width="3.7109375" style="446" customWidth="1"/>
    <col min="1292" max="1292" width="12.7109375" style="446" customWidth="1"/>
    <col min="1293" max="1293" width="51.140625" style="446" customWidth="1"/>
    <col min="1294" max="1294" width="0" style="446" hidden="1" customWidth="1"/>
    <col min="1295" max="1295" width="18.7109375" style="446" customWidth="1"/>
    <col min="1296" max="1297" width="0" style="446" hidden="1" customWidth="1"/>
    <col min="1298" max="1298" width="11.7109375" style="446" customWidth="1"/>
    <col min="1299" max="1299" width="6.42578125" style="446" bestFit="1" customWidth="1"/>
    <col min="1300" max="1300" width="11.7109375" style="446" customWidth="1"/>
    <col min="1301" max="1301" width="0" style="446" hidden="1" customWidth="1"/>
    <col min="1302" max="1302" width="3.7109375" style="446" customWidth="1"/>
    <col min="1303" max="1303" width="11.140625" style="446" bestFit="1" customWidth="1"/>
    <col min="1304" max="1536" width="10.5703125" style="446"/>
    <col min="1537" max="1544" width="0" style="446" hidden="1" customWidth="1"/>
    <col min="1545" max="1547" width="3.7109375" style="446" customWidth="1"/>
    <col min="1548" max="1548" width="12.7109375" style="446" customWidth="1"/>
    <col min="1549" max="1549" width="51.140625" style="446" customWidth="1"/>
    <col min="1550" max="1550" width="0" style="446" hidden="1" customWidth="1"/>
    <col min="1551" max="1551" width="18.7109375" style="446" customWidth="1"/>
    <col min="1552" max="1553" width="0" style="446" hidden="1" customWidth="1"/>
    <col min="1554" max="1554" width="11.7109375" style="446" customWidth="1"/>
    <col min="1555" max="1555" width="6.42578125" style="446" bestFit="1" customWidth="1"/>
    <col min="1556" max="1556" width="11.7109375" style="446" customWidth="1"/>
    <col min="1557" max="1557" width="0" style="446" hidden="1" customWidth="1"/>
    <col min="1558" max="1558" width="3.7109375" style="446" customWidth="1"/>
    <col min="1559" max="1559" width="11.140625" style="446" bestFit="1" customWidth="1"/>
    <col min="1560" max="1792" width="10.5703125" style="446"/>
    <col min="1793" max="1800" width="0" style="446" hidden="1" customWidth="1"/>
    <col min="1801" max="1803" width="3.7109375" style="446" customWidth="1"/>
    <col min="1804" max="1804" width="12.7109375" style="446" customWidth="1"/>
    <col min="1805" max="1805" width="51.140625" style="446" customWidth="1"/>
    <col min="1806" max="1806" width="0" style="446" hidden="1" customWidth="1"/>
    <col min="1807" max="1807" width="18.7109375" style="446" customWidth="1"/>
    <col min="1808" max="1809" width="0" style="446" hidden="1" customWidth="1"/>
    <col min="1810" max="1810" width="11.7109375" style="446" customWidth="1"/>
    <col min="1811" max="1811" width="6.42578125" style="446" bestFit="1" customWidth="1"/>
    <col min="1812" max="1812" width="11.7109375" style="446" customWidth="1"/>
    <col min="1813" max="1813" width="0" style="446" hidden="1" customWidth="1"/>
    <col min="1814" max="1814" width="3.7109375" style="446" customWidth="1"/>
    <col min="1815" max="1815" width="11.140625" style="446" bestFit="1" customWidth="1"/>
    <col min="1816" max="2048" width="10.5703125" style="446"/>
    <col min="2049" max="2056" width="0" style="446" hidden="1" customWidth="1"/>
    <col min="2057" max="2059" width="3.7109375" style="446" customWidth="1"/>
    <col min="2060" max="2060" width="12.7109375" style="446" customWidth="1"/>
    <col min="2061" max="2061" width="51.140625" style="446" customWidth="1"/>
    <col min="2062" max="2062" width="0" style="446" hidden="1" customWidth="1"/>
    <col min="2063" max="2063" width="18.7109375" style="446" customWidth="1"/>
    <col min="2064" max="2065" width="0" style="446" hidden="1" customWidth="1"/>
    <col min="2066" max="2066" width="11.7109375" style="446" customWidth="1"/>
    <col min="2067" max="2067" width="6.42578125" style="446" bestFit="1" customWidth="1"/>
    <col min="2068" max="2068" width="11.7109375" style="446" customWidth="1"/>
    <col min="2069" max="2069" width="0" style="446" hidden="1" customWidth="1"/>
    <col min="2070" max="2070" width="3.7109375" style="446" customWidth="1"/>
    <col min="2071" max="2071" width="11.140625" style="446" bestFit="1" customWidth="1"/>
    <col min="2072" max="2304" width="10.5703125" style="446"/>
    <col min="2305" max="2312" width="0" style="446" hidden="1" customWidth="1"/>
    <col min="2313" max="2315" width="3.7109375" style="446" customWidth="1"/>
    <col min="2316" max="2316" width="12.7109375" style="446" customWidth="1"/>
    <col min="2317" max="2317" width="51.140625" style="446" customWidth="1"/>
    <col min="2318" max="2318" width="0" style="446" hidden="1" customWidth="1"/>
    <col min="2319" max="2319" width="18.7109375" style="446" customWidth="1"/>
    <col min="2320" max="2321" width="0" style="446" hidden="1" customWidth="1"/>
    <col min="2322" max="2322" width="11.7109375" style="446" customWidth="1"/>
    <col min="2323" max="2323" width="6.42578125" style="446" bestFit="1" customWidth="1"/>
    <col min="2324" max="2324" width="11.7109375" style="446" customWidth="1"/>
    <col min="2325" max="2325" width="0" style="446" hidden="1" customWidth="1"/>
    <col min="2326" max="2326" width="3.7109375" style="446" customWidth="1"/>
    <col min="2327" max="2327" width="11.140625" style="446" bestFit="1" customWidth="1"/>
    <col min="2328" max="2560" width="10.5703125" style="446"/>
    <col min="2561" max="2568" width="0" style="446" hidden="1" customWidth="1"/>
    <col min="2569" max="2571" width="3.7109375" style="446" customWidth="1"/>
    <col min="2572" max="2572" width="12.7109375" style="446" customWidth="1"/>
    <col min="2573" max="2573" width="51.140625" style="446" customWidth="1"/>
    <col min="2574" max="2574" width="0" style="446" hidden="1" customWidth="1"/>
    <col min="2575" max="2575" width="18.7109375" style="446" customWidth="1"/>
    <col min="2576" max="2577" width="0" style="446" hidden="1" customWidth="1"/>
    <col min="2578" max="2578" width="11.7109375" style="446" customWidth="1"/>
    <col min="2579" max="2579" width="6.42578125" style="446" bestFit="1" customWidth="1"/>
    <col min="2580" max="2580" width="11.7109375" style="446" customWidth="1"/>
    <col min="2581" max="2581" width="0" style="446" hidden="1" customWidth="1"/>
    <col min="2582" max="2582" width="3.7109375" style="446" customWidth="1"/>
    <col min="2583" max="2583" width="11.140625" style="446" bestFit="1" customWidth="1"/>
    <col min="2584" max="2816" width="10.5703125" style="446"/>
    <col min="2817" max="2824" width="0" style="446" hidden="1" customWidth="1"/>
    <col min="2825" max="2827" width="3.7109375" style="446" customWidth="1"/>
    <col min="2828" max="2828" width="12.7109375" style="446" customWidth="1"/>
    <col min="2829" max="2829" width="51.140625" style="446" customWidth="1"/>
    <col min="2830" max="2830" width="0" style="446" hidden="1" customWidth="1"/>
    <col min="2831" max="2831" width="18.7109375" style="446" customWidth="1"/>
    <col min="2832" max="2833" width="0" style="446" hidden="1" customWidth="1"/>
    <col min="2834" max="2834" width="11.7109375" style="446" customWidth="1"/>
    <col min="2835" max="2835" width="6.42578125" style="446" bestFit="1" customWidth="1"/>
    <col min="2836" max="2836" width="11.7109375" style="446" customWidth="1"/>
    <col min="2837" max="2837" width="0" style="446" hidden="1" customWidth="1"/>
    <col min="2838" max="2838" width="3.7109375" style="446" customWidth="1"/>
    <col min="2839" max="2839" width="11.140625" style="446" bestFit="1" customWidth="1"/>
    <col min="2840" max="3072" width="10.5703125" style="446"/>
    <col min="3073" max="3080" width="0" style="446" hidden="1" customWidth="1"/>
    <col min="3081" max="3083" width="3.7109375" style="446" customWidth="1"/>
    <col min="3084" max="3084" width="12.7109375" style="446" customWidth="1"/>
    <col min="3085" max="3085" width="51.140625" style="446" customWidth="1"/>
    <col min="3086" max="3086" width="0" style="446" hidden="1" customWidth="1"/>
    <col min="3087" max="3087" width="18.7109375" style="446" customWidth="1"/>
    <col min="3088" max="3089" width="0" style="446" hidden="1" customWidth="1"/>
    <col min="3090" max="3090" width="11.7109375" style="446" customWidth="1"/>
    <col min="3091" max="3091" width="6.42578125" style="446" bestFit="1" customWidth="1"/>
    <col min="3092" max="3092" width="11.7109375" style="446" customWidth="1"/>
    <col min="3093" max="3093" width="0" style="446" hidden="1" customWidth="1"/>
    <col min="3094" max="3094" width="3.7109375" style="446" customWidth="1"/>
    <col min="3095" max="3095" width="11.140625" style="446" bestFit="1" customWidth="1"/>
    <col min="3096" max="3328" width="10.5703125" style="446"/>
    <col min="3329" max="3336" width="0" style="446" hidden="1" customWidth="1"/>
    <col min="3337" max="3339" width="3.7109375" style="446" customWidth="1"/>
    <col min="3340" max="3340" width="12.7109375" style="446" customWidth="1"/>
    <col min="3341" max="3341" width="51.140625" style="446" customWidth="1"/>
    <col min="3342" max="3342" width="0" style="446" hidden="1" customWidth="1"/>
    <col min="3343" max="3343" width="18.7109375" style="446" customWidth="1"/>
    <col min="3344" max="3345" width="0" style="446" hidden="1" customWidth="1"/>
    <col min="3346" max="3346" width="11.7109375" style="446" customWidth="1"/>
    <col min="3347" max="3347" width="6.42578125" style="446" bestFit="1" customWidth="1"/>
    <col min="3348" max="3348" width="11.7109375" style="446" customWidth="1"/>
    <col min="3349" max="3349" width="0" style="446" hidden="1" customWidth="1"/>
    <col min="3350" max="3350" width="3.7109375" style="446" customWidth="1"/>
    <col min="3351" max="3351" width="11.140625" style="446" bestFit="1" customWidth="1"/>
    <col min="3352" max="3584" width="10.5703125" style="446"/>
    <col min="3585" max="3592" width="0" style="446" hidden="1" customWidth="1"/>
    <col min="3593" max="3595" width="3.7109375" style="446" customWidth="1"/>
    <col min="3596" max="3596" width="12.7109375" style="446" customWidth="1"/>
    <col min="3597" max="3597" width="51.140625" style="446" customWidth="1"/>
    <col min="3598" max="3598" width="0" style="446" hidden="1" customWidth="1"/>
    <col min="3599" max="3599" width="18.7109375" style="446" customWidth="1"/>
    <col min="3600" max="3601" width="0" style="446" hidden="1" customWidth="1"/>
    <col min="3602" max="3602" width="11.7109375" style="446" customWidth="1"/>
    <col min="3603" max="3603" width="6.42578125" style="446" bestFit="1" customWidth="1"/>
    <col min="3604" max="3604" width="11.7109375" style="446" customWidth="1"/>
    <col min="3605" max="3605" width="0" style="446" hidden="1" customWidth="1"/>
    <col min="3606" max="3606" width="3.7109375" style="446" customWidth="1"/>
    <col min="3607" max="3607" width="11.140625" style="446" bestFit="1" customWidth="1"/>
    <col min="3608" max="3840" width="10.5703125" style="446"/>
    <col min="3841" max="3848" width="0" style="446" hidden="1" customWidth="1"/>
    <col min="3849" max="3851" width="3.7109375" style="446" customWidth="1"/>
    <col min="3852" max="3852" width="12.7109375" style="446" customWidth="1"/>
    <col min="3853" max="3853" width="51.140625" style="446" customWidth="1"/>
    <col min="3854" max="3854" width="0" style="446" hidden="1" customWidth="1"/>
    <col min="3855" max="3855" width="18.7109375" style="446" customWidth="1"/>
    <col min="3856" max="3857" width="0" style="446" hidden="1" customWidth="1"/>
    <col min="3858" max="3858" width="11.7109375" style="446" customWidth="1"/>
    <col min="3859" max="3859" width="6.42578125" style="446" bestFit="1" customWidth="1"/>
    <col min="3860" max="3860" width="11.7109375" style="446" customWidth="1"/>
    <col min="3861" max="3861" width="0" style="446" hidden="1" customWidth="1"/>
    <col min="3862" max="3862" width="3.7109375" style="446" customWidth="1"/>
    <col min="3863" max="3863" width="11.140625" style="446" bestFit="1" customWidth="1"/>
    <col min="3864" max="4096" width="10.5703125" style="446"/>
    <col min="4097" max="4104" width="0" style="446" hidden="1" customWidth="1"/>
    <col min="4105" max="4107" width="3.7109375" style="446" customWidth="1"/>
    <col min="4108" max="4108" width="12.7109375" style="446" customWidth="1"/>
    <col min="4109" max="4109" width="51.140625" style="446" customWidth="1"/>
    <col min="4110" max="4110" width="0" style="446" hidden="1" customWidth="1"/>
    <col min="4111" max="4111" width="18.7109375" style="446" customWidth="1"/>
    <col min="4112" max="4113" width="0" style="446" hidden="1" customWidth="1"/>
    <col min="4114" max="4114" width="11.7109375" style="446" customWidth="1"/>
    <col min="4115" max="4115" width="6.42578125" style="446" bestFit="1" customWidth="1"/>
    <col min="4116" max="4116" width="11.7109375" style="446" customWidth="1"/>
    <col min="4117" max="4117" width="0" style="446" hidden="1" customWidth="1"/>
    <col min="4118" max="4118" width="3.7109375" style="446" customWidth="1"/>
    <col min="4119" max="4119" width="11.140625" style="446" bestFit="1" customWidth="1"/>
    <col min="4120" max="4352" width="10.5703125" style="446"/>
    <col min="4353" max="4360" width="0" style="446" hidden="1" customWidth="1"/>
    <col min="4361" max="4363" width="3.7109375" style="446" customWidth="1"/>
    <col min="4364" max="4364" width="12.7109375" style="446" customWidth="1"/>
    <col min="4365" max="4365" width="51.140625" style="446" customWidth="1"/>
    <col min="4366" max="4366" width="0" style="446" hidden="1" customWidth="1"/>
    <col min="4367" max="4367" width="18.7109375" style="446" customWidth="1"/>
    <col min="4368" max="4369" width="0" style="446" hidden="1" customWidth="1"/>
    <col min="4370" max="4370" width="11.7109375" style="446" customWidth="1"/>
    <col min="4371" max="4371" width="6.42578125" style="446" bestFit="1" customWidth="1"/>
    <col min="4372" max="4372" width="11.7109375" style="446" customWidth="1"/>
    <col min="4373" max="4373" width="0" style="446" hidden="1" customWidth="1"/>
    <col min="4374" max="4374" width="3.7109375" style="446" customWidth="1"/>
    <col min="4375" max="4375" width="11.140625" style="446" bestFit="1" customWidth="1"/>
    <col min="4376" max="4608" width="10.5703125" style="446"/>
    <col min="4609" max="4616" width="0" style="446" hidden="1" customWidth="1"/>
    <col min="4617" max="4619" width="3.7109375" style="446" customWidth="1"/>
    <col min="4620" max="4620" width="12.7109375" style="446" customWidth="1"/>
    <col min="4621" max="4621" width="51.140625" style="446" customWidth="1"/>
    <col min="4622" max="4622" width="0" style="446" hidden="1" customWidth="1"/>
    <col min="4623" max="4623" width="18.7109375" style="446" customWidth="1"/>
    <col min="4624" max="4625" width="0" style="446" hidden="1" customWidth="1"/>
    <col min="4626" max="4626" width="11.7109375" style="446" customWidth="1"/>
    <col min="4627" max="4627" width="6.42578125" style="446" bestFit="1" customWidth="1"/>
    <col min="4628" max="4628" width="11.7109375" style="446" customWidth="1"/>
    <col min="4629" max="4629" width="0" style="446" hidden="1" customWidth="1"/>
    <col min="4630" max="4630" width="3.7109375" style="446" customWidth="1"/>
    <col min="4631" max="4631" width="11.140625" style="446" bestFit="1" customWidth="1"/>
    <col min="4632" max="4864" width="10.5703125" style="446"/>
    <col min="4865" max="4872" width="0" style="446" hidden="1" customWidth="1"/>
    <col min="4873" max="4875" width="3.7109375" style="446" customWidth="1"/>
    <col min="4876" max="4876" width="12.7109375" style="446" customWidth="1"/>
    <col min="4877" max="4877" width="51.140625" style="446" customWidth="1"/>
    <col min="4878" max="4878" width="0" style="446" hidden="1" customWidth="1"/>
    <col min="4879" max="4879" width="18.7109375" style="446" customWidth="1"/>
    <col min="4880" max="4881" width="0" style="446" hidden="1" customWidth="1"/>
    <col min="4882" max="4882" width="11.7109375" style="446" customWidth="1"/>
    <col min="4883" max="4883" width="6.42578125" style="446" bestFit="1" customWidth="1"/>
    <col min="4884" max="4884" width="11.7109375" style="446" customWidth="1"/>
    <col min="4885" max="4885" width="0" style="446" hidden="1" customWidth="1"/>
    <col min="4886" max="4886" width="3.7109375" style="446" customWidth="1"/>
    <col min="4887" max="4887" width="11.140625" style="446" bestFit="1" customWidth="1"/>
    <col min="4888" max="5120" width="10.5703125" style="446"/>
    <col min="5121" max="5128" width="0" style="446" hidden="1" customWidth="1"/>
    <col min="5129" max="5131" width="3.7109375" style="446" customWidth="1"/>
    <col min="5132" max="5132" width="12.7109375" style="446" customWidth="1"/>
    <col min="5133" max="5133" width="51.140625" style="446" customWidth="1"/>
    <col min="5134" max="5134" width="0" style="446" hidden="1" customWidth="1"/>
    <col min="5135" max="5135" width="18.7109375" style="446" customWidth="1"/>
    <col min="5136" max="5137" width="0" style="446" hidden="1" customWidth="1"/>
    <col min="5138" max="5138" width="11.7109375" style="446" customWidth="1"/>
    <col min="5139" max="5139" width="6.42578125" style="446" bestFit="1" customWidth="1"/>
    <col min="5140" max="5140" width="11.7109375" style="446" customWidth="1"/>
    <col min="5141" max="5141" width="0" style="446" hidden="1" customWidth="1"/>
    <col min="5142" max="5142" width="3.7109375" style="446" customWidth="1"/>
    <col min="5143" max="5143" width="11.140625" style="446" bestFit="1" customWidth="1"/>
    <col min="5144" max="5376" width="10.5703125" style="446"/>
    <col min="5377" max="5384" width="0" style="446" hidden="1" customWidth="1"/>
    <col min="5385" max="5387" width="3.7109375" style="446" customWidth="1"/>
    <col min="5388" max="5388" width="12.7109375" style="446" customWidth="1"/>
    <col min="5389" max="5389" width="51.140625" style="446" customWidth="1"/>
    <col min="5390" max="5390" width="0" style="446" hidden="1" customWidth="1"/>
    <col min="5391" max="5391" width="18.7109375" style="446" customWidth="1"/>
    <col min="5392" max="5393" width="0" style="446" hidden="1" customWidth="1"/>
    <col min="5394" max="5394" width="11.7109375" style="446" customWidth="1"/>
    <col min="5395" max="5395" width="6.42578125" style="446" bestFit="1" customWidth="1"/>
    <col min="5396" max="5396" width="11.7109375" style="446" customWidth="1"/>
    <col min="5397" max="5397" width="0" style="446" hidden="1" customWidth="1"/>
    <col min="5398" max="5398" width="3.7109375" style="446" customWidth="1"/>
    <col min="5399" max="5399" width="11.140625" style="446" bestFit="1" customWidth="1"/>
    <col min="5400" max="5632" width="10.5703125" style="446"/>
    <col min="5633" max="5640" width="0" style="446" hidden="1" customWidth="1"/>
    <col min="5641" max="5643" width="3.7109375" style="446" customWidth="1"/>
    <col min="5644" max="5644" width="12.7109375" style="446" customWidth="1"/>
    <col min="5645" max="5645" width="51.140625" style="446" customWidth="1"/>
    <col min="5646" max="5646" width="0" style="446" hidden="1" customWidth="1"/>
    <col min="5647" max="5647" width="18.7109375" style="446" customWidth="1"/>
    <col min="5648" max="5649" width="0" style="446" hidden="1" customWidth="1"/>
    <col min="5650" max="5650" width="11.7109375" style="446" customWidth="1"/>
    <col min="5651" max="5651" width="6.42578125" style="446" bestFit="1" customWidth="1"/>
    <col min="5652" max="5652" width="11.7109375" style="446" customWidth="1"/>
    <col min="5653" max="5653" width="0" style="446" hidden="1" customWidth="1"/>
    <col min="5654" max="5654" width="3.7109375" style="446" customWidth="1"/>
    <col min="5655" max="5655" width="11.140625" style="446" bestFit="1" customWidth="1"/>
    <col min="5656" max="5888" width="10.5703125" style="446"/>
    <col min="5889" max="5896" width="0" style="446" hidden="1" customWidth="1"/>
    <col min="5897" max="5899" width="3.7109375" style="446" customWidth="1"/>
    <col min="5900" max="5900" width="12.7109375" style="446" customWidth="1"/>
    <col min="5901" max="5901" width="51.140625" style="446" customWidth="1"/>
    <col min="5902" max="5902" width="0" style="446" hidden="1" customWidth="1"/>
    <col min="5903" max="5903" width="18.7109375" style="446" customWidth="1"/>
    <col min="5904" max="5905" width="0" style="446" hidden="1" customWidth="1"/>
    <col min="5906" max="5906" width="11.7109375" style="446" customWidth="1"/>
    <col min="5907" max="5907" width="6.42578125" style="446" bestFit="1" customWidth="1"/>
    <col min="5908" max="5908" width="11.7109375" style="446" customWidth="1"/>
    <col min="5909" max="5909" width="0" style="446" hidden="1" customWidth="1"/>
    <col min="5910" max="5910" width="3.7109375" style="446" customWidth="1"/>
    <col min="5911" max="5911" width="11.140625" style="446" bestFit="1" customWidth="1"/>
    <col min="5912" max="6144" width="10.5703125" style="446"/>
    <col min="6145" max="6152" width="0" style="446" hidden="1" customWidth="1"/>
    <col min="6153" max="6155" width="3.7109375" style="446" customWidth="1"/>
    <col min="6156" max="6156" width="12.7109375" style="446" customWidth="1"/>
    <col min="6157" max="6157" width="51.140625" style="446" customWidth="1"/>
    <col min="6158" max="6158" width="0" style="446" hidden="1" customWidth="1"/>
    <col min="6159" max="6159" width="18.7109375" style="446" customWidth="1"/>
    <col min="6160" max="6161" width="0" style="446" hidden="1" customWidth="1"/>
    <col min="6162" max="6162" width="11.7109375" style="446" customWidth="1"/>
    <col min="6163" max="6163" width="6.42578125" style="446" bestFit="1" customWidth="1"/>
    <col min="6164" max="6164" width="11.7109375" style="446" customWidth="1"/>
    <col min="6165" max="6165" width="0" style="446" hidden="1" customWidth="1"/>
    <col min="6166" max="6166" width="3.7109375" style="446" customWidth="1"/>
    <col min="6167" max="6167" width="11.140625" style="446" bestFit="1" customWidth="1"/>
    <col min="6168" max="6400" width="10.5703125" style="446"/>
    <col min="6401" max="6408" width="0" style="446" hidden="1" customWidth="1"/>
    <col min="6409" max="6411" width="3.7109375" style="446" customWidth="1"/>
    <col min="6412" max="6412" width="12.7109375" style="446" customWidth="1"/>
    <col min="6413" max="6413" width="51.140625" style="446" customWidth="1"/>
    <col min="6414" max="6414" width="0" style="446" hidden="1" customWidth="1"/>
    <col min="6415" max="6415" width="18.7109375" style="446" customWidth="1"/>
    <col min="6416" max="6417" width="0" style="446" hidden="1" customWidth="1"/>
    <col min="6418" max="6418" width="11.7109375" style="446" customWidth="1"/>
    <col min="6419" max="6419" width="6.42578125" style="446" bestFit="1" customWidth="1"/>
    <col min="6420" max="6420" width="11.7109375" style="446" customWidth="1"/>
    <col min="6421" max="6421" width="0" style="446" hidden="1" customWidth="1"/>
    <col min="6422" max="6422" width="3.7109375" style="446" customWidth="1"/>
    <col min="6423" max="6423" width="11.140625" style="446" bestFit="1" customWidth="1"/>
    <col min="6424" max="6656" width="10.5703125" style="446"/>
    <col min="6657" max="6664" width="0" style="446" hidden="1" customWidth="1"/>
    <col min="6665" max="6667" width="3.7109375" style="446" customWidth="1"/>
    <col min="6668" max="6668" width="12.7109375" style="446" customWidth="1"/>
    <col min="6669" max="6669" width="51.140625" style="446" customWidth="1"/>
    <col min="6670" max="6670" width="0" style="446" hidden="1" customWidth="1"/>
    <col min="6671" max="6671" width="18.7109375" style="446" customWidth="1"/>
    <col min="6672" max="6673" width="0" style="446" hidden="1" customWidth="1"/>
    <col min="6674" max="6674" width="11.7109375" style="446" customWidth="1"/>
    <col min="6675" max="6675" width="6.42578125" style="446" bestFit="1" customWidth="1"/>
    <col min="6676" max="6676" width="11.7109375" style="446" customWidth="1"/>
    <col min="6677" max="6677" width="0" style="446" hidden="1" customWidth="1"/>
    <col min="6678" max="6678" width="3.7109375" style="446" customWidth="1"/>
    <col min="6679" max="6679" width="11.140625" style="446" bestFit="1" customWidth="1"/>
    <col min="6680" max="6912" width="10.5703125" style="446"/>
    <col min="6913" max="6920" width="0" style="446" hidden="1" customWidth="1"/>
    <col min="6921" max="6923" width="3.7109375" style="446" customWidth="1"/>
    <col min="6924" max="6924" width="12.7109375" style="446" customWidth="1"/>
    <col min="6925" max="6925" width="51.140625" style="446" customWidth="1"/>
    <col min="6926" max="6926" width="0" style="446" hidden="1" customWidth="1"/>
    <col min="6927" max="6927" width="18.7109375" style="446" customWidth="1"/>
    <col min="6928" max="6929" width="0" style="446" hidden="1" customWidth="1"/>
    <col min="6930" max="6930" width="11.7109375" style="446" customWidth="1"/>
    <col min="6931" max="6931" width="6.42578125" style="446" bestFit="1" customWidth="1"/>
    <col min="6932" max="6932" width="11.7109375" style="446" customWidth="1"/>
    <col min="6933" max="6933" width="0" style="446" hidden="1" customWidth="1"/>
    <col min="6934" max="6934" width="3.7109375" style="446" customWidth="1"/>
    <col min="6935" max="6935" width="11.140625" style="446" bestFit="1" customWidth="1"/>
    <col min="6936" max="7168" width="10.5703125" style="446"/>
    <col min="7169" max="7176" width="0" style="446" hidden="1" customWidth="1"/>
    <col min="7177" max="7179" width="3.7109375" style="446" customWidth="1"/>
    <col min="7180" max="7180" width="12.7109375" style="446" customWidth="1"/>
    <col min="7181" max="7181" width="51.140625" style="446" customWidth="1"/>
    <col min="7182" max="7182" width="0" style="446" hidden="1" customWidth="1"/>
    <col min="7183" max="7183" width="18.7109375" style="446" customWidth="1"/>
    <col min="7184" max="7185" width="0" style="446" hidden="1" customWidth="1"/>
    <col min="7186" max="7186" width="11.7109375" style="446" customWidth="1"/>
    <col min="7187" max="7187" width="6.42578125" style="446" bestFit="1" customWidth="1"/>
    <col min="7188" max="7188" width="11.7109375" style="446" customWidth="1"/>
    <col min="7189" max="7189" width="0" style="446" hidden="1" customWidth="1"/>
    <col min="7190" max="7190" width="3.7109375" style="446" customWidth="1"/>
    <col min="7191" max="7191" width="11.140625" style="446" bestFit="1" customWidth="1"/>
    <col min="7192" max="7424" width="10.5703125" style="446"/>
    <col min="7425" max="7432" width="0" style="446" hidden="1" customWidth="1"/>
    <col min="7433" max="7435" width="3.7109375" style="446" customWidth="1"/>
    <col min="7436" max="7436" width="12.7109375" style="446" customWidth="1"/>
    <col min="7437" max="7437" width="51.140625" style="446" customWidth="1"/>
    <col min="7438" max="7438" width="0" style="446" hidden="1" customWidth="1"/>
    <col min="7439" max="7439" width="18.7109375" style="446" customWidth="1"/>
    <col min="7440" max="7441" width="0" style="446" hidden="1" customWidth="1"/>
    <col min="7442" max="7442" width="11.7109375" style="446" customWidth="1"/>
    <col min="7443" max="7443" width="6.42578125" style="446" bestFit="1" customWidth="1"/>
    <col min="7444" max="7444" width="11.7109375" style="446" customWidth="1"/>
    <col min="7445" max="7445" width="0" style="446" hidden="1" customWidth="1"/>
    <col min="7446" max="7446" width="3.7109375" style="446" customWidth="1"/>
    <col min="7447" max="7447" width="11.140625" style="446" bestFit="1" customWidth="1"/>
    <col min="7448" max="7680" width="10.5703125" style="446"/>
    <col min="7681" max="7688" width="0" style="446" hidden="1" customWidth="1"/>
    <col min="7689" max="7691" width="3.7109375" style="446" customWidth="1"/>
    <col min="7692" max="7692" width="12.7109375" style="446" customWidth="1"/>
    <col min="7693" max="7693" width="51.140625" style="446" customWidth="1"/>
    <col min="7694" max="7694" width="0" style="446" hidden="1" customWidth="1"/>
    <col min="7695" max="7695" width="18.7109375" style="446" customWidth="1"/>
    <col min="7696" max="7697" width="0" style="446" hidden="1" customWidth="1"/>
    <col min="7698" max="7698" width="11.7109375" style="446" customWidth="1"/>
    <col min="7699" max="7699" width="6.42578125" style="446" bestFit="1" customWidth="1"/>
    <col min="7700" max="7700" width="11.7109375" style="446" customWidth="1"/>
    <col min="7701" max="7701" width="0" style="446" hidden="1" customWidth="1"/>
    <col min="7702" max="7702" width="3.7109375" style="446" customWidth="1"/>
    <col min="7703" max="7703" width="11.140625" style="446" bestFit="1" customWidth="1"/>
    <col min="7704" max="7936" width="10.5703125" style="446"/>
    <col min="7937" max="7944" width="0" style="446" hidden="1" customWidth="1"/>
    <col min="7945" max="7947" width="3.7109375" style="446" customWidth="1"/>
    <col min="7948" max="7948" width="12.7109375" style="446" customWidth="1"/>
    <col min="7949" max="7949" width="51.140625" style="446" customWidth="1"/>
    <col min="7950" max="7950" width="0" style="446" hidden="1" customWidth="1"/>
    <col min="7951" max="7951" width="18.7109375" style="446" customWidth="1"/>
    <col min="7952" max="7953" width="0" style="446" hidden="1" customWidth="1"/>
    <col min="7954" max="7954" width="11.7109375" style="446" customWidth="1"/>
    <col min="7955" max="7955" width="6.42578125" style="446" bestFit="1" customWidth="1"/>
    <col min="7956" max="7956" width="11.7109375" style="446" customWidth="1"/>
    <col min="7957" max="7957" width="0" style="446" hidden="1" customWidth="1"/>
    <col min="7958" max="7958" width="3.7109375" style="446" customWidth="1"/>
    <col min="7959" max="7959" width="11.140625" style="446" bestFit="1" customWidth="1"/>
    <col min="7960" max="8192" width="10.5703125" style="446"/>
    <col min="8193" max="8200" width="0" style="446" hidden="1" customWidth="1"/>
    <col min="8201" max="8203" width="3.7109375" style="446" customWidth="1"/>
    <col min="8204" max="8204" width="12.7109375" style="446" customWidth="1"/>
    <col min="8205" max="8205" width="51.140625" style="446" customWidth="1"/>
    <col min="8206" max="8206" width="0" style="446" hidden="1" customWidth="1"/>
    <col min="8207" max="8207" width="18.7109375" style="446" customWidth="1"/>
    <col min="8208" max="8209" width="0" style="446" hidden="1" customWidth="1"/>
    <col min="8210" max="8210" width="11.7109375" style="446" customWidth="1"/>
    <col min="8211" max="8211" width="6.42578125" style="446" bestFit="1" customWidth="1"/>
    <col min="8212" max="8212" width="11.7109375" style="446" customWidth="1"/>
    <col min="8213" max="8213" width="0" style="446" hidden="1" customWidth="1"/>
    <col min="8214" max="8214" width="3.7109375" style="446" customWidth="1"/>
    <col min="8215" max="8215" width="11.140625" style="446" bestFit="1" customWidth="1"/>
    <col min="8216" max="8448" width="10.5703125" style="446"/>
    <col min="8449" max="8456" width="0" style="446" hidden="1" customWidth="1"/>
    <col min="8457" max="8459" width="3.7109375" style="446" customWidth="1"/>
    <col min="8460" max="8460" width="12.7109375" style="446" customWidth="1"/>
    <col min="8461" max="8461" width="51.140625" style="446" customWidth="1"/>
    <col min="8462" max="8462" width="0" style="446" hidden="1" customWidth="1"/>
    <col min="8463" max="8463" width="18.7109375" style="446" customWidth="1"/>
    <col min="8464" max="8465" width="0" style="446" hidden="1" customWidth="1"/>
    <col min="8466" max="8466" width="11.7109375" style="446" customWidth="1"/>
    <col min="8467" max="8467" width="6.42578125" style="446" bestFit="1" customWidth="1"/>
    <col min="8468" max="8468" width="11.7109375" style="446" customWidth="1"/>
    <col min="8469" max="8469" width="0" style="446" hidden="1" customWidth="1"/>
    <col min="8470" max="8470" width="3.7109375" style="446" customWidth="1"/>
    <col min="8471" max="8471" width="11.140625" style="446" bestFit="1" customWidth="1"/>
    <col min="8472" max="8704" width="10.5703125" style="446"/>
    <col min="8705" max="8712" width="0" style="446" hidden="1" customWidth="1"/>
    <col min="8713" max="8715" width="3.7109375" style="446" customWidth="1"/>
    <col min="8716" max="8716" width="12.7109375" style="446" customWidth="1"/>
    <col min="8717" max="8717" width="51.140625" style="446" customWidth="1"/>
    <col min="8718" max="8718" width="0" style="446" hidden="1" customWidth="1"/>
    <col min="8719" max="8719" width="18.7109375" style="446" customWidth="1"/>
    <col min="8720" max="8721" width="0" style="446" hidden="1" customWidth="1"/>
    <col min="8722" max="8722" width="11.7109375" style="446" customWidth="1"/>
    <col min="8723" max="8723" width="6.42578125" style="446" bestFit="1" customWidth="1"/>
    <col min="8724" max="8724" width="11.7109375" style="446" customWidth="1"/>
    <col min="8725" max="8725" width="0" style="446" hidden="1" customWidth="1"/>
    <col min="8726" max="8726" width="3.7109375" style="446" customWidth="1"/>
    <col min="8727" max="8727" width="11.140625" style="446" bestFit="1" customWidth="1"/>
    <col min="8728" max="8960" width="10.5703125" style="446"/>
    <col min="8961" max="8968" width="0" style="446" hidden="1" customWidth="1"/>
    <col min="8969" max="8971" width="3.7109375" style="446" customWidth="1"/>
    <col min="8972" max="8972" width="12.7109375" style="446" customWidth="1"/>
    <col min="8973" max="8973" width="51.140625" style="446" customWidth="1"/>
    <col min="8974" max="8974" width="0" style="446" hidden="1" customWidth="1"/>
    <col min="8975" max="8975" width="18.7109375" style="446" customWidth="1"/>
    <col min="8976" max="8977" width="0" style="446" hidden="1" customWidth="1"/>
    <col min="8978" max="8978" width="11.7109375" style="446" customWidth="1"/>
    <col min="8979" max="8979" width="6.42578125" style="446" bestFit="1" customWidth="1"/>
    <col min="8980" max="8980" width="11.7109375" style="446" customWidth="1"/>
    <col min="8981" max="8981" width="0" style="446" hidden="1" customWidth="1"/>
    <col min="8982" max="8982" width="3.7109375" style="446" customWidth="1"/>
    <col min="8983" max="8983" width="11.140625" style="446" bestFit="1" customWidth="1"/>
    <col min="8984" max="9216" width="10.5703125" style="446"/>
    <col min="9217" max="9224" width="0" style="446" hidden="1" customWidth="1"/>
    <col min="9225" max="9227" width="3.7109375" style="446" customWidth="1"/>
    <col min="9228" max="9228" width="12.7109375" style="446" customWidth="1"/>
    <col min="9229" max="9229" width="51.140625" style="446" customWidth="1"/>
    <col min="9230" max="9230" width="0" style="446" hidden="1" customWidth="1"/>
    <col min="9231" max="9231" width="18.7109375" style="446" customWidth="1"/>
    <col min="9232" max="9233" width="0" style="446" hidden="1" customWidth="1"/>
    <col min="9234" max="9234" width="11.7109375" style="446" customWidth="1"/>
    <col min="9235" max="9235" width="6.42578125" style="446" bestFit="1" customWidth="1"/>
    <col min="9236" max="9236" width="11.7109375" style="446" customWidth="1"/>
    <col min="9237" max="9237" width="0" style="446" hidden="1" customWidth="1"/>
    <col min="9238" max="9238" width="3.7109375" style="446" customWidth="1"/>
    <col min="9239" max="9239" width="11.140625" style="446" bestFit="1" customWidth="1"/>
    <col min="9240" max="9472" width="10.5703125" style="446"/>
    <col min="9473" max="9480" width="0" style="446" hidden="1" customWidth="1"/>
    <col min="9481" max="9483" width="3.7109375" style="446" customWidth="1"/>
    <col min="9484" max="9484" width="12.7109375" style="446" customWidth="1"/>
    <col min="9485" max="9485" width="51.140625" style="446" customWidth="1"/>
    <col min="9486" max="9486" width="0" style="446" hidden="1" customWidth="1"/>
    <col min="9487" max="9487" width="18.7109375" style="446" customWidth="1"/>
    <col min="9488" max="9489" width="0" style="446" hidden="1" customWidth="1"/>
    <col min="9490" max="9490" width="11.7109375" style="446" customWidth="1"/>
    <col min="9491" max="9491" width="6.42578125" style="446" bestFit="1" customWidth="1"/>
    <col min="9492" max="9492" width="11.7109375" style="446" customWidth="1"/>
    <col min="9493" max="9493" width="0" style="446" hidden="1" customWidth="1"/>
    <col min="9494" max="9494" width="3.7109375" style="446" customWidth="1"/>
    <col min="9495" max="9495" width="11.140625" style="446" bestFit="1" customWidth="1"/>
    <col min="9496" max="9728" width="10.5703125" style="446"/>
    <col min="9729" max="9736" width="0" style="446" hidden="1" customWidth="1"/>
    <col min="9737" max="9739" width="3.7109375" style="446" customWidth="1"/>
    <col min="9740" max="9740" width="12.7109375" style="446" customWidth="1"/>
    <col min="9741" max="9741" width="51.140625" style="446" customWidth="1"/>
    <col min="9742" max="9742" width="0" style="446" hidden="1" customWidth="1"/>
    <col min="9743" max="9743" width="18.7109375" style="446" customWidth="1"/>
    <col min="9744" max="9745" width="0" style="446" hidden="1" customWidth="1"/>
    <col min="9746" max="9746" width="11.7109375" style="446" customWidth="1"/>
    <col min="9747" max="9747" width="6.42578125" style="446" bestFit="1" customWidth="1"/>
    <col min="9748" max="9748" width="11.7109375" style="446" customWidth="1"/>
    <col min="9749" max="9749" width="0" style="446" hidden="1" customWidth="1"/>
    <col min="9750" max="9750" width="3.7109375" style="446" customWidth="1"/>
    <col min="9751" max="9751" width="11.140625" style="446" bestFit="1" customWidth="1"/>
    <col min="9752" max="9984" width="10.5703125" style="446"/>
    <col min="9985" max="9992" width="0" style="446" hidden="1" customWidth="1"/>
    <col min="9993" max="9995" width="3.7109375" style="446" customWidth="1"/>
    <col min="9996" max="9996" width="12.7109375" style="446" customWidth="1"/>
    <col min="9997" max="9997" width="51.140625" style="446" customWidth="1"/>
    <col min="9998" max="9998" width="0" style="446" hidden="1" customWidth="1"/>
    <col min="9999" max="9999" width="18.7109375" style="446" customWidth="1"/>
    <col min="10000" max="10001" width="0" style="446" hidden="1" customWidth="1"/>
    <col min="10002" max="10002" width="11.7109375" style="446" customWidth="1"/>
    <col min="10003" max="10003" width="6.42578125" style="446" bestFit="1" customWidth="1"/>
    <col min="10004" max="10004" width="11.7109375" style="446" customWidth="1"/>
    <col min="10005" max="10005" width="0" style="446" hidden="1" customWidth="1"/>
    <col min="10006" max="10006" width="3.7109375" style="446" customWidth="1"/>
    <col min="10007" max="10007" width="11.140625" style="446" bestFit="1" customWidth="1"/>
    <col min="10008" max="10240" width="10.5703125" style="446"/>
    <col min="10241" max="10248" width="0" style="446" hidden="1" customWidth="1"/>
    <col min="10249" max="10251" width="3.7109375" style="446" customWidth="1"/>
    <col min="10252" max="10252" width="12.7109375" style="446" customWidth="1"/>
    <col min="10253" max="10253" width="51.140625" style="446" customWidth="1"/>
    <col min="10254" max="10254" width="0" style="446" hidden="1" customWidth="1"/>
    <col min="10255" max="10255" width="18.7109375" style="446" customWidth="1"/>
    <col min="10256" max="10257" width="0" style="446" hidden="1" customWidth="1"/>
    <col min="10258" max="10258" width="11.7109375" style="446" customWidth="1"/>
    <col min="10259" max="10259" width="6.42578125" style="446" bestFit="1" customWidth="1"/>
    <col min="10260" max="10260" width="11.7109375" style="446" customWidth="1"/>
    <col min="10261" max="10261" width="0" style="446" hidden="1" customWidth="1"/>
    <col min="10262" max="10262" width="3.7109375" style="446" customWidth="1"/>
    <col min="10263" max="10263" width="11.140625" style="446" bestFit="1" customWidth="1"/>
    <col min="10264" max="10496" width="10.5703125" style="446"/>
    <col min="10497" max="10504" width="0" style="446" hidden="1" customWidth="1"/>
    <col min="10505" max="10507" width="3.7109375" style="446" customWidth="1"/>
    <col min="10508" max="10508" width="12.7109375" style="446" customWidth="1"/>
    <col min="10509" max="10509" width="51.140625" style="446" customWidth="1"/>
    <col min="10510" max="10510" width="0" style="446" hidden="1" customWidth="1"/>
    <col min="10511" max="10511" width="18.7109375" style="446" customWidth="1"/>
    <col min="10512" max="10513" width="0" style="446" hidden="1" customWidth="1"/>
    <col min="10514" max="10514" width="11.7109375" style="446" customWidth="1"/>
    <col min="10515" max="10515" width="6.42578125" style="446" bestFit="1" customWidth="1"/>
    <col min="10516" max="10516" width="11.7109375" style="446" customWidth="1"/>
    <col min="10517" max="10517" width="0" style="446" hidden="1" customWidth="1"/>
    <col min="10518" max="10518" width="3.7109375" style="446" customWidth="1"/>
    <col min="10519" max="10519" width="11.140625" style="446" bestFit="1" customWidth="1"/>
    <col min="10520" max="10752" width="10.5703125" style="446"/>
    <col min="10753" max="10760" width="0" style="446" hidden="1" customWidth="1"/>
    <col min="10761" max="10763" width="3.7109375" style="446" customWidth="1"/>
    <col min="10764" max="10764" width="12.7109375" style="446" customWidth="1"/>
    <col min="10765" max="10765" width="51.140625" style="446" customWidth="1"/>
    <col min="10766" max="10766" width="0" style="446" hidden="1" customWidth="1"/>
    <col min="10767" max="10767" width="18.7109375" style="446" customWidth="1"/>
    <col min="10768" max="10769" width="0" style="446" hidden="1" customWidth="1"/>
    <col min="10770" max="10770" width="11.7109375" style="446" customWidth="1"/>
    <col min="10771" max="10771" width="6.42578125" style="446" bestFit="1" customWidth="1"/>
    <col min="10772" max="10772" width="11.7109375" style="446" customWidth="1"/>
    <col min="10773" max="10773" width="0" style="446" hidden="1" customWidth="1"/>
    <col min="10774" max="10774" width="3.7109375" style="446" customWidth="1"/>
    <col min="10775" max="10775" width="11.140625" style="446" bestFit="1" customWidth="1"/>
    <col min="10776" max="11008" width="10.5703125" style="446"/>
    <col min="11009" max="11016" width="0" style="446" hidden="1" customWidth="1"/>
    <col min="11017" max="11019" width="3.7109375" style="446" customWidth="1"/>
    <col min="11020" max="11020" width="12.7109375" style="446" customWidth="1"/>
    <col min="11021" max="11021" width="51.140625" style="446" customWidth="1"/>
    <col min="11022" max="11022" width="0" style="446" hidden="1" customWidth="1"/>
    <col min="11023" max="11023" width="18.7109375" style="446" customWidth="1"/>
    <col min="11024" max="11025" width="0" style="446" hidden="1" customWidth="1"/>
    <col min="11026" max="11026" width="11.7109375" style="446" customWidth="1"/>
    <col min="11027" max="11027" width="6.42578125" style="446" bestFit="1" customWidth="1"/>
    <col min="11028" max="11028" width="11.7109375" style="446" customWidth="1"/>
    <col min="11029" max="11029" width="0" style="446" hidden="1" customWidth="1"/>
    <col min="11030" max="11030" width="3.7109375" style="446" customWidth="1"/>
    <col min="11031" max="11031" width="11.140625" style="446" bestFit="1" customWidth="1"/>
    <col min="11032" max="11264" width="10.5703125" style="446"/>
    <col min="11265" max="11272" width="0" style="446" hidden="1" customWidth="1"/>
    <col min="11273" max="11275" width="3.7109375" style="446" customWidth="1"/>
    <col min="11276" max="11276" width="12.7109375" style="446" customWidth="1"/>
    <col min="11277" max="11277" width="51.140625" style="446" customWidth="1"/>
    <col min="11278" max="11278" width="0" style="446" hidden="1" customWidth="1"/>
    <col min="11279" max="11279" width="18.7109375" style="446" customWidth="1"/>
    <col min="11280" max="11281" width="0" style="446" hidden="1" customWidth="1"/>
    <col min="11282" max="11282" width="11.7109375" style="446" customWidth="1"/>
    <col min="11283" max="11283" width="6.42578125" style="446" bestFit="1" customWidth="1"/>
    <col min="11284" max="11284" width="11.7109375" style="446" customWidth="1"/>
    <col min="11285" max="11285" width="0" style="446" hidden="1" customWidth="1"/>
    <col min="11286" max="11286" width="3.7109375" style="446" customWidth="1"/>
    <col min="11287" max="11287" width="11.140625" style="446" bestFit="1" customWidth="1"/>
    <col min="11288" max="11520" width="10.5703125" style="446"/>
    <col min="11521" max="11528" width="0" style="446" hidden="1" customWidth="1"/>
    <col min="11529" max="11531" width="3.7109375" style="446" customWidth="1"/>
    <col min="11532" max="11532" width="12.7109375" style="446" customWidth="1"/>
    <col min="11533" max="11533" width="51.140625" style="446" customWidth="1"/>
    <col min="11534" max="11534" width="0" style="446" hidden="1" customWidth="1"/>
    <col min="11535" max="11535" width="18.7109375" style="446" customWidth="1"/>
    <col min="11536" max="11537" width="0" style="446" hidden="1" customWidth="1"/>
    <col min="11538" max="11538" width="11.7109375" style="446" customWidth="1"/>
    <col min="11539" max="11539" width="6.42578125" style="446" bestFit="1" customWidth="1"/>
    <col min="11540" max="11540" width="11.7109375" style="446" customWidth="1"/>
    <col min="11541" max="11541" width="0" style="446" hidden="1" customWidth="1"/>
    <col min="11542" max="11542" width="3.7109375" style="446" customWidth="1"/>
    <col min="11543" max="11543" width="11.140625" style="446" bestFit="1" customWidth="1"/>
    <col min="11544" max="11776" width="10.5703125" style="446"/>
    <col min="11777" max="11784" width="0" style="446" hidden="1" customWidth="1"/>
    <col min="11785" max="11787" width="3.7109375" style="446" customWidth="1"/>
    <col min="11788" max="11788" width="12.7109375" style="446" customWidth="1"/>
    <col min="11789" max="11789" width="51.140625" style="446" customWidth="1"/>
    <col min="11790" max="11790" width="0" style="446" hidden="1" customWidth="1"/>
    <col min="11791" max="11791" width="18.7109375" style="446" customWidth="1"/>
    <col min="11792" max="11793" width="0" style="446" hidden="1" customWidth="1"/>
    <col min="11794" max="11794" width="11.7109375" style="446" customWidth="1"/>
    <col min="11795" max="11795" width="6.42578125" style="446" bestFit="1" customWidth="1"/>
    <col min="11796" max="11796" width="11.7109375" style="446" customWidth="1"/>
    <col min="11797" max="11797" width="0" style="446" hidden="1" customWidth="1"/>
    <col min="11798" max="11798" width="3.7109375" style="446" customWidth="1"/>
    <col min="11799" max="11799" width="11.140625" style="446" bestFit="1" customWidth="1"/>
    <col min="11800" max="12032" width="10.5703125" style="446"/>
    <col min="12033" max="12040" width="0" style="446" hidden="1" customWidth="1"/>
    <col min="12041" max="12043" width="3.7109375" style="446" customWidth="1"/>
    <col min="12044" max="12044" width="12.7109375" style="446" customWidth="1"/>
    <col min="12045" max="12045" width="51.140625" style="446" customWidth="1"/>
    <col min="12046" max="12046" width="0" style="446" hidden="1" customWidth="1"/>
    <col min="12047" max="12047" width="18.7109375" style="446" customWidth="1"/>
    <col min="12048" max="12049" width="0" style="446" hidden="1" customWidth="1"/>
    <col min="12050" max="12050" width="11.7109375" style="446" customWidth="1"/>
    <col min="12051" max="12051" width="6.42578125" style="446" bestFit="1" customWidth="1"/>
    <col min="12052" max="12052" width="11.7109375" style="446" customWidth="1"/>
    <col min="12053" max="12053" width="0" style="446" hidden="1" customWidth="1"/>
    <col min="12054" max="12054" width="3.7109375" style="446" customWidth="1"/>
    <col min="12055" max="12055" width="11.140625" style="446" bestFit="1" customWidth="1"/>
    <col min="12056" max="12288" width="10.5703125" style="446"/>
    <col min="12289" max="12296" width="0" style="446" hidden="1" customWidth="1"/>
    <col min="12297" max="12299" width="3.7109375" style="446" customWidth="1"/>
    <col min="12300" max="12300" width="12.7109375" style="446" customWidth="1"/>
    <col min="12301" max="12301" width="51.140625" style="446" customWidth="1"/>
    <col min="12302" max="12302" width="0" style="446" hidden="1" customWidth="1"/>
    <col min="12303" max="12303" width="18.7109375" style="446" customWidth="1"/>
    <col min="12304" max="12305" width="0" style="446" hidden="1" customWidth="1"/>
    <col min="12306" max="12306" width="11.7109375" style="446" customWidth="1"/>
    <col min="12307" max="12307" width="6.42578125" style="446" bestFit="1" customWidth="1"/>
    <col min="12308" max="12308" width="11.7109375" style="446" customWidth="1"/>
    <col min="12309" max="12309" width="0" style="446" hidden="1" customWidth="1"/>
    <col min="12310" max="12310" width="3.7109375" style="446" customWidth="1"/>
    <col min="12311" max="12311" width="11.140625" style="446" bestFit="1" customWidth="1"/>
    <col min="12312" max="12544" width="10.5703125" style="446"/>
    <col min="12545" max="12552" width="0" style="446" hidden="1" customWidth="1"/>
    <col min="12553" max="12555" width="3.7109375" style="446" customWidth="1"/>
    <col min="12556" max="12556" width="12.7109375" style="446" customWidth="1"/>
    <col min="12557" max="12557" width="51.140625" style="446" customWidth="1"/>
    <col min="12558" max="12558" width="0" style="446" hidden="1" customWidth="1"/>
    <col min="12559" max="12559" width="18.7109375" style="446" customWidth="1"/>
    <col min="12560" max="12561" width="0" style="446" hidden="1" customWidth="1"/>
    <col min="12562" max="12562" width="11.7109375" style="446" customWidth="1"/>
    <col min="12563" max="12563" width="6.42578125" style="446" bestFit="1" customWidth="1"/>
    <col min="12564" max="12564" width="11.7109375" style="446" customWidth="1"/>
    <col min="12565" max="12565" width="0" style="446" hidden="1" customWidth="1"/>
    <col min="12566" max="12566" width="3.7109375" style="446" customWidth="1"/>
    <col min="12567" max="12567" width="11.140625" style="446" bestFit="1" customWidth="1"/>
    <col min="12568" max="12800" width="10.5703125" style="446"/>
    <col min="12801" max="12808" width="0" style="446" hidden="1" customWidth="1"/>
    <col min="12809" max="12811" width="3.7109375" style="446" customWidth="1"/>
    <col min="12812" max="12812" width="12.7109375" style="446" customWidth="1"/>
    <col min="12813" max="12813" width="51.140625" style="446" customWidth="1"/>
    <col min="12814" max="12814" width="0" style="446" hidden="1" customWidth="1"/>
    <col min="12815" max="12815" width="18.7109375" style="446" customWidth="1"/>
    <col min="12816" max="12817" width="0" style="446" hidden="1" customWidth="1"/>
    <col min="12818" max="12818" width="11.7109375" style="446" customWidth="1"/>
    <col min="12819" max="12819" width="6.42578125" style="446" bestFit="1" customWidth="1"/>
    <col min="12820" max="12820" width="11.7109375" style="446" customWidth="1"/>
    <col min="12821" max="12821" width="0" style="446" hidden="1" customWidth="1"/>
    <col min="12822" max="12822" width="3.7109375" style="446" customWidth="1"/>
    <col min="12823" max="12823" width="11.140625" style="446" bestFit="1" customWidth="1"/>
    <col min="12824" max="13056" width="10.5703125" style="446"/>
    <col min="13057" max="13064" width="0" style="446" hidden="1" customWidth="1"/>
    <col min="13065" max="13067" width="3.7109375" style="446" customWidth="1"/>
    <col min="13068" max="13068" width="12.7109375" style="446" customWidth="1"/>
    <col min="13069" max="13069" width="51.140625" style="446" customWidth="1"/>
    <col min="13070" max="13070" width="0" style="446" hidden="1" customWidth="1"/>
    <col min="13071" max="13071" width="18.7109375" style="446" customWidth="1"/>
    <col min="13072" max="13073" width="0" style="446" hidden="1" customWidth="1"/>
    <col min="13074" max="13074" width="11.7109375" style="446" customWidth="1"/>
    <col min="13075" max="13075" width="6.42578125" style="446" bestFit="1" customWidth="1"/>
    <col min="13076" max="13076" width="11.7109375" style="446" customWidth="1"/>
    <col min="13077" max="13077" width="0" style="446" hidden="1" customWidth="1"/>
    <col min="13078" max="13078" width="3.7109375" style="446" customWidth="1"/>
    <col min="13079" max="13079" width="11.140625" style="446" bestFit="1" customWidth="1"/>
    <col min="13080" max="13312" width="10.5703125" style="446"/>
    <col min="13313" max="13320" width="0" style="446" hidden="1" customWidth="1"/>
    <col min="13321" max="13323" width="3.7109375" style="446" customWidth="1"/>
    <col min="13324" max="13324" width="12.7109375" style="446" customWidth="1"/>
    <col min="13325" max="13325" width="51.140625" style="446" customWidth="1"/>
    <col min="13326" max="13326" width="0" style="446" hidden="1" customWidth="1"/>
    <col min="13327" max="13327" width="18.7109375" style="446" customWidth="1"/>
    <col min="13328" max="13329" width="0" style="446" hidden="1" customWidth="1"/>
    <col min="13330" max="13330" width="11.7109375" style="446" customWidth="1"/>
    <col min="13331" max="13331" width="6.42578125" style="446" bestFit="1" customWidth="1"/>
    <col min="13332" max="13332" width="11.7109375" style="446" customWidth="1"/>
    <col min="13333" max="13333" width="0" style="446" hidden="1" customWidth="1"/>
    <col min="13334" max="13334" width="3.7109375" style="446" customWidth="1"/>
    <col min="13335" max="13335" width="11.140625" style="446" bestFit="1" customWidth="1"/>
    <col min="13336" max="13568" width="10.5703125" style="446"/>
    <col min="13569" max="13576" width="0" style="446" hidden="1" customWidth="1"/>
    <col min="13577" max="13579" width="3.7109375" style="446" customWidth="1"/>
    <col min="13580" max="13580" width="12.7109375" style="446" customWidth="1"/>
    <col min="13581" max="13581" width="51.140625" style="446" customWidth="1"/>
    <col min="13582" max="13582" width="0" style="446" hidden="1" customWidth="1"/>
    <col min="13583" max="13583" width="18.7109375" style="446" customWidth="1"/>
    <col min="13584" max="13585" width="0" style="446" hidden="1" customWidth="1"/>
    <col min="13586" max="13586" width="11.7109375" style="446" customWidth="1"/>
    <col min="13587" max="13587" width="6.42578125" style="446" bestFit="1" customWidth="1"/>
    <col min="13588" max="13588" width="11.7109375" style="446" customWidth="1"/>
    <col min="13589" max="13589" width="0" style="446" hidden="1" customWidth="1"/>
    <col min="13590" max="13590" width="3.7109375" style="446" customWidth="1"/>
    <col min="13591" max="13591" width="11.140625" style="446" bestFit="1" customWidth="1"/>
    <col min="13592" max="13824" width="10.5703125" style="446"/>
    <col min="13825" max="13832" width="0" style="446" hidden="1" customWidth="1"/>
    <col min="13833" max="13835" width="3.7109375" style="446" customWidth="1"/>
    <col min="13836" max="13836" width="12.7109375" style="446" customWidth="1"/>
    <col min="13837" max="13837" width="51.140625" style="446" customWidth="1"/>
    <col min="13838" max="13838" width="0" style="446" hidden="1" customWidth="1"/>
    <col min="13839" max="13839" width="18.7109375" style="446" customWidth="1"/>
    <col min="13840" max="13841" width="0" style="446" hidden="1" customWidth="1"/>
    <col min="13842" max="13842" width="11.7109375" style="446" customWidth="1"/>
    <col min="13843" max="13843" width="6.42578125" style="446" bestFit="1" customWidth="1"/>
    <col min="13844" max="13844" width="11.7109375" style="446" customWidth="1"/>
    <col min="13845" max="13845" width="0" style="446" hidden="1" customWidth="1"/>
    <col min="13846" max="13846" width="3.7109375" style="446" customWidth="1"/>
    <col min="13847" max="13847" width="11.140625" style="446" bestFit="1" customWidth="1"/>
    <col min="13848" max="14080" width="10.5703125" style="446"/>
    <col min="14081" max="14088" width="0" style="446" hidden="1" customWidth="1"/>
    <col min="14089" max="14091" width="3.7109375" style="446" customWidth="1"/>
    <col min="14092" max="14092" width="12.7109375" style="446" customWidth="1"/>
    <col min="14093" max="14093" width="51.140625" style="446" customWidth="1"/>
    <col min="14094" max="14094" width="0" style="446" hidden="1" customWidth="1"/>
    <col min="14095" max="14095" width="18.7109375" style="446" customWidth="1"/>
    <col min="14096" max="14097" width="0" style="446" hidden="1" customWidth="1"/>
    <col min="14098" max="14098" width="11.7109375" style="446" customWidth="1"/>
    <col min="14099" max="14099" width="6.42578125" style="446" bestFit="1" customWidth="1"/>
    <col min="14100" max="14100" width="11.7109375" style="446" customWidth="1"/>
    <col min="14101" max="14101" width="0" style="446" hidden="1" customWidth="1"/>
    <col min="14102" max="14102" width="3.7109375" style="446" customWidth="1"/>
    <col min="14103" max="14103" width="11.140625" style="446" bestFit="1" customWidth="1"/>
    <col min="14104" max="14336" width="10.5703125" style="446"/>
    <col min="14337" max="14344" width="0" style="446" hidden="1" customWidth="1"/>
    <col min="14345" max="14347" width="3.7109375" style="446" customWidth="1"/>
    <col min="14348" max="14348" width="12.7109375" style="446" customWidth="1"/>
    <col min="14349" max="14349" width="51.140625" style="446" customWidth="1"/>
    <col min="14350" max="14350" width="0" style="446" hidden="1" customWidth="1"/>
    <col min="14351" max="14351" width="18.7109375" style="446" customWidth="1"/>
    <col min="14352" max="14353" width="0" style="446" hidden="1" customWidth="1"/>
    <col min="14354" max="14354" width="11.7109375" style="446" customWidth="1"/>
    <col min="14355" max="14355" width="6.42578125" style="446" bestFit="1" customWidth="1"/>
    <col min="14356" max="14356" width="11.7109375" style="446" customWidth="1"/>
    <col min="14357" max="14357" width="0" style="446" hidden="1" customWidth="1"/>
    <col min="14358" max="14358" width="3.7109375" style="446" customWidth="1"/>
    <col min="14359" max="14359" width="11.140625" style="446" bestFit="1" customWidth="1"/>
    <col min="14360" max="14592" width="10.5703125" style="446"/>
    <col min="14593" max="14600" width="0" style="446" hidden="1" customWidth="1"/>
    <col min="14601" max="14603" width="3.7109375" style="446" customWidth="1"/>
    <col min="14604" max="14604" width="12.7109375" style="446" customWidth="1"/>
    <col min="14605" max="14605" width="51.140625" style="446" customWidth="1"/>
    <col min="14606" max="14606" width="0" style="446" hidden="1" customWidth="1"/>
    <col min="14607" max="14607" width="18.7109375" style="446" customWidth="1"/>
    <col min="14608" max="14609" width="0" style="446" hidden="1" customWidth="1"/>
    <col min="14610" max="14610" width="11.7109375" style="446" customWidth="1"/>
    <col min="14611" max="14611" width="6.42578125" style="446" bestFit="1" customWidth="1"/>
    <col min="14612" max="14612" width="11.7109375" style="446" customWidth="1"/>
    <col min="14613" max="14613" width="0" style="446" hidden="1" customWidth="1"/>
    <col min="14614" max="14614" width="3.7109375" style="446" customWidth="1"/>
    <col min="14615" max="14615" width="11.140625" style="446" bestFit="1" customWidth="1"/>
    <col min="14616" max="14848" width="10.5703125" style="446"/>
    <col min="14849" max="14856" width="0" style="446" hidden="1" customWidth="1"/>
    <col min="14857" max="14859" width="3.7109375" style="446" customWidth="1"/>
    <col min="14860" max="14860" width="12.7109375" style="446" customWidth="1"/>
    <col min="14861" max="14861" width="51.140625" style="446" customWidth="1"/>
    <col min="14862" max="14862" width="0" style="446" hidden="1" customWidth="1"/>
    <col min="14863" max="14863" width="18.7109375" style="446" customWidth="1"/>
    <col min="14864" max="14865" width="0" style="446" hidden="1" customWidth="1"/>
    <col min="14866" max="14866" width="11.7109375" style="446" customWidth="1"/>
    <col min="14867" max="14867" width="6.42578125" style="446" bestFit="1" customWidth="1"/>
    <col min="14868" max="14868" width="11.7109375" style="446" customWidth="1"/>
    <col min="14869" max="14869" width="0" style="446" hidden="1" customWidth="1"/>
    <col min="14870" max="14870" width="3.7109375" style="446" customWidth="1"/>
    <col min="14871" max="14871" width="11.140625" style="446" bestFit="1" customWidth="1"/>
    <col min="14872" max="15104" width="10.5703125" style="446"/>
    <col min="15105" max="15112" width="0" style="446" hidden="1" customWidth="1"/>
    <col min="15113" max="15115" width="3.7109375" style="446" customWidth="1"/>
    <col min="15116" max="15116" width="12.7109375" style="446" customWidth="1"/>
    <col min="15117" max="15117" width="51.140625" style="446" customWidth="1"/>
    <col min="15118" max="15118" width="0" style="446" hidden="1" customWidth="1"/>
    <col min="15119" max="15119" width="18.7109375" style="446" customWidth="1"/>
    <col min="15120" max="15121" width="0" style="446" hidden="1" customWidth="1"/>
    <col min="15122" max="15122" width="11.7109375" style="446" customWidth="1"/>
    <col min="15123" max="15123" width="6.42578125" style="446" bestFit="1" customWidth="1"/>
    <col min="15124" max="15124" width="11.7109375" style="446" customWidth="1"/>
    <col min="15125" max="15125" width="0" style="446" hidden="1" customWidth="1"/>
    <col min="15126" max="15126" width="3.7109375" style="446" customWidth="1"/>
    <col min="15127" max="15127" width="11.140625" style="446" bestFit="1" customWidth="1"/>
    <col min="15128" max="15360" width="10.5703125" style="446"/>
    <col min="15361" max="15368" width="0" style="446" hidden="1" customWidth="1"/>
    <col min="15369" max="15371" width="3.7109375" style="446" customWidth="1"/>
    <col min="15372" max="15372" width="12.7109375" style="446" customWidth="1"/>
    <col min="15373" max="15373" width="51.140625" style="446" customWidth="1"/>
    <col min="15374" max="15374" width="0" style="446" hidden="1" customWidth="1"/>
    <col min="15375" max="15375" width="18.7109375" style="446" customWidth="1"/>
    <col min="15376" max="15377" width="0" style="446" hidden="1" customWidth="1"/>
    <col min="15378" max="15378" width="11.7109375" style="446" customWidth="1"/>
    <col min="15379" max="15379" width="6.42578125" style="446" bestFit="1" customWidth="1"/>
    <col min="15380" max="15380" width="11.7109375" style="446" customWidth="1"/>
    <col min="15381" max="15381" width="0" style="446" hidden="1" customWidth="1"/>
    <col min="15382" max="15382" width="3.7109375" style="446" customWidth="1"/>
    <col min="15383" max="15383" width="11.140625" style="446" bestFit="1" customWidth="1"/>
    <col min="15384" max="15616" width="10.5703125" style="446"/>
    <col min="15617" max="15624" width="0" style="446" hidden="1" customWidth="1"/>
    <col min="15625" max="15627" width="3.7109375" style="446" customWidth="1"/>
    <col min="15628" max="15628" width="12.7109375" style="446" customWidth="1"/>
    <col min="15629" max="15629" width="51.140625" style="446" customWidth="1"/>
    <col min="15630" max="15630" width="0" style="446" hidden="1" customWidth="1"/>
    <col min="15631" max="15631" width="18.7109375" style="446" customWidth="1"/>
    <col min="15632" max="15633" width="0" style="446" hidden="1" customWidth="1"/>
    <col min="15634" max="15634" width="11.7109375" style="446" customWidth="1"/>
    <col min="15635" max="15635" width="6.42578125" style="446" bestFit="1" customWidth="1"/>
    <col min="15636" max="15636" width="11.7109375" style="446" customWidth="1"/>
    <col min="15637" max="15637" width="0" style="446" hidden="1" customWidth="1"/>
    <col min="15638" max="15638" width="3.7109375" style="446" customWidth="1"/>
    <col min="15639" max="15639" width="11.140625" style="446" bestFit="1" customWidth="1"/>
    <col min="15640" max="15872" width="10.5703125" style="446"/>
    <col min="15873" max="15880" width="0" style="446" hidden="1" customWidth="1"/>
    <col min="15881" max="15883" width="3.7109375" style="446" customWidth="1"/>
    <col min="15884" max="15884" width="12.7109375" style="446" customWidth="1"/>
    <col min="15885" max="15885" width="51.140625" style="446" customWidth="1"/>
    <col min="15886" max="15886" width="0" style="446" hidden="1" customWidth="1"/>
    <col min="15887" max="15887" width="18.7109375" style="446" customWidth="1"/>
    <col min="15888" max="15889" width="0" style="446" hidden="1" customWidth="1"/>
    <col min="15890" max="15890" width="11.7109375" style="446" customWidth="1"/>
    <col min="15891" max="15891" width="6.42578125" style="446" bestFit="1" customWidth="1"/>
    <col min="15892" max="15892" width="11.7109375" style="446" customWidth="1"/>
    <col min="15893" max="15893" width="0" style="446" hidden="1" customWidth="1"/>
    <col min="15894" max="15894" width="3.7109375" style="446" customWidth="1"/>
    <col min="15895" max="15895" width="11.140625" style="446" bestFit="1" customWidth="1"/>
    <col min="15896" max="16128" width="10.5703125" style="446"/>
    <col min="16129" max="16136" width="0" style="446" hidden="1" customWidth="1"/>
    <col min="16137" max="16139" width="3.7109375" style="446" customWidth="1"/>
    <col min="16140" max="16140" width="12.7109375" style="446" customWidth="1"/>
    <col min="16141" max="16141" width="51.140625" style="446" customWidth="1"/>
    <col min="16142" max="16142" width="0" style="446" hidden="1" customWidth="1"/>
    <col min="16143" max="16143" width="18.7109375" style="446" customWidth="1"/>
    <col min="16144" max="16145" width="0" style="446" hidden="1" customWidth="1"/>
    <col min="16146" max="16146" width="11.7109375" style="446" customWidth="1"/>
    <col min="16147" max="16147" width="6.42578125" style="446" bestFit="1" customWidth="1"/>
    <col min="16148" max="16148" width="11.7109375" style="446" customWidth="1"/>
    <col min="16149" max="16149" width="0" style="446" hidden="1" customWidth="1"/>
    <col min="16150" max="16150" width="3.7109375" style="446" customWidth="1"/>
    <col min="16151" max="16151" width="11.140625" style="446" bestFit="1" customWidth="1"/>
    <col min="16152" max="16384" width="10.5703125" style="446"/>
  </cols>
  <sheetData>
    <row r="1" spans="1:33" hidden="1"/>
    <row r="2" spans="1:33" hidden="1"/>
    <row r="3" spans="1:33" hidden="1"/>
    <row r="4" spans="1:33" ht="3" customHeight="1">
      <c r="J4" s="451"/>
      <c r="K4" s="451"/>
      <c r="L4" s="447"/>
      <c r="M4" s="447"/>
      <c r="N4" s="447"/>
      <c r="O4" s="454"/>
      <c r="P4" s="454"/>
      <c r="Q4" s="454"/>
      <c r="R4" s="454"/>
      <c r="S4" s="454"/>
      <c r="T4" s="454"/>
      <c r="U4" s="447"/>
    </row>
    <row r="5" spans="1:33" ht="26.1" customHeight="1">
      <c r="J5" s="451"/>
      <c r="K5" s="451"/>
      <c r="L5" s="1307" t="s">
        <v>717</v>
      </c>
      <c r="M5" s="1307"/>
      <c r="N5" s="1307"/>
      <c r="O5" s="1307"/>
      <c r="P5" s="1307"/>
      <c r="Q5" s="1307"/>
      <c r="R5" s="1307"/>
      <c r="S5" s="1307"/>
      <c r="T5" s="1307"/>
      <c r="U5" s="467"/>
    </row>
    <row r="6" spans="1:33" ht="3" customHeight="1">
      <c r="J6" s="451"/>
      <c r="K6" s="451"/>
      <c r="L6" s="447"/>
      <c r="M6" s="447"/>
      <c r="N6" s="447"/>
      <c r="O6" s="450"/>
      <c r="P6" s="450"/>
      <c r="Q6" s="450"/>
      <c r="R6" s="450"/>
      <c r="S6" s="450"/>
      <c r="T6" s="450"/>
      <c r="U6" s="447"/>
    </row>
    <row r="7" spans="1:33" s="746" customFormat="1" ht="5.25" hidden="1">
      <c r="A7" s="1121"/>
      <c r="B7" s="1121"/>
      <c r="C7" s="1121"/>
      <c r="D7" s="1121"/>
      <c r="E7" s="1121"/>
      <c r="F7" s="1121"/>
      <c r="G7" s="1121"/>
      <c r="H7" s="1121"/>
      <c r="L7" s="1171"/>
      <c r="M7" s="1046"/>
      <c r="O7" s="1283"/>
      <c r="P7" s="1283"/>
      <c r="Q7" s="1283"/>
      <c r="R7" s="1283"/>
      <c r="S7" s="1283"/>
      <c r="T7" s="1283"/>
      <c r="U7" s="780"/>
      <c r="V7" s="780"/>
      <c r="X7" s="1121"/>
      <c r="Y7" s="1121"/>
      <c r="Z7" s="1121"/>
      <c r="AA7" s="1121"/>
      <c r="AB7" s="1121"/>
    </row>
    <row r="8" spans="1:33" s="461" customFormat="1" ht="18.75">
      <c r="A8" s="481"/>
      <c r="B8" s="481"/>
      <c r="C8" s="481"/>
      <c r="D8" s="481"/>
      <c r="E8" s="481"/>
      <c r="F8" s="481"/>
      <c r="G8" s="481"/>
      <c r="H8" s="481"/>
      <c r="L8" s="469"/>
      <c r="M8" s="586" t="str">
        <f>"Дата подачи заявления об "&amp;IF(datePr_ch="","утверждении","изменении") &amp; " тарифов"</f>
        <v>Дата подачи заявления об утверждении тарифов</v>
      </c>
      <c r="N8" s="1125"/>
      <c r="O8" s="1284" t="str">
        <f>IF(datePr_ch="",IF(datePr="","",datePr),datePr_ch)</f>
        <v>29.04.2021</v>
      </c>
      <c r="P8" s="1284"/>
      <c r="Q8" s="1284"/>
      <c r="R8" s="1284"/>
      <c r="S8" s="1284"/>
      <c r="T8" s="1284"/>
      <c r="U8" s="551"/>
      <c r="V8" s="551"/>
      <c r="W8" s="489"/>
      <c r="X8" s="475"/>
      <c r="Y8" s="475"/>
      <c r="Z8" s="475"/>
      <c r="AA8" s="475"/>
      <c r="AB8" s="475"/>
      <c r="AC8" s="475"/>
      <c r="AD8" s="475"/>
      <c r="AE8" s="475"/>
      <c r="AF8" s="475"/>
      <c r="AG8" s="475"/>
    </row>
    <row r="9" spans="1:33" s="461" customFormat="1" ht="22.5">
      <c r="A9" s="481"/>
      <c r="B9" s="481"/>
      <c r="C9" s="481"/>
      <c r="D9" s="481"/>
      <c r="E9" s="481"/>
      <c r="F9" s="481"/>
      <c r="G9" s="481"/>
      <c r="H9" s="481"/>
      <c r="L9" s="145"/>
      <c r="M9" s="586" t="str">
        <f>"Номер подачи заявления об "&amp;IF(numberPr_ch="","утверждении","изменении") &amp; " тарифов"</f>
        <v>Номер подачи заявления об утверждении тарифов</v>
      </c>
      <c r="N9" s="1125"/>
      <c r="O9" s="1284" t="str">
        <f>IF(numberPr_ch="",IF(numberPr="","",numberPr),numberPr_ch)</f>
        <v>53</v>
      </c>
      <c r="P9" s="1284"/>
      <c r="Q9" s="1284"/>
      <c r="R9" s="1284"/>
      <c r="S9" s="1284"/>
      <c r="T9" s="1284"/>
      <c r="U9" s="551"/>
      <c r="V9" s="551"/>
      <c r="W9" s="489"/>
      <c r="X9" s="475"/>
      <c r="Y9" s="475"/>
      <c r="Z9" s="475"/>
      <c r="AA9" s="475"/>
      <c r="AB9" s="475"/>
      <c r="AC9" s="475"/>
      <c r="AD9" s="475"/>
      <c r="AE9" s="475"/>
      <c r="AF9" s="475"/>
      <c r="AG9" s="475"/>
    </row>
    <row r="10" spans="1:33" s="746" customFormat="1" ht="5.25" hidden="1">
      <c r="A10" s="1121"/>
      <c r="B10" s="1121"/>
      <c r="C10" s="1121"/>
      <c r="D10" s="1121"/>
      <c r="E10" s="1121"/>
      <c r="F10" s="1121"/>
      <c r="G10" s="1121"/>
      <c r="H10" s="1121"/>
      <c r="L10" s="1171"/>
      <c r="M10" s="1046"/>
      <c r="O10" s="1283"/>
      <c r="P10" s="1283"/>
      <c r="Q10" s="1283"/>
      <c r="R10" s="1283"/>
      <c r="S10" s="1283"/>
      <c r="T10" s="1283"/>
      <c r="U10" s="780"/>
      <c r="V10" s="780"/>
      <c r="X10" s="1121"/>
      <c r="Y10" s="1121"/>
      <c r="Z10" s="1121"/>
      <c r="AA10" s="1121"/>
      <c r="AB10" s="1121"/>
    </row>
    <row r="11" spans="1:33" s="461" customFormat="1" ht="11.25" hidden="1">
      <c r="A11" s="481"/>
      <c r="B11" s="481"/>
      <c r="C11" s="481"/>
      <c r="D11" s="481"/>
      <c r="E11" s="481"/>
      <c r="F11" s="481"/>
      <c r="G11" s="481"/>
      <c r="H11" s="481"/>
      <c r="L11" s="145"/>
      <c r="M11" s="145"/>
      <c r="N11" s="458"/>
      <c r="O11" s="468"/>
      <c r="P11" s="468"/>
      <c r="Q11" s="468"/>
      <c r="R11" s="468"/>
      <c r="S11" s="468"/>
      <c r="T11" s="468"/>
      <c r="U11" s="473" t="s">
        <v>371</v>
      </c>
      <c r="X11" s="475"/>
      <c r="Y11" s="475"/>
      <c r="Z11" s="475"/>
      <c r="AA11" s="475"/>
      <c r="AB11" s="475"/>
      <c r="AC11" s="475"/>
      <c r="AD11" s="475"/>
      <c r="AE11" s="475"/>
      <c r="AF11" s="475"/>
      <c r="AG11" s="475"/>
    </row>
    <row r="12" spans="1:33" ht="15" customHeight="1">
      <c r="H12" s="480" t="s">
        <v>92</v>
      </c>
      <c r="J12" s="451"/>
      <c r="K12" s="451"/>
      <c r="L12" s="447"/>
      <c r="M12" s="447"/>
      <c r="N12" s="447"/>
      <c r="O12" s="1324"/>
      <c r="P12" s="1324"/>
      <c r="Q12" s="1324"/>
      <c r="R12" s="1324"/>
      <c r="S12" s="1324"/>
      <c r="T12" s="1324"/>
      <c r="U12" s="1324"/>
    </row>
    <row r="13" spans="1:33">
      <c r="J13" s="451"/>
      <c r="K13" s="451"/>
      <c r="L13" s="1235" t="s">
        <v>445</v>
      </c>
      <c r="M13" s="1235"/>
      <c r="N13" s="1235"/>
      <c r="O13" s="1235"/>
      <c r="P13" s="1235"/>
      <c r="Q13" s="1235"/>
      <c r="R13" s="1235"/>
      <c r="S13" s="1235"/>
      <c r="T13" s="1235"/>
      <c r="U13" s="1235"/>
      <c r="V13" s="1235"/>
      <c r="W13" s="1235" t="s">
        <v>446</v>
      </c>
    </row>
    <row r="14" spans="1:33" ht="14.25" customHeight="1">
      <c r="J14" s="451"/>
      <c r="K14" s="451"/>
      <c r="L14" s="1291" t="s">
        <v>91</v>
      </c>
      <c r="M14" s="1291" t="s">
        <v>602</v>
      </c>
      <c r="N14" s="444"/>
      <c r="O14" s="1292" t="s">
        <v>604</v>
      </c>
      <c r="P14" s="1293"/>
      <c r="Q14" s="1293"/>
      <c r="R14" s="1293"/>
      <c r="S14" s="1293"/>
      <c r="T14" s="1294"/>
      <c r="U14" s="1302" t="s">
        <v>339</v>
      </c>
      <c r="V14" s="1323" t="s">
        <v>274</v>
      </c>
      <c r="W14" s="1235"/>
    </row>
    <row r="15" spans="1:33" ht="14.25" customHeight="1">
      <c r="J15" s="451"/>
      <c r="K15" s="451"/>
      <c r="L15" s="1291"/>
      <c r="M15" s="1291"/>
      <c r="N15" s="443"/>
      <c r="O15" s="1297" t="s">
        <v>603</v>
      </c>
      <c r="P15" s="624"/>
      <c r="Q15" s="624"/>
      <c r="R15" s="1300" t="s">
        <v>615</v>
      </c>
      <c r="S15" s="1300"/>
      <c r="T15" s="1301"/>
      <c r="U15" s="1303"/>
      <c r="V15" s="1323"/>
      <c r="W15" s="1235"/>
    </row>
    <row r="16" spans="1:33" ht="30.75" customHeight="1">
      <c r="J16" s="451"/>
      <c r="K16" s="451"/>
      <c r="L16" s="1291"/>
      <c r="M16" s="1291"/>
      <c r="N16" s="442"/>
      <c r="O16" s="1298"/>
      <c r="P16" s="622"/>
      <c r="Q16" s="623"/>
      <c r="R16" s="506" t="s">
        <v>273</v>
      </c>
      <c r="S16" s="1286" t="s">
        <v>272</v>
      </c>
      <c r="T16" s="1287"/>
      <c r="U16" s="1304"/>
      <c r="V16" s="1323"/>
      <c r="W16" s="1235"/>
    </row>
    <row r="17" spans="1:33">
      <c r="J17" s="451"/>
      <c r="K17" s="459">
        <v>1</v>
      </c>
      <c r="L17" s="606" t="s">
        <v>92</v>
      </c>
      <c r="M17" s="606" t="s">
        <v>48</v>
      </c>
      <c r="N17" s="479" t="s">
        <v>48</v>
      </c>
      <c r="O17" s="607">
        <f ca="1">OFFSET(O17,0,-1)+1</f>
        <v>3</v>
      </c>
      <c r="P17" s="608">
        <f ca="1">OFFSET(P17,0,-1)</f>
        <v>3</v>
      </c>
      <c r="Q17" s="608">
        <f ca="1">OFFSET(Q17,0,-1)</f>
        <v>3</v>
      </c>
      <c r="R17" s="607">
        <f ca="1">OFFSET(R17,0,-1)+1</f>
        <v>4</v>
      </c>
      <c r="S17" s="1321">
        <f ca="1">OFFSET(S17,0,-1)+1</f>
        <v>5</v>
      </c>
      <c r="T17" s="1321"/>
      <c r="U17" s="607">
        <f ca="1">OFFSET(U17,0,-2)+1</f>
        <v>6</v>
      </c>
      <c r="V17" s="608">
        <f ca="1">OFFSET(V17,0,-1)</f>
        <v>6</v>
      </c>
      <c r="W17" s="607">
        <f ca="1">OFFSET(W17,0,-1)+1</f>
        <v>7</v>
      </c>
    </row>
    <row r="18" spans="1:33" ht="22.5">
      <c r="A18" s="1310">
        <v>1</v>
      </c>
      <c r="B18" s="849"/>
      <c r="C18" s="849"/>
      <c r="D18" s="849"/>
      <c r="E18" s="850"/>
      <c r="F18" s="851"/>
      <c r="G18" s="851"/>
      <c r="H18" s="851"/>
      <c r="I18" s="852"/>
      <c r="J18" s="847"/>
      <c r="K18" s="854"/>
      <c r="L18" s="562">
        <f>mergeValue(A18)</f>
        <v>1</v>
      </c>
      <c r="M18" s="610" t="s">
        <v>19</v>
      </c>
      <c r="N18" s="549"/>
      <c r="O18" s="1322"/>
      <c r="P18" s="1322"/>
      <c r="Q18" s="1322"/>
      <c r="R18" s="1322"/>
      <c r="S18" s="1322"/>
      <c r="T18" s="1322"/>
      <c r="U18" s="1322"/>
      <c r="V18" s="1322"/>
      <c r="W18" s="1129" t="s">
        <v>718</v>
      </c>
    </row>
    <row r="19" spans="1:33" ht="22.5">
      <c r="A19" s="1310"/>
      <c r="B19" s="1310">
        <v>1</v>
      </c>
      <c r="C19" s="849"/>
      <c r="D19" s="849"/>
      <c r="E19" s="851"/>
      <c r="F19" s="851"/>
      <c r="G19" s="851"/>
      <c r="H19" s="851"/>
      <c r="I19" s="846"/>
      <c r="J19" s="845"/>
      <c r="K19" s="848"/>
      <c r="L19" s="562" t="str">
        <f>mergeValue(A19) &amp;"."&amp; mergeValue(B19)</f>
        <v>1.1</v>
      </c>
      <c r="M19" s="516" t="s">
        <v>15</v>
      </c>
      <c r="N19" s="549"/>
      <c r="O19" s="1322"/>
      <c r="P19" s="1322"/>
      <c r="Q19" s="1322"/>
      <c r="R19" s="1322"/>
      <c r="S19" s="1322"/>
      <c r="T19" s="1322"/>
      <c r="U19" s="1322"/>
      <c r="V19" s="1322"/>
      <c r="W19" s="1129" t="s">
        <v>459</v>
      </c>
    </row>
    <row r="20" spans="1:33" ht="22.5">
      <c r="A20" s="1310"/>
      <c r="B20" s="1310"/>
      <c r="C20" s="1310">
        <v>1</v>
      </c>
      <c r="D20" s="849"/>
      <c r="E20" s="851"/>
      <c r="F20" s="851"/>
      <c r="G20" s="851"/>
      <c r="H20" s="851"/>
      <c r="I20" s="853"/>
      <c r="J20" s="845"/>
      <c r="K20" s="848"/>
      <c r="L20" s="562" t="str">
        <f>mergeValue(A20) &amp;"."&amp; mergeValue(B20)&amp;"."&amp; mergeValue(C20)</f>
        <v>1.1.1</v>
      </c>
      <c r="M20" s="517" t="s">
        <v>7</v>
      </c>
      <c r="N20" s="549"/>
      <c r="O20" s="1322"/>
      <c r="P20" s="1322"/>
      <c r="Q20" s="1322"/>
      <c r="R20" s="1322"/>
      <c r="S20" s="1322"/>
      <c r="T20" s="1322"/>
      <c r="U20" s="1322"/>
      <c r="V20" s="1322"/>
      <c r="W20" s="1129" t="s">
        <v>600</v>
      </c>
    </row>
    <row r="21" spans="1:33" ht="22.5">
      <c r="A21" s="1310"/>
      <c r="B21" s="1310"/>
      <c r="C21" s="1310"/>
      <c r="D21" s="1310">
        <v>1</v>
      </c>
      <c r="E21" s="851"/>
      <c r="F21" s="851"/>
      <c r="G21" s="851"/>
      <c r="H21" s="851"/>
      <c r="I21" s="853"/>
      <c r="J21" s="845"/>
      <c r="K21" s="848"/>
      <c r="L21" s="562" t="str">
        <f>mergeValue(A21) &amp;"."&amp; mergeValue(B21)&amp;"."&amp; mergeValue(C21)&amp;"."&amp; mergeValue(D21)</f>
        <v>1.1.1.1</v>
      </c>
      <c r="M21" s="518" t="s">
        <v>21</v>
      </c>
      <c r="N21" s="549"/>
      <c r="O21" s="1322"/>
      <c r="P21" s="1322"/>
      <c r="Q21" s="1322"/>
      <c r="R21" s="1322"/>
      <c r="S21" s="1322"/>
      <c r="T21" s="1322"/>
      <c r="U21" s="1322"/>
      <c r="V21" s="1322"/>
      <c r="W21" s="1129" t="s">
        <v>601</v>
      </c>
    </row>
    <row r="22" spans="1:33" ht="78.75">
      <c r="A22" s="1310"/>
      <c r="B22" s="1310"/>
      <c r="C22" s="1310"/>
      <c r="D22" s="1310"/>
      <c r="E22" s="1310">
        <v>1</v>
      </c>
      <c r="F22" s="851"/>
      <c r="G22" s="851"/>
      <c r="H22" s="849">
        <v>1</v>
      </c>
      <c r="I22" s="1310">
        <v>1</v>
      </c>
      <c r="J22" s="851"/>
      <c r="K22" s="856"/>
      <c r="L22" s="562" t="str">
        <f>mergeValue(A22) &amp;"."&amp; mergeValue(B22)&amp;"."&amp; mergeValue(C22)&amp;"."&amp; mergeValue(D22)&amp;"."&amp; mergeValue(E22)</f>
        <v>1.1.1.1.1</v>
      </c>
      <c r="M22" s="524" t="s">
        <v>8</v>
      </c>
      <c r="N22" s="550"/>
      <c r="O22" s="1312"/>
      <c r="P22" s="1312"/>
      <c r="Q22" s="1312"/>
      <c r="R22" s="1312"/>
      <c r="S22" s="1312"/>
      <c r="T22" s="1312"/>
      <c r="U22" s="1312"/>
      <c r="V22" s="1312"/>
      <c r="W22" s="1129" t="s">
        <v>719</v>
      </c>
    </row>
    <row r="23" spans="1:33" ht="33.75">
      <c r="A23" s="1310"/>
      <c r="B23" s="1310"/>
      <c r="C23" s="1310"/>
      <c r="D23" s="1310"/>
      <c r="E23" s="1310"/>
      <c r="F23" s="1310">
        <v>1</v>
      </c>
      <c r="G23" s="849"/>
      <c r="H23" s="849"/>
      <c r="I23" s="1310"/>
      <c r="J23" s="1310">
        <v>1</v>
      </c>
      <c r="K23" s="857"/>
      <c r="L23" s="562" t="str">
        <f>mergeValue(A23) &amp;"."&amp; mergeValue(B23)&amp;"."&amp; mergeValue(C23)&amp;"."&amp; mergeValue(D23)&amp;"."&amp; mergeValue(E23)&amp;"."&amp; mergeValue(F23)</f>
        <v>1.1.1.1.1.1</v>
      </c>
      <c r="M23" s="525" t="s">
        <v>9</v>
      </c>
      <c r="N23" s="550"/>
      <c r="O23" s="1313"/>
      <c r="P23" s="1314"/>
      <c r="Q23" s="1314"/>
      <c r="R23" s="1314"/>
      <c r="S23" s="1314"/>
      <c r="T23" s="1314"/>
      <c r="U23" s="1314"/>
      <c r="V23" s="1315"/>
      <c r="W23" s="1129" t="s">
        <v>720</v>
      </c>
      <c r="Y23" s="474" t="str">
        <f>strCheckUnique(Z23:Z26)</f>
        <v/>
      </c>
      <c r="AA23" s="474" t="str">
        <f>IF(O23="","",O23 &amp; ":_")</f>
        <v/>
      </c>
    </row>
    <row r="24" spans="1:33" ht="122.1" customHeight="1">
      <c r="A24" s="1310"/>
      <c r="B24" s="1310"/>
      <c r="C24" s="1310"/>
      <c r="D24" s="1310"/>
      <c r="E24" s="1310"/>
      <c r="F24" s="1310"/>
      <c r="G24" s="849">
        <v>1</v>
      </c>
      <c r="H24" s="849"/>
      <c r="I24" s="1310"/>
      <c r="J24" s="1310"/>
      <c r="K24" s="857">
        <v>1</v>
      </c>
      <c r="L24" s="562" t="str">
        <f>mergeValue(A24) &amp;"."&amp; mergeValue(B24)&amp;"."&amp; mergeValue(C24)&amp;"."&amp; mergeValue(D24)&amp;"."&amp; mergeValue(E24)&amp;"."&amp; mergeValue(F24)&amp;"."&amp; mergeValue(G24)</f>
        <v>1.1.1.1.1.1.1</v>
      </c>
      <c r="M24" s="1088"/>
      <c r="N24" s="555"/>
      <c r="O24" s="1103"/>
      <c r="P24" s="532"/>
      <c r="Q24" s="532"/>
      <c r="R24" s="1316"/>
      <c r="S24" s="1306" t="s">
        <v>83</v>
      </c>
      <c r="T24" s="1316"/>
      <c r="U24" s="1306" t="s">
        <v>84</v>
      </c>
      <c r="V24" s="547"/>
      <c r="W24" s="1280" t="s">
        <v>721</v>
      </c>
      <c r="X24" s="470" t="str">
        <f>strCheckDate(O25:V25)</f>
        <v/>
      </c>
      <c r="Y24" s="474"/>
      <c r="Z24" s="474" t="str">
        <f>IF(M24="","",M24 )</f>
        <v/>
      </c>
      <c r="AA24" s="474"/>
      <c r="AB24" s="474"/>
      <c r="AC24" s="474"/>
    </row>
    <row r="25" spans="1:33" ht="11.25" hidden="1">
      <c r="A25" s="1310"/>
      <c r="B25" s="1310"/>
      <c r="C25" s="1310"/>
      <c r="D25" s="1310"/>
      <c r="E25" s="1310"/>
      <c r="F25" s="1310"/>
      <c r="G25" s="849"/>
      <c r="H25" s="849"/>
      <c r="I25" s="1310"/>
      <c r="J25" s="1310"/>
      <c r="K25" s="857"/>
      <c r="L25" s="569"/>
      <c r="M25" s="615"/>
      <c r="N25" s="555"/>
      <c r="O25" s="553"/>
      <c r="P25" s="532"/>
      <c r="Q25" s="553" t="str">
        <f>R24 &amp; "-" &amp; T24</f>
        <v>-</v>
      </c>
      <c r="R25" s="1305"/>
      <c r="S25" s="1306"/>
      <c r="T25" s="1305"/>
      <c r="U25" s="1306"/>
      <c r="V25" s="547"/>
      <c r="W25" s="1281"/>
    </row>
    <row r="26" spans="1:33" s="445" customFormat="1" ht="15" customHeight="1">
      <c r="A26" s="1310"/>
      <c r="B26" s="1310"/>
      <c r="C26" s="1310"/>
      <c r="D26" s="1310"/>
      <c r="E26" s="1310"/>
      <c r="F26" s="1310"/>
      <c r="G26" s="851"/>
      <c r="H26" s="849"/>
      <c r="I26" s="1310"/>
      <c r="J26" s="1310"/>
      <c r="K26" s="856"/>
      <c r="L26" s="508"/>
      <c r="M26" s="527" t="s">
        <v>24</v>
      </c>
      <c r="N26" s="521"/>
      <c r="O26" s="515"/>
      <c r="P26" s="515"/>
      <c r="Q26" s="515"/>
      <c r="R26" s="542"/>
      <c r="S26" s="534"/>
      <c r="T26" s="533"/>
      <c r="U26" s="521"/>
      <c r="V26" s="530"/>
      <c r="W26" s="1282"/>
      <c r="X26" s="471"/>
      <c r="Y26" s="471"/>
      <c r="Z26" s="471"/>
      <c r="AA26" s="471"/>
      <c r="AB26" s="471"/>
      <c r="AC26" s="471"/>
      <c r="AD26" s="471"/>
      <c r="AE26" s="471"/>
      <c r="AF26" s="471"/>
      <c r="AG26" s="471"/>
    </row>
    <row r="27" spans="1:33" s="445" customFormat="1" ht="15" customHeight="1">
      <c r="A27" s="1310"/>
      <c r="B27" s="1310"/>
      <c r="C27" s="1310"/>
      <c r="D27" s="1310"/>
      <c r="E27" s="1310"/>
      <c r="F27" s="851"/>
      <c r="G27" s="851"/>
      <c r="H27" s="849"/>
      <c r="I27" s="1310"/>
      <c r="J27" s="851"/>
      <c r="K27" s="856"/>
      <c r="L27" s="508"/>
      <c r="M27" s="526" t="s">
        <v>10</v>
      </c>
      <c r="N27" s="520"/>
      <c r="O27" s="515"/>
      <c r="P27" s="515"/>
      <c r="Q27" s="515"/>
      <c r="R27" s="542"/>
      <c r="S27" s="534"/>
      <c r="T27" s="533"/>
      <c r="U27" s="520"/>
      <c r="V27" s="534"/>
      <c r="W27" s="530"/>
      <c r="X27" s="471"/>
      <c r="Y27" s="471"/>
      <c r="Z27" s="471"/>
      <c r="AA27" s="471"/>
      <c r="AB27" s="471"/>
      <c r="AC27" s="471"/>
      <c r="AD27" s="471"/>
      <c r="AE27" s="471"/>
      <c r="AF27" s="471"/>
      <c r="AG27" s="471"/>
    </row>
    <row r="28" spans="1:33" s="445" customFormat="1" ht="15" customHeight="1">
      <c r="A28" s="1310"/>
      <c r="B28" s="1310"/>
      <c r="C28" s="1310"/>
      <c r="D28" s="1310"/>
      <c r="E28" s="855"/>
      <c r="F28" s="851"/>
      <c r="G28" s="851"/>
      <c r="H28" s="851"/>
      <c r="I28" s="847"/>
      <c r="J28" s="844"/>
      <c r="K28" s="854"/>
      <c r="L28" s="508"/>
      <c r="M28" s="521" t="s">
        <v>11</v>
      </c>
      <c r="N28" s="519"/>
      <c r="O28" s="515"/>
      <c r="P28" s="515"/>
      <c r="Q28" s="515"/>
      <c r="R28" s="542"/>
      <c r="S28" s="534"/>
      <c r="T28" s="533"/>
      <c r="U28" s="519"/>
      <c r="V28" s="534"/>
      <c r="W28" s="530"/>
      <c r="X28" s="471"/>
      <c r="Y28" s="471"/>
      <c r="Z28" s="471"/>
      <c r="AA28" s="471"/>
      <c r="AB28" s="471"/>
      <c r="AC28" s="471"/>
      <c r="AD28" s="471"/>
      <c r="AE28" s="471"/>
      <c r="AF28" s="471"/>
      <c r="AG28" s="471"/>
    </row>
    <row r="29" spans="1:33" s="445" customFormat="1" ht="15" customHeight="1">
      <c r="A29" s="1310"/>
      <c r="B29" s="1310"/>
      <c r="C29" s="1310"/>
      <c r="D29" s="855"/>
      <c r="E29" s="855"/>
      <c r="F29" s="851"/>
      <c r="G29" s="851"/>
      <c r="H29" s="851"/>
      <c r="I29" s="847"/>
      <c r="J29" s="844"/>
      <c r="K29" s="854"/>
      <c r="L29" s="508"/>
      <c r="M29" s="520" t="s">
        <v>16</v>
      </c>
      <c r="N29" s="519"/>
      <c r="O29" s="515"/>
      <c r="P29" s="515"/>
      <c r="Q29" s="515"/>
      <c r="R29" s="542"/>
      <c r="S29" s="534"/>
      <c r="T29" s="533"/>
      <c r="U29" s="519"/>
      <c r="V29" s="534"/>
      <c r="W29" s="530"/>
      <c r="X29" s="471"/>
      <c r="Y29" s="471"/>
      <c r="Z29" s="471"/>
      <c r="AA29" s="471"/>
      <c r="AB29" s="471"/>
      <c r="AC29" s="471"/>
      <c r="AD29" s="471"/>
      <c r="AE29" s="471"/>
      <c r="AF29" s="471"/>
      <c r="AG29" s="471"/>
    </row>
    <row r="30" spans="1:33" s="445" customFormat="1" ht="15" customHeight="1">
      <c r="A30" s="1310"/>
      <c r="B30" s="1310"/>
      <c r="C30" s="855"/>
      <c r="D30" s="855"/>
      <c r="E30" s="855"/>
      <c r="F30" s="855"/>
      <c r="G30" s="860"/>
      <c r="H30" s="847"/>
      <c r="I30" s="858"/>
      <c r="J30" s="844"/>
      <c r="K30" s="859"/>
      <c r="L30" s="508"/>
      <c r="M30" s="519" t="s">
        <v>17</v>
      </c>
      <c r="N30" s="519"/>
      <c r="O30" s="515"/>
      <c r="P30" s="515"/>
      <c r="Q30" s="515"/>
      <c r="R30" s="542"/>
      <c r="S30" s="534"/>
      <c r="T30" s="533"/>
      <c r="U30" s="519"/>
      <c r="V30" s="534"/>
      <c r="W30" s="530"/>
      <c r="X30" s="471"/>
      <c r="Y30" s="471"/>
      <c r="Z30" s="471"/>
      <c r="AA30" s="471"/>
      <c r="AB30" s="471"/>
      <c r="AC30" s="471"/>
      <c r="AD30" s="471"/>
      <c r="AE30" s="471"/>
      <c r="AF30" s="471"/>
      <c r="AG30" s="471"/>
    </row>
    <row r="31" spans="1:33" s="445" customFormat="1" ht="15" customHeight="1">
      <c r="A31" s="1310"/>
      <c r="B31" s="855"/>
      <c r="C31" s="855"/>
      <c r="D31" s="855"/>
      <c r="E31" s="855"/>
      <c r="F31" s="855"/>
      <c r="G31" s="860"/>
      <c r="H31" s="847"/>
      <c r="I31" s="847"/>
      <c r="J31" s="844"/>
      <c r="K31" s="854"/>
      <c r="L31" s="508"/>
      <c r="M31" s="528" t="s">
        <v>18</v>
      </c>
      <c r="N31" s="519"/>
      <c r="O31" s="515"/>
      <c r="P31" s="515"/>
      <c r="Q31" s="515"/>
      <c r="R31" s="542"/>
      <c r="S31" s="534"/>
      <c r="T31" s="533"/>
      <c r="U31" s="519"/>
      <c r="V31" s="534"/>
      <c r="W31" s="530"/>
      <c r="X31" s="471"/>
      <c r="Y31" s="471"/>
      <c r="Z31" s="471"/>
      <c r="AA31" s="471"/>
      <c r="AB31" s="471"/>
      <c r="AC31" s="471"/>
      <c r="AD31" s="471"/>
      <c r="AE31" s="471"/>
      <c r="AF31" s="471"/>
      <c r="AG31" s="471"/>
    </row>
    <row r="32" spans="1:33" s="445" customFormat="1" ht="15" customHeight="1">
      <c r="A32" s="843"/>
      <c r="B32" s="843"/>
      <c r="C32" s="843"/>
      <c r="D32" s="843"/>
      <c r="E32" s="843"/>
      <c r="F32" s="843"/>
      <c r="G32" s="843"/>
      <c r="H32" s="843"/>
      <c r="I32" s="843"/>
      <c r="J32" s="843"/>
      <c r="K32" s="843"/>
      <c r="L32" s="508"/>
      <c r="M32" s="535" t="s">
        <v>308</v>
      </c>
      <c r="N32" s="519"/>
      <c r="O32" s="515"/>
      <c r="P32" s="515"/>
      <c r="Q32" s="515"/>
      <c r="R32" s="542"/>
      <c r="S32" s="534"/>
      <c r="T32" s="533"/>
      <c r="U32" s="519"/>
      <c r="V32" s="534"/>
      <c r="W32" s="530"/>
      <c r="X32" s="471"/>
      <c r="Y32" s="471"/>
      <c r="Z32" s="471"/>
      <c r="AA32" s="471"/>
      <c r="AB32" s="471"/>
      <c r="AC32" s="471"/>
      <c r="AD32" s="471"/>
      <c r="AE32" s="471"/>
      <c r="AF32" s="471"/>
      <c r="AG32" s="471"/>
    </row>
    <row r="33" spans="12:23" ht="3" customHeight="1">
      <c r="L33" s="455"/>
      <c r="M33" s="455"/>
      <c r="N33" s="455"/>
      <c r="O33" s="455"/>
      <c r="P33" s="455"/>
      <c r="Q33" s="455"/>
      <c r="R33" s="455"/>
      <c r="S33" s="455"/>
      <c r="T33" s="455"/>
      <c r="U33" s="455"/>
    </row>
    <row r="34" spans="12:23" ht="133.5" customHeight="1">
      <c r="L34" s="1">
        <v>1</v>
      </c>
      <c r="M34" s="1273" t="s">
        <v>722</v>
      </c>
      <c r="N34" s="1273"/>
      <c r="O34" s="1273"/>
      <c r="P34" s="1273"/>
      <c r="Q34" s="1273"/>
      <c r="R34" s="1273"/>
      <c r="S34" s="1273"/>
      <c r="T34" s="1273"/>
      <c r="U34" s="1273"/>
      <c r="V34" s="1273"/>
      <c r="W34" s="1273"/>
    </row>
  </sheetData>
  <sheetProtection password="FA9C" sheet="1" objects="1" scenarios="1" formatColumns="0" formatRows="0"/>
  <dataConsolidate link="1"/>
  <mergeCells count="37">
    <mergeCell ref="L5:T5"/>
    <mergeCell ref="O9:T9"/>
    <mergeCell ref="O10:T10"/>
    <mergeCell ref="W13:W16"/>
    <mergeCell ref="S16:T16"/>
    <mergeCell ref="V14:V16"/>
    <mergeCell ref="L13:V13"/>
    <mergeCell ref="L14:L16"/>
    <mergeCell ref="M14:M16"/>
    <mergeCell ref="U14:U16"/>
    <mergeCell ref="O14:T14"/>
    <mergeCell ref="O7:T7"/>
    <mergeCell ref="O8:T8"/>
    <mergeCell ref="O15:O16"/>
    <mergeCell ref="R15:T15"/>
    <mergeCell ref="O12:U12"/>
    <mergeCell ref="A18:A31"/>
    <mergeCell ref="O18:V18"/>
    <mergeCell ref="B19:B30"/>
    <mergeCell ref="O19:V19"/>
    <mergeCell ref="C20:C29"/>
    <mergeCell ref="O20:V20"/>
    <mergeCell ref="D21:D28"/>
    <mergeCell ref="O21:V21"/>
    <mergeCell ref="E22:E27"/>
    <mergeCell ref="I22:I27"/>
    <mergeCell ref="O22:V22"/>
    <mergeCell ref="F23:F26"/>
    <mergeCell ref="J23:J26"/>
    <mergeCell ref="O23:V23"/>
    <mergeCell ref="R24:R25"/>
    <mergeCell ref="S24:S25"/>
    <mergeCell ref="T24:T25"/>
    <mergeCell ref="U24:U25"/>
    <mergeCell ref="M34:W34"/>
    <mergeCell ref="W24:W26"/>
    <mergeCell ref="S17:T17"/>
  </mergeCells>
  <dataValidations count="11">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W27:W32 L65562:W65568 L131098:W131104 L196634:W196640 L262170:W262176 L327706:W327712 L393242:W393248 L458778:W458784 L524314:W524320 L589850:W589856 L655386:W655392 L720922:W720928 L786458:W786464 L851994:W852000 L917530:W917536 L983066:W983072 L26:V32" xr:uid="{00000000-0002-0000-1100-000000000000}"/>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xr:uid="{00000000-0002-0000-1100-000001000000}">
      <formula1>kind_of_scheme_in</formula1>
    </dataValidation>
    <dataValidation type="textLength" operator="lessThanOrEqual" allowBlank="1" showInputMessage="1" showErrorMessage="1" errorTitle="Ошибка" error="Допускается ввод не более 900 символов!" sqref="WWE983058:WWE98306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TO18:TO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ADK18:ADK24" xr:uid="{00000000-0002-0000-1100-000002000000}">
      <formula1>900</formula1>
    </dataValidation>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xr:uid="{00000000-0002-0000-1100-000003000000}">
      <formula1>kind_of_cons</formula1>
    </dataValidation>
    <dataValidation type="list" allowBlank="1" showInputMessage="1" errorTitle="Ошибка" error="Выберите значение из списка" prompt="Выберите значение из списка" sqref="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JI24 WLY98306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TE24" xr:uid="{00000000-0002-0000-1100-000004000000}">
      <formula1>kind_of_heat_transfer</formula1>
    </dataValidation>
    <dataValidation type="decimal" allowBlank="1" showErrorMessage="1" errorTitle="Ошибка" error="Допускается ввод только неотрицательных чисел!" sqref="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24 JK24 WVW98306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TG24" xr:uid="{00000000-0002-0000-1100-000005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xr:uid="{00000000-0002-0000-1100-000006000000}"/>
    <dataValidation allowBlank="1" showInputMessage="1" showErrorMessage="1" prompt="Для выбора выполните двойной щелчок левой клавиши мыши по соответствующей ячейке." sqref="ADI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196632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24 U262168 U327704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393240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458776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524312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589848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655384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720920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786456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851992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917528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983064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65560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131096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WWC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JQ24 TM24 WWA24:WWA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xr:uid="{00000000-0002-0000-1100-000007000000}"/>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xr:uid="{00000000-0002-0000-1100-000008000000}"/>
    <dataValidation type="list" allowBlank="1" showInputMessage="1" showErrorMessage="1" errorTitle="Ошибка" error="Выберите значение из списка" prompt="Выберите значение из списка" sqref="O23:V23" xr:uid="{00000000-0002-0000-1100-000009000000}">
      <formula1>kind_of_cons</formula1>
    </dataValidation>
    <dataValidation type="list" allowBlank="1" showInputMessage="1" showErrorMessage="1" errorTitle="Ошибка" error="Выберите значение из списка" prompt="Выберите значение из списка" sqref="M24" xr:uid="{00000000-0002-0000-1100-00000A000000}">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05_4">
    <tabColor indexed="22"/>
  </sheetPr>
  <dimension ref="A1:T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20" width="10.5703125" style="554"/>
    <col min="21" max="16384" width="10.5703125" style="493"/>
  </cols>
  <sheetData>
    <row r="1" spans="1:20" ht="3" customHeight="1">
      <c r="A1" s="560" t="s">
        <v>50</v>
      </c>
    </row>
    <row r="2" spans="1:20" ht="22.5">
      <c r="F2" s="1274" t="s">
        <v>470</v>
      </c>
      <c r="G2" s="1275"/>
      <c r="H2" s="1276"/>
      <c r="I2" s="609"/>
    </row>
    <row r="3" spans="1:20" ht="3" customHeight="1"/>
    <row r="4" spans="1:20" s="539" customFormat="1" ht="11.25">
      <c r="A4" s="559"/>
      <c r="B4" s="559"/>
      <c r="C4" s="559"/>
      <c r="D4" s="559"/>
      <c r="F4" s="1235" t="s">
        <v>445</v>
      </c>
      <c r="G4" s="1235"/>
      <c r="H4" s="1235"/>
      <c r="I4" s="1277"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7"/>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29.04.2021</v>
      </c>
      <c r="I7" s="550" t="s">
        <v>472</v>
      </c>
      <c r="J7" s="584"/>
      <c r="K7" s="559"/>
      <c r="L7" s="559"/>
      <c r="M7" s="559"/>
      <c r="N7" s="559"/>
      <c r="O7" s="559"/>
      <c r="P7" s="559"/>
      <c r="Q7" s="559"/>
      <c r="R7" s="559"/>
      <c r="S7" s="559"/>
      <c r="T7" s="559"/>
    </row>
    <row r="8" spans="1:20" s="539" customFormat="1" ht="45">
      <c r="A8" s="1278">
        <v>1</v>
      </c>
      <c r="B8" s="559"/>
      <c r="C8" s="559"/>
      <c r="D8" s="559"/>
      <c r="F8" s="585" t="str">
        <f>"2." &amp;mergeValue(A8)</f>
        <v>2.1</v>
      </c>
      <c r="G8" s="601" t="s">
        <v>473</v>
      </c>
      <c r="H8" s="573"/>
      <c r="I8" s="550" t="s">
        <v>568</v>
      </c>
      <c r="J8" s="584"/>
      <c r="K8" s="559"/>
      <c r="L8" s="559"/>
      <c r="M8" s="559"/>
      <c r="N8" s="559"/>
      <c r="O8" s="559"/>
      <c r="P8" s="559"/>
      <c r="Q8" s="559"/>
      <c r="R8" s="559"/>
      <c r="S8" s="559"/>
      <c r="T8" s="559"/>
    </row>
    <row r="9" spans="1:20" s="539" customFormat="1" ht="22.5">
      <c r="A9" s="1278"/>
      <c r="B9" s="559"/>
      <c r="C9" s="559"/>
      <c r="D9" s="559"/>
      <c r="F9" s="585" t="str">
        <f>"3." &amp;mergeValue(A9)</f>
        <v>3.1</v>
      </c>
      <c r="G9" s="601" t="s">
        <v>474</v>
      </c>
      <c r="H9" s="573"/>
      <c r="I9" s="550" t="s">
        <v>566</v>
      </c>
      <c r="J9" s="584"/>
      <c r="K9" s="559"/>
      <c r="L9" s="559"/>
      <c r="M9" s="559"/>
      <c r="N9" s="559"/>
      <c r="O9" s="559"/>
      <c r="P9" s="559"/>
      <c r="Q9" s="559"/>
      <c r="R9" s="559"/>
      <c r="S9" s="559"/>
      <c r="T9" s="559"/>
    </row>
    <row r="10" spans="1:20" s="539" customFormat="1" ht="22.5">
      <c r="A10" s="1278"/>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8"/>
      <c r="B11" s="1278">
        <v>1</v>
      </c>
      <c r="C11" s="592"/>
      <c r="D11" s="592"/>
      <c r="F11" s="585" t="str">
        <f>"4."&amp;mergeValue(A11) &amp;"."&amp;mergeValue(B11)</f>
        <v>4.1.1</v>
      </c>
      <c r="G11" s="580" t="s">
        <v>570</v>
      </c>
      <c r="H11" s="573" t="str">
        <f>IF(region_name="","",region_name)</f>
        <v>Нижегородская область</v>
      </c>
      <c r="I11" s="550" t="s">
        <v>478</v>
      </c>
      <c r="J11" s="584"/>
      <c r="K11" s="559"/>
      <c r="L11" s="559"/>
      <c r="M11" s="559"/>
      <c r="N11" s="559"/>
      <c r="O11" s="559"/>
      <c r="P11" s="559"/>
      <c r="Q11" s="559"/>
      <c r="R11" s="559"/>
      <c r="S11" s="559"/>
      <c r="T11" s="559"/>
    </row>
    <row r="12" spans="1:20" s="539" customFormat="1" ht="22.5">
      <c r="A12" s="1278"/>
      <c r="B12" s="1278"/>
      <c r="C12" s="1278">
        <v>1</v>
      </c>
      <c r="D12" s="592"/>
      <c r="F12" s="585" t="str">
        <f>"4."&amp;mergeValue(A12) &amp;"."&amp;mergeValue(B12)&amp;"."&amp;mergeValue(C12)</f>
        <v>4.1.1.1</v>
      </c>
      <c r="G12" s="591" t="s">
        <v>476</v>
      </c>
      <c r="H12" s="573"/>
      <c r="I12" s="550" t="s">
        <v>479</v>
      </c>
      <c r="J12" s="584"/>
      <c r="K12" s="559"/>
      <c r="L12" s="559"/>
      <c r="M12" s="559"/>
      <c r="N12" s="559"/>
      <c r="O12" s="559"/>
      <c r="P12" s="559"/>
      <c r="Q12" s="559"/>
      <c r="R12" s="559"/>
      <c r="S12" s="559"/>
      <c r="T12" s="559"/>
    </row>
    <row r="13" spans="1:20" s="539" customFormat="1" ht="39" customHeight="1">
      <c r="A13" s="1278"/>
      <c r="B13" s="1278"/>
      <c r="C13" s="1278"/>
      <c r="D13" s="592">
        <v>1</v>
      </c>
      <c r="F13" s="585" t="str">
        <f>"4."&amp;mergeValue(A13) &amp;"."&amp;mergeValue(B13)&amp;"."&amp;mergeValue(C13)&amp;"."&amp;mergeValue(D13)</f>
        <v>4.1.1.1.1</v>
      </c>
      <c r="G13" s="602" t="s">
        <v>477</v>
      </c>
      <c r="H13" s="573"/>
      <c r="I13" s="1279" t="s">
        <v>569</v>
      </c>
      <c r="J13" s="584"/>
      <c r="K13" s="559"/>
      <c r="L13" s="559"/>
      <c r="M13" s="559"/>
      <c r="N13" s="559"/>
      <c r="O13" s="559"/>
      <c r="P13" s="559"/>
      <c r="Q13" s="559"/>
      <c r="R13" s="559"/>
      <c r="S13" s="559"/>
      <c r="T13" s="559"/>
    </row>
    <row r="14" spans="1:20" s="539" customFormat="1" ht="18.75">
      <c r="A14" s="1278"/>
      <c r="B14" s="1278"/>
      <c r="C14" s="1278"/>
      <c r="D14" s="592"/>
      <c r="F14" s="588"/>
      <c r="G14" s="520" t="s">
        <v>4</v>
      </c>
      <c r="H14" s="593"/>
      <c r="I14" s="1279"/>
      <c r="J14" s="584"/>
      <c r="K14" s="559"/>
      <c r="L14" s="559"/>
      <c r="M14" s="559"/>
      <c r="N14" s="559"/>
      <c r="O14" s="559"/>
      <c r="P14" s="559"/>
      <c r="Q14" s="559"/>
      <c r="R14" s="559"/>
      <c r="S14" s="559"/>
      <c r="T14" s="559"/>
    </row>
    <row r="15" spans="1:20" s="539" customFormat="1" ht="18.75">
      <c r="A15" s="1278"/>
      <c r="B15" s="1278"/>
      <c r="C15" s="592"/>
      <c r="D15" s="592"/>
      <c r="F15" s="603"/>
      <c r="G15" s="546" t="s">
        <v>401</v>
      </c>
      <c r="H15" s="604"/>
      <c r="I15" s="605"/>
      <c r="J15" s="584"/>
      <c r="K15" s="559"/>
      <c r="L15" s="559"/>
      <c r="M15" s="559"/>
      <c r="N15" s="559"/>
      <c r="O15" s="559"/>
      <c r="P15" s="559"/>
      <c r="Q15" s="559"/>
      <c r="R15" s="559"/>
      <c r="S15" s="559"/>
      <c r="T15" s="559"/>
    </row>
    <row r="16" spans="1:20" s="539" customFormat="1" ht="18.75">
      <c r="A16" s="1278"/>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73" t="s">
        <v>571</v>
      </c>
      <c r="H19" s="1273"/>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1200-000000000000}">
      <formula1>900</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06_4">
    <tabColor rgb="FFEAEBEE"/>
    <pageSetUpPr fitToPage="1"/>
  </sheetPr>
  <dimension ref="A1:AJ34"/>
  <sheetViews>
    <sheetView showGridLines="0" topLeftCell="I4" zoomScaleNormal="100" workbookViewId="0"/>
  </sheetViews>
  <sheetFormatPr defaultColWidth="10.5703125" defaultRowHeight="14.25"/>
  <cols>
    <col min="1" max="6" width="10.5703125" style="554" hidden="1" customWidth="1"/>
    <col min="7" max="8" width="9.140625" style="560" hidden="1" customWidth="1"/>
    <col min="9" max="9" width="3.7109375" style="501" customWidth="1"/>
    <col min="10" max="11" width="3.7109375" style="500" customWidth="1"/>
    <col min="12" max="12" width="12.7109375" style="493" customWidth="1"/>
    <col min="13" max="13" width="44.7109375" style="493" customWidth="1"/>
    <col min="14" max="14" width="1.7109375" style="493" hidden="1" customWidth="1"/>
    <col min="15" max="15" width="23.7109375" style="493" customWidth="1"/>
    <col min="16" max="17" width="1.7109375" style="493" hidden="1" customWidth="1"/>
    <col min="18" max="18" width="11.7109375" style="493" customWidth="1"/>
    <col min="19" max="19" width="3.7109375" style="493" customWidth="1"/>
    <col min="20" max="20" width="11.7109375" style="493" customWidth="1"/>
    <col min="21" max="21" width="8.5703125" style="493" hidden="1" customWidth="1"/>
    <col min="22" max="22" width="4.7109375" style="493" customWidth="1"/>
    <col min="23" max="23" width="115.7109375" style="493" customWidth="1"/>
    <col min="24" max="35" width="10.5703125" style="554"/>
    <col min="36" max="256" width="10.5703125" style="493"/>
    <col min="257" max="264" width="0" style="493" hidden="1" customWidth="1"/>
    <col min="265" max="267" width="3.7109375" style="493" customWidth="1"/>
    <col min="268" max="268" width="12.7109375" style="493" customWidth="1"/>
    <col min="269" max="269" width="47.42578125" style="493" customWidth="1"/>
    <col min="270" max="273" width="0" style="493" hidden="1" customWidth="1"/>
    <col min="274" max="274" width="11.7109375" style="493" customWidth="1"/>
    <col min="275" max="275" width="6.42578125" style="493" bestFit="1" customWidth="1"/>
    <col min="276" max="276" width="11.7109375" style="493" customWidth="1"/>
    <col min="277" max="277" width="0" style="493" hidden="1" customWidth="1"/>
    <col min="278" max="278" width="3.7109375" style="493" customWidth="1"/>
    <col min="279" max="279" width="11.140625" style="493" bestFit="1" customWidth="1"/>
    <col min="280" max="512" width="10.5703125" style="493"/>
    <col min="513" max="520" width="0" style="493" hidden="1" customWidth="1"/>
    <col min="521" max="523" width="3.7109375" style="493" customWidth="1"/>
    <col min="524" max="524" width="12.7109375" style="493" customWidth="1"/>
    <col min="525" max="525" width="47.42578125" style="493" customWidth="1"/>
    <col min="526" max="529" width="0" style="493" hidden="1" customWidth="1"/>
    <col min="530" max="530" width="11.7109375" style="493" customWidth="1"/>
    <col min="531" max="531" width="6.42578125" style="493" bestFit="1" customWidth="1"/>
    <col min="532" max="532" width="11.7109375" style="493" customWidth="1"/>
    <col min="533" max="533" width="0" style="493" hidden="1" customWidth="1"/>
    <col min="534" max="534" width="3.7109375" style="493" customWidth="1"/>
    <col min="535" max="535" width="11.140625" style="493" bestFit="1" customWidth="1"/>
    <col min="536" max="768" width="10.5703125" style="493"/>
    <col min="769" max="776" width="0" style="493" hidden="1" customWidth="1"/>
    <col min="777" max="779" width="3.7109375" style="493" customWidth="1"/>
    <col min="780" max="780" width="12.7109375" style="493" customWidth="1"/>
    <col min="781" max="781" width="47.42578125" style="493" customWidth="1"/>
    <col min="782" max="785" width="0" style="493" hidden="1" customWidth="1"/>
    <col min="786" max="786" width="11.7109375" style="493" customWidth="1"/>
    <col min="787" max="787" width="6.42578125" style="493" bestFit="1" customWidth="1"/>
    <col min="788" max="788" width="11.7109375" style="493" customWidth="1"/>
    <col min="789" max="789" width="0" style="493" hidden="1" customWidth="1"/>
    <col min="790" max="790" width="3.7109375" style="493" customWidth="1"/>
    <col min="791" max="791" width="11.140625" style="493" bestFit="1" customWidth="1"/>
    <col min="792" max="1024" width="10.5703125" style="493"/>
    <col min="1025" max="1032" width="0" style="493" hidden="1" customWidth="1"/>
    <col min="1033" max="1035" width="3.7109375" style="493" customWidth="1"/>
    <col min="1036" max="1036" width="12.7109375" style="493" customWidth="1"/>
    <col min="1037" max="1037" width="47.42578125" style="493" customWidth="1"/>
    <col min="1038" max="1041" width="0" style="493" hidden="1" customWidth="1"/>
    <col min="1042" max="1042" width="11.7109375" style="493" customWidth="1"/>
    <col min="1043" max="1043" width="6.42578125" style="493" bestFit="1" customWidth="1"/>
    <col min="1044" max="1044" width="11.7109375" style="493" customWidth="1"/>
    <col min="1045" max="1045" width="0" style="493" hidden="1" customWidth="1"/>
    <col min="1046" max="1046" width="3.7109375" style="493" customWidth="1"/>
    <col min="1047" max="1047" width="11.140625" style="493" bestFit="1" customWidth="1"/>
    <col min="1048" max="1280" width="10.5703125" style="493"/>
    <col min="1281" max="1288" width="0" style="493" hidden="1" customWidth="1"/>
    <col min="1289" max="1291" width="3.7109375" style="493" customWidth="1"/>
    <col min="1292" max="1292" width="12.7109375" style="493" customWidth="1"/>
    <col min="1293" max="1293" width="47.42578125" style="493" customWidth="1"/>
    <col min="1294" max="1297" width="0" style="493" hidden="1" customWidth="1"/>
    <col min="1298" max="1298" width="11.7109375" style="493" customWidth="1"/>
    <col min="1299" max="1299" width="6.42578125" style="493" bestFit="1" customWidth="1"/>
    <col min="1300" max="1300" width="11.7109375" style="493" customWidth="1"/>
    <col min="1301" max="1301" width="0" style="493" hidden="1" customWidth="1"/>
    <col min="1302" max="1302" width="3.7109375" style="493" customWidth="1"/>
    <col min="1303" max="1303" width="11.140625" style="493" bestFit="1" customWidth="1"/>
    <col min="1304" max="1536" width="10.5703125" style="493"/>
    <col min="1537" max="1544" width="0" style="493" hidden="1" customWidth="1"/>
    <col min="1545" max="1547" width="3.7109375" style="493" customWidth="1"/>
    <col min="1548" max="1548" width="12.7109375" style="493" customWidth="1"/>
    <col min="1549" max="1549" width="47.42578125" style="493" customWidth="1"/>
    <col min="1550" max="1553" width="0" style="493" hidden="1" customWidth="1"/>
    <col min="1554" max="1554" width="11.7109375" style="493" customWidth="1"/>
    <col min="1555" max="1555" width="6.42578125" style="493" bestFit="1" customWidth="1"/>
    <col min="1556" max="1556" width="11.7109375" style="493" customWidth="1"/>
    <col min="1557" max="1557" width="0" style="493" hidden="1" customWidth="1"/>
    <col min="1558" max="1558" width="3.7109375" style="493" customWidth="1"/>
    <col min="1559" max="1559" width="11.140625" style="493" bestFit="1" customWidth="1"/>
    <col min="1560" max="1792" width="10.5703125" style="493"/>
    <col min="1793" max="1800" width="0" style="493" hidden="1" customWidth="1"/>
    <col min="1801" max="1803" width="3.7109375" style="493" customWidth="1"/>
    <col min="1804" max="1804" width="12.7109375" style="493" customWidth="1"/>
    <col min="1805" max="1805" width="47.42578125" style="493" customWidth="1"/>
    <col min="1806" max="1809" width="0" style="493" hidden="1" customWidth="1"/>
    <col min="1810" max="1810" width="11.7109375" style="493" customWidth="1"/>
    <col min="1811" max="1811" width="6.42578125" style="493" bestFit="1" customWidth="1"/>
    <col min="1812" max="1812" width="11.7109375" style="493" customWidth="1"/>
    <col min="1813" max="1813" width="0" style="493" hidden="1" customWidth="1"/>
    <col min="1814" max="1814" width="3.7109375" style="493" customWidth="1"/>
    <col min="1815" max="1815" width="11.140625" style="493" bestFit="1" customWidth="1"/>
    <col min="1816" max="2048" width="10.5703125" style="493"/>
    <col min="2049" max="2056" width="0" style="493" hidden="1" customWidth="1"/>
    <col min="2057" max="2059" width="3.7109375" style="493" customWidth="1"/>
    <col min="2060" max="2060" width="12.7109375" style="493" customWidth="1"/>
    <col min="2061" max="2061" width="47.42578125" style="493" customWidth="1"/>
    <col min="2062" max="2065" width="0" style="493" hidden="1" customWidth="1"/>
    <col min="2066" max="2066" width="11.7109375" style="493" customWidth="1"/>
    <col min="2067" max="2067" width="6.42578125" style="493" bestFit="1" customWidth="1"/>
    <col min="2068" max="2068" width="11.7109375" style="493" customWidth="1"/>
    <col min="2069" max="2069" width="0" style="493" hidden="1" customWidth="1"/>
    <col min="2070" max="2070" width="3.7109375" style="493" customWidth="1"/>
    <col min="2071" max="2071" width="11.140625" style="493" bestFit="1" customWidth="1"/>
    <col min="2072" max="2304" width="10.5703125" style="493"/>
    <col min="2305" max="2312" width="0" style="493" hidden="1" customWidth="1"/>
    <col min="2313" max="2315" width="3.7109375" style="493" customWidth="1"/>
    <col min="2316" max="2316" width="12.7109375" style="493" customWidth="1"/>
    <col min="2317" max="2317" width="47.42578125" style="493" customWidth="1"/>
    <col min="2318" max="2321" width="0" style="493" hidden="1" customWidth="1"/>
    <col min="2322" max="2322" width="11.7109375" style="493" customWidth="1"/>
    <col min="2323" max="2323" width="6.42578125" style="493" bestFit="1" customWidth="1"/>
    <col min="2324" max="2324" width="11.7109375" style="493" customWidth="1"/>
    <col min="2325" max="2325" width="0" style="493" hidden="1" customWidth="1"/>
    <col min="2326" max="2326" width="3.7109375" style="493" customWidth="1"/>
    <col min="2327" max="2327" width="11.140625" style="493" bestFit="1" customWidth="1"/>
    <col min="2328" max="2560" width="10.5703125" style="493"/>
    <col min="2561" max="2568" width="0" style="493" hidden="1" customWidth="1"/>
    <col min="2569" max="2571" width="3.7109375" style="493" customWidth="1"/>
    <col min="2572" max="2572" width="12.7109375" style="493" customWidth="1"/>
    <col min="2573" max="2573" width="47.42578125" style="493" customWidth="1"/>
    <col min="2574" max="2577" width="0" style="493" hidden="1" customWidth="1"/>
    <col min="2578" max="2578" width="11.7109375" style="493" customWidth="1"/>
    <col min="2579" max="2579" width="6.42578125" style="493" bestFit="1" customWidth="1"/>
    <col min="2580" max="2580" width="11.7109375" style="493" customWidth="1"/>
    <col min="2581" max="2581" width="0" style="493" hidden="1" customWidth="1"/>
    <col min="2582" max="2582" width="3.7109375" style="493" customWidth="1"/>
    <col min="2583" max="2583" width="11.140625" style="493" bestFit="1" customWidth="1"/>
    <col min="2584" max="2816" width="10.5703125" style="493"/>
    <col min="2817" max="2824" width="0" style="493" hidden="1" customWidth="1"/>
    <col min="2825" max="2827" width="3.7109375" style="493" customWidth="1"/>
    <col min="2828" max="2828" width="12.7109375" style="493" customWidth="1"/>
    <col min="2829" max="2829" width="47.42578125" style="493" customWidth="1"/>
    <col min="2830" max="2833" width="0" style="493" hidden="1" customWidth="1"/>
    <col min="2834" max="2834" width="11.7109375" style="493" customWidth="1"/>
    <col min="2835" max="2835" width="6.42578125" style="493" bestFit="1" customWidth="1"/>
    <col min="2836" max="2836" width="11.7109375" style="493" customWidth="1"/>
    <col min="2837" max="2837" width="0" style="493" hidden="1" customWidth="1"/>
    <col min="2838" max="2838" width="3.7109375" style="493" customWidth="1"/>
    <col min="2839" max="2839" width="11.140625" style="493" bestFit="1" customWidth="1"/>
    <col min="2840" max="3072" width="10.5703125" style="493"/>
    <col min="3073" max="3080" width="0" style="493" hidden="1" customWidth="1"/>
    <col min="3081" max="3083" width="3.7109375" style="493" customWidth="1"/>
    <col min="3084" max="3084" width="12.7109375" style="493" customWidth="1"/>
    <col min="3085" max="3085" width="47.42578125" style="493" customWidth="1"/>
    <col min="3086" max="3089" width="0" style="493" hidden="1" customWidth="1"/>
    <col min="3090" max="3090" width="11.7109375" style="493" customWidth="1"/>
    <col min="3091" max="3091" width="6.42578125" style="493" bestFit="1" customWidth="1"/>
    <col min="3092" max="3092" width="11.7109375" style="493" customWidth="1"/>
    <col min="3093" max="3093" width="0" style="493" hidden="1" customWidth="1"/>
    <col min="3094" max="3094" width="3.7109375" style="493" customWidth="1"/>
    <col min="3095" max="3095" width="11.140625" style="493" bestFit="1" customWidth="1"/>
    <col min="3096" max="3328" width="10.5703125" style="493"/>
    <col min="3329" max="3336" width="0" style="493" hidden="1" customWidth="1"/>
    <col min="3337" max="3339" width="3.7109375" style="493" customWidth="1"/>
    <col min="3340" max="3340" width="12.7109375" style="493" customWidth="1"/>
    <col min="3341" max="3341" width="47.42578125" style="493" customWidth="1"/>
    <col min="3342" max="3345" width="0" style="493" hidden="1" customWidth="1"/>
    <col min="3346" max="3346" width="11.7109375" style="493" customWidth="1"/>
    <col min="3347" max="3347" width="6.42578125" style="493" bestFit="1" customWidth="1"/>
    <col min="3348" max="3348" width="11.7109375" style="493" customWidth="1"/>
    <col min="3349" max="3349" width="0" style="493" hidden="1" customWidth="1"/>
    <col min="3350" max="3350" width="3.7109375" style="493" customWidth="1"/>
    <col min="3351" max="3351" width="11.140625" style="493" bestFit="1" customWidth="1"/>
    <col min="3352" max="3584" width="10.5703125" style="493"/>
    <col min="3585" max="3592" width="0" style="493" hidden="1" customWidth="1"/>
    <col min="3593" max="3595" width="3.7109375" style="493" customWidth="1"/>
    <col min="3596" max="3596" width="12.7109375" style="493" customWidth="1"/>
    <col min="3597" max="3597" width="47.42578125" style="493" customWidth="1"/>
    <col min="3598" max="3601" width="0" style="493" hidden="1" customWidth="1"/>
    <col min="3602" max="3602" width="11.7109375" style="493" customWidth="1"/>
    <col min="3603" max="3603" width="6.42578125" style="493" bestFit="1" customWidth="1"/>
    <col min="3604" max="3604" width="11.7109375" style="493" customWidth="1"/>
    <col min="3605" max="3605" width="0" style="493" hidden="1" customWidth="1"/>
    <col min="3606" max="3606" width="3.7109375" style="493" customWidth="1"/>
    <col min="3607" max="3607" width="11.140625" style="493" bestFit="1" customWidth="1"/>
    <col min="3608" max="3840" width="10.5703125" style="493"/>
    <col min="3841" max="3848" width="0" style="493" hidden="1" customWidth="1"/>
    <col min="3849" max="3851" width="3.7109375" style="493" customWidth="1"/>
    <col min="3852" max="3852" width="12.7109375" style="493" customWidth="1"/>
    <col min="3853" max="3853" width="47.42578125" style="493" customWidth="1"/>
    <col min="3854" max="3857" width="0" style="493" hidden="1" customWidth="1"/>
    <col min="3858" max="3858" width="11.7109375" style="493" customWidth="1"/>
    <col min="3859" max="3859" width="6.42578125" style="493" bestFit="1" customWidth="1"/>
    <col min="3860" max="3860" width="11.7109375" style="493" customWidth="1"/>
    <col min="3861" max="3861" width="0" style="493" hidden="1" customWidth="1"/>
    <col min="3862" max="3862" width="3.7109375" style="493" customWidth="1"/>
    <col min="3863" max="3863" width="11.140625" style="493" bestFit="1" customWidth="1"/>
    <col min="3864" max="4096" width="10.5703125" style="493"/>
    <col min="4097" max="4104" width="0" style="493" hidden="1" customWidth="1"/>
    <col min="4105" max="4107" width="3.7109375" style="493" customWidth="1"/>
    <col min="4108" max="4108" width="12.7109375" style="493" customWidth="1"/>
    <col min="4109" max="4109" width="47.42578125" style="493" customWidth="1"/>
    <col min="4110" max="4113" width="0" style="493" hidden="1" customWidth="1"/>
    <col min="4114" max="4114" width="11.7109375" style="493" customWidth="1"/>
    <col min="4115" max="4115" width="6.42578125" style="493" bestFit="1" customWidth="1"/>
    <col min="4116" max="4116" width="11.7109375" style="493" customWidth="1"/>
    <col min="4117" max="4117" width="0" style="493" hidden="1" customWidth="1"/>
    <col min="4118" max="4118" width="3.7109375" style="493" customWidth="1"/>
    <col min="4119" max="4119" width="11.140625" style="493" bestFit="1" customWidth="1"/>
    <col min="4120" max="4352" width="10.5703125" style="493"/>
    <col min="4353" max="4360" width="0" style="493" hidden="1" customWidth="1"/>
    <col min="4361" max="4363" width="3.7109375" style="493" customWidth="1"/>
    <col min="4364" max="4364" width="12.7109375" style="493" customWidth="1"/>
    <col min="4365" max="4365" width="47.42578125" style="493" customWidth="1"/>
    <col min="4366" max="4369" width="0" style="493" hidden="1" customWidth="1"/>
    <col min="4370" max="4370" width="11.7109375" style="493" customWidth="1"/>
    <col min="4371" max="4371" width="6.42578125" style="493" bestFit="1" customWidth="1"/>
    <col min="4372" max="4372" width="11.7109375" style="493" customWidth="1"/>
    <col min="4373" max="4373" width="0" style="493" hidden="1" customWidth="1"/>
    <col min="4374" max="4374" width="3.7109375" style="493" customWidth="1"/>
    <col min="4375" max="4375" width="11.140625" style="493" bestFit="1" customWidth="1"/>
    <col min="4376" max="4608" width="10.5703125" style="493"/>
    <col min="4609" max="4616" width="0" style="493" hidden="1" customWidth="1"/>
    <col min="4617" max="4619" width="3.7109375" style="493" customWidth="1"/>
    <col min="4620" max="4620" width="12.7109375" style="493" customWidth="1"/>
    <col min="4621" max="4621" width="47.42578125" style="493" customWidth="1"/>
    <col min="4622" max="4625" width="0" style="493" hidden="1" customWidth="1"/>
    <col min="4626" max="4626" width="11.7109375" style="493" customWidth="1"/>
    <col min="4627" max="4627" width="6.42578125" style="493" bestFit="1" customWidth="1"/>
    <col min="4628" max="4628" width="11.7109375" style="493" customWidth="1"/>
    <col min="4629" max="4629" width="0" style="493" hidden="1" customWidth="1"/>
    <col min="4630" max="4630" width="3.7109375" style="493" customWidth="1"/>
    <col min="4631" max="4631" width="11.140625" style="493" bestFit="1" customWidth="1"/>
    <col min="4632" max="4864" width="10.5703125" style="493"/>
    <col min="4865" max="4872" width="0" style="493" hidden="1" customWidth="1"/>
    <col min="4873" max="4875" width="3.7109375" style="493" customWidth="1"/>
    <col min="4876" max="4876" width="12.7109375" style="493" customWidth="1"/>
    <col min="4877" max="4877" width="47.42578125" style="493" customWidth="1"/>
    <col min="4878" max="4881" width="0" style="493" hidden="1" customWidth="1"/>
    <col min="4882" max="4882" width="11.7109375" style="493" customWidth="1"/>
    <col min="4883" max="4883" width="6.42578125" style="493" bestFit="1" customWidth="1"/>
    <col min="4884" max="4884" width="11.7109375" style="493" customWidth="1"/>
    <col min="4885" max="4885" width="0" style="493" hidden="1" customWidth="1"/>
    <col min="4886" max="4886" width="3.7109375" style="493" customWidth="1"/>
    <col min="4887" max="4887" width="11.140625" style="493" bestFit="1" customWidth="1"/>
    <col min="4888" max="5120" width="10.5703125" style="493"/>
    <col min="5121" max="5128" width="0" style="493" hidden="1" customWidth="1"/>
    <col min="5129" max="5131" width="3.7109375" style="493" customWidth="1"/>
    <col min="5132" max="5132" width="12.7109375" style="493" customWidth="1"/>
    <col min="5133" max="5133" width="47.42578125" style="493" customWidth="1"/>
    <col min="5134" max="5137" width="0" style="493" hidden="1" customWidth="1"/>
    <col min="5138" max="5138" width="11.7109375" style="493" customWidth="1"/>
    <col min="5139" max="5139" width="6.42578125" style="493" bestFit="1" customWidth="1"/>
    <col min="5140" max="5140" width="11.7109375" style="493" customWidth="1"/>
    <col min="5141" max="5141" width="0" style="493" hidden="1" customWidth="1"/>
    <col min="5142" max="5142" width="3.7109375" style="493" customWidth="1"/>
    <col min="5143" max="5143" width="11.140625" style="493" bestFit="1" customWidth="1"/>
    <col min="5144" max="5376" width="10.5703125" style="493"/>
    <col min="5377" max="5384" width="0" style="493" hidden="1" customWidth="1"/>
    <col min="5385" max="5387" width="3.7109375" style="493" customWidth="1"/>
    <col min="5388" max="5388" width="12.7109375" style="493" customWidth="1"/>
    <col min="5389" max="5389" width="47.42578125" style="493" customWidth="1"/>
    <col min="5390" max="5393" width="0" style="493" hidden="1" customWidth="1"/>
    <col min="5394" max="5394" width="11.7109375" style="493" customWidth="1"/>
    <col min="5395" max="5395" width="6.42578125" style="493" bestFit="1" customWidth="1"/>
    <col min="5396" max="5396" width="11.7109375" style="493" customWidth="1"/>
    <col min="5397" max="5397" width="0" style="493" hidden="1" customWidth="1"/>
    <col min="5398" max="5398" width="3.7109375" style="493" customWidth="1"/>
    <col min="5399" max="5399" width="11.140625" style="493" bestFit="1" customWidth="1"/>
    <col min="5400" max="5632" width="10.5703125" style="493"/>
    <col min="5633" max="5640" width="0" style="493" hidden="1" customWidth="1"/>
    <col min="5641" max="5643" width="3.7109375" style="493" customWidth="1"/>
    <col min="5644" max="5644" width="12.7109375" style="493" customWidth="1"/>
    <col min="5645" max="5645" width="47.42578125" style="493" customWidth="1"/>
    <col min="5646" max="5649" width="0" style="493" hidden="1" customWidth="1"/>
    <col min="5650" max="5650" width="11.7109375" style="493" customWidth="1"/>
    <col min="5651" max="5651" width="6.42578125" style="493" bestFit="1" customWidth="1"/>
    <col min="5652" max="5652" width="11.7109375" style="493" customWidth="1"/>
    <col min="5653" max="5653" width="0" style="493" hidden="1" customWidth="1"/>
    <col min="5654" max="5654" width="3.7109375" style="493" customWidth="1"/>
    <col min="5655" max="5655" width="11.140625" style="493" bestFit="1" customWidth="1"/>
    <col min="5656" max="5888" width="10.5703125" style="493"/>
    <col min="5889" max="5896" width="0" style="493" hidden="1" customWidth="1"/>
    <col min="5897" max="5899" width="3.7109375" style="493" customWidth="1"/>
    <col min="5900" max="5900" width="12.7109375" style="493" customWidth="1"/>
    <col min="5901" max="5901" width="47.42578125" style="493" customWidth="1"/>
    <col min="5902" max="5905" width="0" style="493" hidden="1" customWidth="1"/>
    <col min="5906" max="5906" width="11.7109375" style="493" customWidth="1"/>
    <col min="5907" max="5907" width="6.42578125" style="493" bestFit="1" customWidth="1"/>
    <col min="5908" max="5908" width="11.7109375" style="493" customWidth="1"/>
    <col min="5909" max="5909" width="0" style="493" hidden="1" customWidth="1"/>
    <col min="5910" max="5910" width="3.7109375" style="493" customWidth="1"/>
    <col min="5911" max="5911" width="11.140625" style="493" bestFit="1" customWidth="1"/>
    <col min="5912" max="6144" width="10.5703125" style="493"/>
    <col min="6145" max="6152" width="0" style="493" hidden="1" customWidth="1"/>
    <col min="6153" max="6155" width="3.7109375" style="493" customWidth="1"/>
    <col min="6156" max="6156" width="12.7109375" style="493" customWidth="1"/>
    <col min="6157" max="6157" width="47.42578125" style="493" customWidth="1"/>
    <col min="6158" max="6161" width="0" style="493" hidden="1" customWidth="1"/>
    <col min="6162" max="6162" width="11.7109375" style="493" customWidth="1"/>
    <col min="6163" max="6163" width="6.42578125" style="493" bestFit="1" customWidth="1"/>
    <col min="6164" max="6164" width="11.7109375" style="493" customWidth="1"/>
    <col min="6165" max="6165" width="0" style="493" hidden="1" customWidth="1"/>
    <col min="6166" max="6166" width="3.7109375" style="493" customWidth="1"/>
    <col min="6167" max="6167" width="11.140625" style="493" bestFit="1" customWidth="1"/>
    <col min="6168" max="6400" width="10.5703125" style="493"/>
    <col min="6401" max="6408" width="0" style="493" hidden="1" customWidth="1"/>
    <col min="6409" max="6411" width="3.7109375" style="493" customWidth="1"/>
    <col min="6412" max="6412" width="12.7109375" style="493" customWidth="1"/>
    <col min="6413" max="6413" width="47.42578125" style="493" customWidth="1"/>
    <col min="6414" max="6417" width="0" style="493" hidden="1" customWidth="1"/>
    <col min="6418" max="6418" width="11.7109375" style="493" customWidth="1"/>
    <col min="6419" max="6419" width="6.42578125" style="493" bestFit="1" customWidth="1"/>
    <col min="6420" max="6420" width="11.7109375" style="493" customWidth="1"/>
    <col min="6421" max="6421" width="0" style="493" hidden="1" customWidth="1"/>
    <col min="6422" max="6422" width="3.7109375" style="493" customWidth="1"/>
    <col min="6423" max="6423" width="11.140625" style="493" bestFit="1" customWidth="1"/>
    <col min="6424" max="6656" width="10.5703125" style="493"/>
    <col min="6657" max="6664" width="0" style="493" hidden="1" customWidth="1"/>
    <col min="6665" max="6667" width="3.7109375" style="493" customWidth="1"/>
    <col min="6668" max="6668" width="12.7109375" style="493" customWidth="1"/>
    <col min="6669" max="6669" width="47.42578125" style="493" customWidth="1"/>
    <col min="6670" max="6673" width="0" style="493" hidden="1" customWidth="1"/>
    <col min="6674" max="6674" width="11.7109375" style="493" customWidth="1"/>
    <col min="6675" max="6675" width="6.42578125" style="493" bestFit="1" customWidth="1"/>
    <col min="6676" max="6676" width="11.7109375" style="493" customWidth="1"/>
    <col min="6677" max="6677" width="0" style="493" hidden="1" customWidth="1"/>
    <col min="6678" max="6678" width="3.7109375" style="493" customWidth="1"/>
    <col min="6679" max="6679" width="11.140625" style="493" bestFit="1" customWidth="1"/>
    <col min="6680" max="6912" width="10.5703125" style="493"/>
    <col min="6913" max="6920" width="0" style="493" hidden="1" customWidth="1"/>
    <col min="6921" max="6923" width="3.7109375" style="493" customWidth="1"/>
    <col min="6924" max="6924" width="12.7109375" style="493" customWidth="1"/>
    <col min="6925" max="6925" width="47.42578125" style="493" customWidth="1"/>
    <col min="6926" max="6929" width="0" style="493" hidden="1" customWidth="1"/>
    <col min="6930" max="6930" width="11.7109375" style="493" customWidth="1"/>
    <col min="6931" max="6931" width="6.42578125" style="493" bestFit="1" customWidth="1"/>
    <col min="6932" max="6932" width="11.7109375" style="493" customWidth="1"/>
    <col min="6933" max="6933" width="0" style="493" hidden="1" customWidth="1"/>
    <col min="6934" max="6934" width="3.7109375" style="493" customWidth="1"/>
    <col min="6935" max="6935" width="11.140625" style="493" bestFit="1" customWidth="1"/>
    <col min="6936" max="7168" width="10.5703125" style="493"/>
    <col min="7169" max="7176" width="0" style="493" hidden="1" customWidth="1"/>
    <col min="7177" max="7179" width="3.7109375" style="493" customWidth="1"/>
    <col min="7180" max="7180" width="12.7109375" style="493" customWidth="1"/>
    <col min="7181" max="7181" width="47.42578125" style="493" customWidth="1"/>
    <col min="7182" max="7185" width="0" style="493" hidden="1" customWidth="1"/>
    <col min="7186" max="7186" width="11.7109375" style="493" customWidth="1"/>
    <col min="7187" max="7187" width="6.42578125" style="493" bestFit="1" customWidth="1"/>
    <col min="7188" max="7188" width="11.7109375" style="493" customWidth="1"/>
    <col min="7189" max="7189" width="0" style="493" hidden="1" customWidth="1"/>
    <col min="7190" max="7190" width="3.7109375" style="493" customWidth="1"/>
    <col min="7191" max="7191" width="11.140625" style="493" bestFit="1" customWidth="1"/>
    <col min="7192" max="7424" width="10.5703125" style="493"/>
    <col min="7425" max="7432" width="0" style="493" hidden="1" customWidth="1"/>
    <col min="7433" max="7435" width="3.7109375" style="493" customWidth="1"/>
    <col min="7436" max="7436" width="12.7109375" style="493" customWidth="1"/>
    <col min="7437" max="7437" width="47.42578125" style="493" customWidth="1"/>
    <col min="7438" max="7441" width="0" style="493" hidden="1" customWidth="1"/>
    <col min="7442" max="7442" width="11.7109375" style="493" customWidth="1"/>
    <col min="7443" max="7443" width="6.42578125" style="493" bestFit="1" customWidth="1"/>
    <col min="7444" max="7444" width="11.7109375" style="493" customWidth="1"/>
    <col min="7445" max="7445" width="0" style="493" hidden="1" customWidth="1"/>
    <col min="7446" max="7446" width="3.7109375" style="493" customWidth="1"/>
    <col min="7447" max="7447" width="11.140625" style="493" bestFit="1" customWidth="1"/>
    <col min="7448" max="7680" width="10.5703125" style="493"/>
    <col min="7681" max="7688" width="0" style="493" hidden="1" customWidth="1"/>
    <col min="7689" max="7691" width="3.7109375" style="493" customWidth="1"/>
    <col min="7692" max="7692" width="12.7109375" style="493" customWidth="1"/>
    <col min="7693" max="7693" width="47.42578125" style="493" customWidth="1"/>
    <col min="7694" max="7697" width="0" style="493" hidden="1" customWidth="1"/>
    <col min="7698" max="7698" width="11.7109375" style="493" customWidth="1"/>
    <col min="7699" max="7699" width="6.42578125" style="493" bestFit="1" customWidth="1"/>
    <col min="7700" max="7700" width="11.7109375" style="493" customWidth="1"/>
    <col min="7701" max="7701" width="0" style="493" hidden="1" customWidth="1"/>
    <col min="7702" max="7702" width="3.7109375" style="493" customWidth="1"/>
    <col min="7703" max="7703" width="11.140625" style="493" bestFit="1" customWidth="1"/>
    <col min="7704" max="7936" width="10.5703125" style="493"/>
    <col min="7937" max="7944" width="0" style="493" hidden="1" customWidth="1"/>
    <col min="7945" max="7947" width="3.7109375" style="493" customWidth="1"/>
    <col min="7948" max="7948" width="12.7109375" style="493" customWidth="1"/>
    <col min="7949" max="7949" width="47.42578125" style="493" customWidth="1"/>
    <col min="7950" max="7953" width="0" style="493" hidden="1" customWidth="1"/>
    <col min="7954" max="7954" width="11.7109375" style="493" customWidth="1"/>
    <col min="7955" max="7955" width="6.42578125" style="493" bestFit="1" customWidth="1"/>
    <col min="7956" max="7956" width="11.7109375" style="493" customWidth="1"/>
    <col min="7957" max="7957" width="0" style="493" hidden="1" customWidth="1"/>
    <col min="7958" max="7958" width="3.7109375" style="493" customWidth="1"/>
    <col min="7959" max="7959" width="11.140625" style="493" bestFit="1" customWidth="1"/>
    <col min="7960" max="8192" width="10.5703125" style="493"/>
    <col min="8193" max="8200" width="0" style="493" hidden="1" customWidth="1"/>
    <col min="8201" max="8203" width="3.7109375" style="493" customWidth="1"/>
    <col min="8204" max="8204" width="12.7109375" style="493" customWidth="1"/>
    <col min="8205" max="8205" width="47.42578125" style="493" customWidth="1"/>
    <col min="8206" max="8209" width="0" style="493" hidden="1" customWidth="1"/>
    <col min="8210" max="8210" width="11.7109375" style="493" customWidth="1"/>
    <col min="8211" max="8211" width="6.42578125" style="493" bestFit="1" customWidth="1"/>
    <col min="8212" max="8212" width="11.7109375" style="493" customWidth="1"/>
    <col min="8213" max="8213" width="0" style="493" hidden="1" customWidth="1"/>
    <col min="8214" max="8214" width="3.7109375" style="493" customWidth="1"/>
    <col min="8215" max="8215" width="11.140625" style="493" bestFit="1" customWidth="1"/>
    <col min="8216" max="8448" width="10.5703125" style="493"/>
    <col min="8449" max="8456" width="0" style="493" hidden="1" customWidth="1"/>
    <col min="8457" max="8459" width="3.7109375" style="493" customWidth="1"/>
    <col min="8460" max="8460" width="12.7109375" style="493" customWidth="1"/>
    <col min="8461" max="8461" width="47.42578125" style="493" customWidth="1"/>
    <col min="8462" max="8465" width="0" style="493" hidden="1" customWidth="1"/>
    <col min="8466" max="8466" width="11.7109375" style="493" customWidth="1"/>
    <col min="8467" max="8467" width="6.42578125" style="493" bestFit="1" customWidth="1"/>
    <col min="8468" max="8468" width="11.7109375" style="493" customWidth="1"/>
    <col min="8469" max="8469" width="0" style="493" hidden="1" customWidth="1"/>
    <col min="8470" max="8470" width="3.7109375" style="493" customWidth="1"/>
    <col min="8471" max="8471" width="11.140625" style="493" bestFit="1" customWidth="1"/>
    <col min="8472" max="8704" width="10.5703125" style="493"/>
    <col min="8705" max="8712" width="0" style="493" hidden="1" customWidth="1"/>
    <col min="8713" max="8715" width="3.7109375" style="493" customWidth="1"/>
    <col min="8716" max="8716" width="12.7109375" style="493" customWidth="1"/>
    <col min="8717" max="8717" width="47.42578125" style="493" customWidth="1"/>
    <col min="8718" max="8721" width="0" style="493" hidden="1" customWidth="1"/>
    <col min="8722" max="8722" width="11.7109375" style="493" customWidth="1"/>
    <col min="8723" max="8723" width="6.42578125" style="493" bestFit="1" customWidth="1"/>
    <col min="8724" max="8724" width="11.7109375" style="493" customWidth="1"/>
    <col min="8725" max="8725" width="0" style="493" hidden="1" customWidth="1"/>
    <col min="8726" max="8726" width="3.7109375" style="493" customWidth="1"/>
    <col min="8727" max="8727" width="11.140625" style="493" bestFit="1" customWidth="1"/>
    <col min="8728" max="8960" width="10.5703125" style="493"/>
    <col min="8961" max="8968" width="0" style="493" hidden="1" customWidth="1"/>
    <col min="8969" max="8971" width="3.7109375" style="493" customWidth="1"/>
    <col min="8972" max="8972" width="12.7109375" style="493" customWidth="1"/>
    <col min="8973" max="8973" width="47.42578125" style="493" customWidth="1"/>
    <col min="8974" max="8977" width="0" style="493" hidden="1" customWidth="1"/>
    <col min="8978" max="8978" width="11.7109375" style="493" customWidth="1"/>
    <col min="8979" max="8979" width="6.42578125" style="493" bestFit="1" customWidth="1"/>
    <col min="8980" max="8980" width="11.7109375" style="493" customWidth="1"/>
    <col min="8981" max="8981" width="0" style="493" hidden="1" customWidth="1"/>
    <col min="8982" max="8982" width="3.7109375" style="493" customWidth="1"/>
    <col min="8983" max="8983" width="11.140625" style="493" bestFit="1" customWidth="1"/>
    <col min="8984" max="9216" width="10.5703125" style="493"/>
    <col min="9217" max="9224" width="0" style="493" hidden="1" customWidth="1"/>
    <col min="9225" max="9227" width="3.7109375" style="493" customWidth="1"/>
    <col min="9228" max="9228" width="12.7109375" style="493" customWidth="1"/>
    <col min="9229" max="9229" width="47.42578125" style="493" customWidth="1"/>
    <col min="9230" max="9233" width="0" style="493" hidden="1" customWidth="1"/>
    <col min="9234" max="9234" width="11.7109375" style="493" customWidth="1"/>
    <col min="9235" max="9235" width="6.42578125" style="493" bestFit="1" customWidth="1"/>
    <col min="9236" max="9236" width="11.7109375" style="493" customWidth="1"/>
    <col min="9237" max="9237" width="0" style="493" hidden="1" customWidth="1"/>
    <col min="9238" max="9238" width="3.7109375" style="493" customWidth="1"/>
    <col min="9239" max="9239" width="11.140625" style="493" bestFit="1" customWidth="1"/>
    <col min="9240" max="9472" width="10.5703125" style="493"/>
    <col min="9473" max="9480" width="0" style="493" hidden="1" customWidth="1"/>
    <col min="9481" max="9483" width="3.7109375" style="493" customWidth="1"/>
    <col min="9484" max="9484" width="12.7109375" style="493" customWidth="1"/>
    <col min="9485" max="9485" width="47.42578125" style="493" customWidth="1"/>
    <col min="9486" max="9489" width="0" style="493" hidden="1" customWidth="1"/>
    <col min="9490" max="9490" width="11.7109375" style="493" customWidth="1"/>
    <col min="9491" max="9491" width="6.42578125" style="493" bestFit="1" customWidth="1"/>
    <col min="9492" max="9492" width="11.7109375" style="493" customWidth="1"/>
    <col min="9493" max="9493" width="0" style="493" hidden="1" customWidth="1"/>
    <col min="9494" max="9494" width="3.7109375" style="493" customWidth="1"/>
    <col min="9495" max="9495" width="11.140625" style="493" bestFit="1" customWidth="1"/>
    <col min="9496" max="9728" width="10.5703125" style="493"/>
    <col min="9729" max="9736" width="0" style="493" hidden="1" customWidth="1"/>
    <col min="9737" max="9739" width="3.7109375" style="493" customWidth="1"/>
    <col min="9740" max="9740" width="12.7109375" style="493" customWidth="1"/>
    <col min="9741" max="9741" width="47.42578125" style="493" customWidth="1"/>
    <col min="9742" max="9745" width="0" style="493" hidden="1" customWidth="1"/>
    <col min="9746" max="9746" width="11.7109375" style="493" customWidth="1"/>
    <col min="9747" max="9747" width="6.42578125" style="493" bestFit="1" customWidth="1"/>
    <col min="9748" max="9748" width="11.7109375" style="493" customWidth="1"/>
    <col min="9749" max="9749" width="0" style="493" hidden="1" customWidth="1"/>
    <col min="9750" max="9750" width="3.7109375" style="493" customWidth="1"/>
    <col min="9751" max="9751" width="11.140625" style="493" bestFit="1" customWidth="1"/>
    <col min="9752" max="9984" width="10.5703125" style="493"/>
    <col min="9985" max="9992" width="0" style="493" hidden="1" customWidth="1"/>
    <col min="9993" max="9995" width="3.7109375" style="493" customWidth="1"/>
    <col min="9996" max="9996" width="12.7109375" style="493" customWidth="1"/>
    <col min="9997" max="9997" width="47.42578125" style="493" customWidth="1"/>
    <col min="9998" max="10001" width="0" style="493" hidden="1" customWidth="1"/>
    <col min="10002" max="10002" width="11.7109375" style="493" customWidth="1"/>
    <col min="10003" max="10003" width="6.42578125" style="493" bestFit="1" customWidth="1"/>
    <col min="10004" max="10004" width="11.7109375" style="493" customWidth="1"/>
    <col min="10005" max="10005" width="0" style="493" hidden="1" customWidth="1"/>
    <col min="10006" max="10006" width="3.7109375" style="493" customWidth="1"/>
    <col min="10007" max="10007" width="11.140625" style="493" bestFit="1" customWidth="1"/>
    <col min="10008" max="10240" width="10.5703125" style="493"/>
    <col min="10241" max="10248" width="0" style="493" hidden="1" customWidth="1"/>
    <col min="10249" max="10251" width="3.7109375" style="493" customWidth="1"/>
    <col min="10252" max="10252" width="12.7109375" style="493" customWidth="1"/>
    <col min="10253" max="10253" width="47.42578125" style="493" customWidth="1"/>
    <col min="10254" max="10257" width="0" style="493" hidden="1" customWidth="1"/>
    <col min="10258" max="10258" width="11.7109375" style="493" customWidth="1"/>
    <col min="10259" max="10259" width="6.42578125" style="493" bestFit="1" customWidth="1"/>
    <col min="10260" max="10260" width="11.7109375" style="493" customWidth="1"/>
    <col min="10261" max="10261" width="0" style="493" hidden="1" customWidth="1"/>
    <col min="10262" max="10262" width="3.7109375" style="493" customWidth="1"/>
    <col min="10263" max="10263" width="11.140625" style="493" bestFit="1" customWidth="1"/>
    <col min="10264" max="10496" width="10.5703125" style="493"/>
    <col min="10497" max="10504" width="0" style="493" hidden="1" customWidth="1"/>
    <col min="10505" max="10507" width="3.7109375" style="493" customWidth="1"/>
    <col min="10508" max="10508" width="12.7109375" style="493" customWidth="1"/>
    <col min="10509" max="10509" width="47.42578125" style="493" customWidth="1"/>
    <col min="10510" max="10513" width="0" style="493" hidden="1" customWidth="1"/>
    <col min="10514" max="10514" width="11.7109375" style="493" customWidth="1"/>
    <col min="10515" max="10515" width="6.42578125" style="493" bestFit="1" customWidth="1"/>
    <col min="10516" max="10516" width="11.7109375" style="493" customWidth="1"/>
    <col min="10517" max="10517" width="0" style="493" hidden="1" customWidth="1"/>
    <col min="10518" max="10518" width="3.7109375" style="493" customWidth="1"/>
    <col min="10519" max="10519" width="11.140625" style="493" bestFit="1" customWidth="1"/>
    <col min="10520" max="10752" width="10.5703125" style="493"/>
    <col min="10753" max="10760" width="0" style="493" hidden="1" customWidth="1"/>
    <col min="10761" max="10763" width="3.7109375" style="493" customWidth="1"/>
    <col min="10764" max="10764" width="12.7109375" style="493" customWidth="1"/>
    <col min="10765" max="10765" width="47.42578125" style="493" customWidth="1"/>
    <col min="10766" max="10769" width="0" style="493" hidden="1" customWidth="1"/>
    <col min="10770" max="10770" width="11.7109375" style="493" customWidth="1"/>
    <col min="10771" max="10771" width="6.42578125" style="493" bestFit="1" customWidth="1"/>
    <col min="10772" max="10772" width="11.7109375" style="493" customWidth="1"/>
    <col min="10773" max="10773" width="0" style="493" hidden="1" customWidth="1"/>
    <col min="10774" max="10774" width="3.7109375" style="493" customWidth="1"/>
    <col min="10775" max="10775" width="11.140625" style="493" bestFit="1" customWidth="1"/>
    <col min="10776" max="11008" width="10.5703125" style="493"/>
    <col min="11009" max="11016" width="0" style="493" hidden="1" customWidth="1"/>
    <col min="11017" max="11019" width="3.7109375" style="493" customWidth="1"/>
    <col min="11020" max="11020" width="12.7109375" style="493" customWidth="1"/>
    <col min="11021" max="11021" width="47.42578125" style="493" customWidth="1"/>
    <col min="11022" max="11025" width="0" style="493" hidden="1" customWidth="1"/>
    <col min="11026" max="11026" width="11.7109375" style="493" customWidth="1"/>
    <col min="11027" max="11027" width="6.42578125" style="493" bestFit="1" customWidth="1"/>
    <col min="11028" max="11028" width="11.7109375" style="493" customWidth="1"/>
    <col min="11029" max="11029" width="0" style="493" hidden="1" customWidth="1"/>
    <col min="11030" max="11030" width="3.7109375" style="493" customWidth="1"/>
    <col min="11031" max="11031" width="11.140625" style="493" bestFit="1" customWidth="1"/>
    <col min="11032" max="11264" width="10.5703125" style="493"/>
    <col min="11265" max="11272" width="0" style="493" hidden="1" customWidth="1"/>
    <col min="11273" max="11275" width="3.7109375" style="493" customWidth="1"/>
    <col min="11276" max="11276" width="12.7109375" style="493" customWidth="1"/>
    <col min="11277" max="11277" width="47.42578125" style="493" customWidth="1"/>
    <col min="11278" max="11281" width="0" style="493" hidden="1" customWidth="1"/>
    <col min="11282" max="11282" width="11.7109375" style="493" customWidth="1"/>
    <col min="11283" max="11283" width="6.42578125" style="493" bestFit="1" customWidth="1"/>
    <col min="11284" max="11284" width="11.7109375" style="493" customWidth="1"/>
    <col min="11285" max="11285" width="0" style="493" hidden="1" customWidth="1"/>
    <col min="11286" max="11286" width="3.7109375" style="493" customWidth="1"/>
    <col min="11287" max="11287" width="11.140625" style="493" bestFit="1" customWidth="1"/>
    <col min="11288" max="11520" width="10.5703125" style="493"/>
    <col min="11521" max="11528" width="0" style="493" hidden="1" customWidth="1"/>
    <col min="11529" max="11531" width="3.7109375" style="493" customWidth="1"/>
    <col min="11532" max="11532" width="12.7109375" style="493" customWidth="1"/>
    <col min="11533" max="11533" width="47.42578125" style="493" customWidth="1"/>
    <col min="11534" max="11537" width="0" style="493" hidden="1" customWidth="1"/>
    <col min="11538" max="11538" width="11.7109375" style="493" customWidth="1"/>
    <col min="11539" max="11539" width="6.42578125" style="493" bestFit="1" customWidth="1"/>
    <col min="11540" max="11540" width="11.7109375" style="493" customWidth="1"/>
    <col min="11541" max="11541" width="0" style="493" hidden="1" customWidth="1"/>
    <col min="11542" max="11542" width="3.7109375" style="493" customWidth="1"/>
    <col min="11543" max="11543" width="11.140625" style="493" bestFit="1" customWidth="1"/>
    <col min="11544" max="11776" width="10.5703125" style="493"/>
    <col min="11777" max="11784" width="0" style="493" hidden="1" customWidth="1"/>
    <col min="11785" max="11787" width="3.7109375" style="493" customWidth="1"/>
    <col min="11788" max="11788" width="12.7109375" style="493" customWidth="1"/>
    <col min="11789" max="11789" width="47.42578125" style="493" customWidth="1"/>
    <col min="11790" max="11793" width="0" style="493" hidden="1" customWidth="1"/>
    <col min="11794" max="11794" width="11.7109375" style="493" customWidth="1"/>
    <col min="11795" max="11795" width="6.42578125" style="493" bestFit="1" customWidth="1"/>
    <col min="11796" max="11796" width="11.7109375" style="493" customWidth="1"/>
    <col min="11797" max="11797" width="0" style="493" hidden="1" customWidth="1"/>
    <col min="11798" max="11798" width="3.7109375" style="493" customWidth="1"/>
    <col min="11799" max="11799" width="11.140625" style="493" bestFit="1" customWidth="1"/>
    <col min="11800" max="12032" width="10.5703125" style="493"/>
    <col min="12033" max="12040" width="0" style="493" hidden="1" customWidth="1"/>
    <col min="12041" max="12043" width="3.7109375" style="493" customWidth="1"/>
    <col min="12044" max="12044" width="12.7109375" style="493" customWidth="1"/>
    <col min="12045" max="12045" width="47.42578125" style="493" customWidth="1"/>
    <col min="12046" max="12049" width="0" style="493" hidden="1" customWidth="1"/>
    <col min="12050" max="12050" width="11.7109375" style="493" customWidth="1"/>
    <col min="12051" max="12051" width="6.42578125" style="493" bestFit="1" customWidth="1"/>
    <col min="12052" max="12052" width="11.7109375" style="493" customWidth="1"/>
    <col min="12053" max="12053" width="0" style="493" hidden="1" customWidth="1"/>
    <col min="12054" max="12054" width="3.7109375" style="493" customWidth="1"/>
    <col min="12055" max="12055" width="11.140625" style="493" bestFit="1" customWidth="1"/>
    <col min="12056" max="12288" width="10.5703125" style="493"/>
    <col min="12289" max="12296" width="0" style="493" hidden="1" customWidth="1"/>
    <col min="12297" max="12299" width="3.7109375" style="493" customWidth="1"/>
    <col min="12300" max="12300" width="12.7109375" style="493" customWidth="1"/>
    <col min="12301" max="12301" width="47.42578125" style="493" customWidth="1"/>
    <col min="12302" max="12305" width="0" style="493" hidden="1" customWidth="1"/>
    <col min="12306" max="12306" width="11.7109375" style="493" customWidth="1"/>
    <col min="12307" max="12307" width="6.42578125" style="493" bestFit="1" customWidth="1"/>
    <col min="12308" max="12308" width="11.7109375" style="493" customWidth="1"/>
    <col min="12309" max="12309" width="0" style="493" hidden="1" customWidth="1"/>
    <col min="12310" max="12310" width="3.7109375" style="493" customWidth="1"/>
    <col min="12311" max="12311" width="11.140625" style="493" bestFit="1" customWidth="1"/>
    <col min="12312" max="12544" width="10.5703125" style="493"/>
    <col min="12545" max="12552" width="0" style="493" hidden="1" customWidth="1"/>
    <col min="12553" max="12555" width="3.7109375" style="493" customWidth="1"/>
    <col min="12556" max="12556" width="12.7109375" style="493" customWidth="1"/>
    <col min="12557" max="12557" width="47.42578125" style="493" customWidth="1"/>
    <col min="12558" max="12561" width="0" style="493" hidden="1" customWidth="1"/>
    <col min="12562" max="12562" width="11.7109375" style="493" customWidth="1"/>
    <col min="12563" max="12563" width="6.42578125" style="493" bestFit="1" customWidth="1"/>
    <col min="12564" max="12564" width="11.7109375" style="493" customWidth="1"/>
    <col min="12565" max="12565" width="0" style="493" hidden="1" customWidth="1"/>
    <col min="12566" max="12566" width="3.7109375" style="493" customWidth="1"/>
    <col min="12567" max="12567" width="11.140625" style="493" bestFit="1" customWidth="1"/>
    <col min="12568" max="12800" width="10.5703125" style="493"/>
    <col min="12801" max="12808" width="0" style="493" hidden="1" customWidth="1"/>
    <col min="12809" max="12811" width="3.7109375" style="493" customWidth="1"/>
    <col min="12812" max="12812" width="12.7109375" style="493" customWidth="1"/>
    <col min="12813" max="12813" width="47.42578125" style="493" customWidth="1"/>
    <col min="12814" max="12817" width="0" style="493" hidden="1" customWidth="1"/>
    <col min="12818" max="12818" width="11.7109375" style="493" customWidth="1"/>
    <col min="12819" max="12819" width="6.42578125" style="493" bestFit="1" customWidth="1"/>
    <col min="12820" max="12820" width="11.7109375" style="493" customWidth="1"/>
    <col min="12821" max="12821" width="0" style="493" hidden="1" customWidth="1"/>
    <col min="12822" max="12822" width="3.7109375" style="493" customWidth="1"/>
    <col min="12823" max="12823" width="11.140625" style="493" bestFit="1" customWidth="1"/>
    <col min="12824" max="13056" width="10.5703125" style="493"/>
    <col min="13057" max="13064" width="0" style="493" hidden="1" customWidth="1"/>
    <col min="13065" max="13067" width="3.7109375" style="493" customWidth="1"/>
    <col min="13068" max="13068" width="12.7109375" style="493" customWidth="1"/>
    <col min="13069" max="13069" width="47.42578125" style="493" customWidth="1"/>
    <col min="13070" max="13073" width="0" style="493" hidden="1" customWidth="1"/>
    <col min="13074" max="13074" width="11.7109375" style="493" customWidth="1"/>
    <col min="13075" max="13075" width="6.42578125" style="493" bestFit="1" customWidth="1"/>
    <col min="13076" max="13076" width="11.7109375" style="493" customWidth="1"/>
    <col min="13077" max="13077" width="0" style="493" hidden="1" customWidth="1"/>
    <col min="13078" max="13078" width="3.7109375" style="493" customWidth="1"/>
    <col min="13079" max="13079" width="11.140625" style="493" bestFit="1" customWidth="1"/>
    <col min="13080" max="13312" width="10.5703125" style="493"/>
    <col min="13313" max="13320" width="0" style="493" hidden="1" customWidth="1"/>
    <col min="13321" max="13323" width="3.7109375" style="493" customWidth="1"/>
    <col min="13324" max="13324" width="12.7109375" style="493" customWidth="1"/>
    <col min="13325" max="13325" width="47.42578125" style="493" customWidth="1"/>
    <col min="13326" max="13329" width="0" style="493" hidden="1" customWidth="1"/>
    <col min="13330" max="13330" width="11.7109375" style="493" customWidth="1"/>
    <col min="13331" max="13331" width="6.42578125" style="493" bestFit="1" customWidth="1"/>
    <col min="13332" max="13332" width="11.7109375" style="493" customWidth="1"/>
    <col min="13333" max="13333" width="0" style="493" hidden="1" customWidth="1"/>
    <col min="13334" max="13334" width="3.7109375" style="493" customWidth="1"/>
    <col min="13335" max="13335" width="11.140625" style="493" bestFit="1" customWidth="1"/>
    <col min="13336" max="13568" width="10.5703125" style="493"/>
    <col min="13569" max="13576" width="0" style="493" hidden="1" customWidth="1"/>
    <col min="13577" max="13579" width="3.7109375" style="493" customWidth="1"/>
    <col min="13580" max="13580" width="12.7109375" style="493" customWidth="1"/>
    <col min="13581" max="13581" width="47.42578125" style="493" customWidth="1"/>
    <col min="13582" max="13585" width="0" style="493" hidden="1" customWidth="1"/>
    <col min="13586" max="13586" width="11.7109375" style="493" customWidth="1"/>
    <col min="13587" max="13587" width="6.42578125" style="493" bestFit="1" customWidth="1"/>
    <col min="13588" max="13588" width="11.7109375" style="493" customWidth="1"/>
    <col min="13589" max="13589" width="0" style="493" hidden="1" customWidth="1"/>
    <col min="13590" max="13590" width="3.7109375" style="493" customWidth="1"/>
    <col min="13591" max="13591" width="11.140625" style="493" bestFit="1" customWidth="1"/>
    <col min="13592" max="13824" width="10.5703125" style="493"/>
    <col min="13825" max="13832" width="0" style="493" hidden="1" customWidth="1"/>
    <col min="13833" max="13835" width="3.7109375" style="493" customWidth="1"/>
    <col min="13836" max="13836" width="12.7109375" style="493" customWidth="1"/>
    <col min="13837" max="13837" width="47.42578125" style="493" customWidth="1"/>
    <col min="13838" max="13841" width="0" style="493" hidden="1" customWidth="1"/>
    <col min="13842" max="13842" width="11.7109375" style="493" customWidth="1"/>
    <col min="13843" max="13843" width="6.42578125" style="493" bestFit="1" customWidth="1"/>
    <col min="13844" max="13844" width="11.7109375" style="493" customWidth="1"/>
    <col min="13845" max="13845" width="0" style="493" hidden="1" customWidth="1"/>
    <col min="13846" max="13846" width="3.7109375" style="493" customWidth="1"/>
    <col min="13847" max="13847" width="11.140625" style="493" bestFit="1" customWidth="1"/>
    <col min="13848" max="14080" width="10.5703125" style="493"/>
    <col min="14081" max="14088" width="0" style="493" hidden="1" customWidth="1"/>
    <col min="14089" max="14091" width="3.7109375" style="493" customWidth="1"/>
    <col min="14092" max="14092" width="12.7109375" style="493" customWidth="1"/>
    <col min="14093" max="14093" width="47.42578125" style="493" customWidth="1"/>
    <col min="14094" max="14097" width="0" style="493" hidden="1" customWidth="1"/>
    <col min="14098" max="14098" width="11.7109375" style="493" customWidth="1"/>
    <col min="14099" max="14099" width="6.42578125" style="493" bestFit="1" customWidth="1"/>
    <col min="14100" max="14100" width="11.7109375" style="493" customWidth="1"/>
    <col min="14101" max="14101" width="0" style="493" hidden="1" customWidth="1"/>
    <col min="14102" max="14102" width="3.7109375" style="493" customWidth="1"/>
    <col min="14103" max="14103" width="11.140625" style="493" bestFit="1" customWidth="1"/>
    <col min="14104" max="14336" width="10.5703125" style="493"/>
    <col min="14337" max="14344" width="0" style="493" hidden="1" customWidth="1"/>
    <col min="14345" max="14347" width="3.7109375" style="493" customWidth="1"/>
    <col min="14348" max="14348" width="12.7109375" style="493" customWidth="1"/>
    <col min="14349" max="14349" width="47.42578125" style="493" customWidth="1"/>
    <col min="14350" max="14353" width="0" style="493" hidden="1" customWidth="1"/>
    <col min="14354" max="14354" width="11.7109375" style="493" customWidth="1"/>
    <col min="14355" max="14355" width="6.42578125" style="493" bestFit="1" customWidth="1"/>
    <col min="14356" max="14356" width="11.7109375" style="493" customWidth="1"/>
    <col min="14357" max="14357" width="0" style="493" hidden="1" customWidth="1"/>
    <col min="14358" max="14358" width="3.7109375" style="493" customWidth="1"/>
    <col min="14359" max="14359" width="11.140625" style="493" bestFit="1" customWidth="1"/>
    <col min="14360" max="14592" width="10.5703125" style="493"/>
    <col min="14593" max="14600" width="0" style="493" hidden="1" customWidth="1"/>
    <col min="14601" max="14603" width="3.7109375" style="493" customWidth="1"/>
    <col min="14604" max="14604" width="12.7109375" style="493" customWidth="1"/>
    <col min="14605" max="14605" width="47.42578125" style="493" customWidth="1"/>
    <col min="14606" max="14609" width="0" style="493" hidden="1" customWidth="1"/>
    <col min="14610" max="14610" width="11.7109375" style="493" customWidth="1"/>
    <col min="14611" max="14611" width="6.42578125" style="493" bestFit="1" customWidth="1"/>
    <col min="14612" max="14612" width="11.7109375" style="493" customWidth="1"/>
    <col min="14613" max="14613" width="0" style="493" hidden="1" customWidth="1"/>
    <col min="14614" max="14614" width="3.7109375" style="493" customWidth="1"/>
    <col min="14615" max="14615" width="11.140625" style="493" bestFit="1" customWidth="1"/>
    <col min="14616" max="14848" width="10.5703125" style="493"/>
    <col min="14849" max="14856" width="0" style="493" hidden="1" customWidth="1"/>
    <col min="14857" max="14859" width="3.7109375" style="493" customWidth="1"/>
    <col min="14860" max="14860" width="12.7109375" style="493" customWidth="1"/>
    <col min="14861" max="14861" width="47.42578125" style="493" customWidth="1"/>
    <col min="14862" max="14865" width="0" style="493" hidden="1" customWidth="1"/>
    <col min="14866" max="14866" width="11.7109375" style="493" customWidth="1"/>
    <col min="14867" max="14867" width="6.42578125" style="493" bestFit="1" customWidth="1"/>
    <col min="14868" max="14868" width="11.7109375" style="493" customWidth="1"/>
    <col min="14869" max="14869" width="0" style="493" hidden="1" customWidth="1"/>
    <col min="14870" max="14870" width="3.7109375" style="493" customWidth="1"/>
    <col min="14871" max="14871" width="11.140625" style="493" bestFit="1" customWidth="1"/>
    <col min="14872" max="15104" width="10.5703125" style="493"/>
    <col min="15105" max="15112" width="0" style="493" hidden="1" customWidth="1"/>
    <col min="15113" max="15115" width="3.7109375" style="493" customWidth="1"/>
    <col min="15116" max="15116" width="12.7109375" style="493" customWidth="1"/>
    <col min="15117" max="15117" width="47.42578125" style="493" customWidth="1"/>
    <col min="15118" max="15121" width="0" style="493" hidden="1" customWidth="1"/>
    <col min="15122" max="15122" width="11.7109375" style="493" customWidth="1"/>
    <col min="15123" max="15123" width="6.42578125" style="493" bestFit="1" customWidth="1"/>
    <col min="15124" max="15124" width="11.7109375" style="493" customWidth="1"/>
    <col min="15125" max="15125" width="0" style="493" hidden="1" customWidth="1"/>
    <col min="15126" max="15126" width="3.7109375" style="493" customWidth="1"/>
    <col min="15127" max="15127" width="11.140625" style="493" bestFit="1" customWidth="1"/>
    <col min="15128" max="15360" width="10.5703125" style="493"/>
    <col min="15361" max="15368" width="0" style="493" hidden="1" customWidth="1"/>
    <col min="15369" max="15371" width="3.7109375" style="493" customWidth="1"/>
    <col min="15372" max="15372" width="12.7109375" style="493" customWidth="1"/>
    <col min="15373" max="15373" width="47.42578125" style="493" customWidth="1"/>
    <col min="15374" max="15377" width="0" style="493" hidden="1" customWidth="1"/>
    <col min="15378" max="15378" width="11.7109375" style="493" customWidth="1"/>
    <col min="15379" max="15379" width="6.42578125" style="493" bestFit="1" customWidth="1"/>
    <col min="15380" max="15380" width="11.7109375" style="493" customWidth="1"/>
    <col min="15381" max="15381" width="0" style="493" hidden="1" customWidth="1"/>
    <col min="15382" max="15382" width="3.7109375" style="493" customWidth="1"/>
    <col min="15383" max="15383" width="11.140625" style="493" bestFit="1" customWidth="1"/>
    <col min="15384" max="15616" width="10.5703125" style="493"/>
    <col min="15617" max="15624" width="0" style="493" hidden="1" customWidth="1"/>
    <col min="15625" max="15627" width="3.7109375" style="493" customWidth="1"/>
    <col min="15628" max="15628" width="12.7109375" style="493" customWidth="1"/>
    <col min="15629" max="15629" width="47.42578125" style="493" customWidth="1"/>
    <col min="15630" max="15633" width="0" style="493" hidden="1" customWidth="1"/>
    <col min="15634" max="15634" width="11.7109375" style="493" customWidth="1"/>
    <col min="15635" max="15635" width="6.42578125" style="493" bestFit="1" customWidth="1"/>
    <col min="15636" max="15636" width="11.7109375" style="493" customWidth="1"/>
    <col min="15637" max="15637" width="0" style="493" hidden="1" customWidth="1"/>
    <col min="15638" max="15638" width="3.7109375" style="493" customWidth="1"/>
    <col min="15639" max="15639" width="11.140625" style="493" bestFit="1" customWidth="1"/>
    <col min="15640" max="15872" width="10.5703125" style="493"/>
    <col min="15873" max="15880" width="0" style="493" hidden="1" customWidth="1"/>
    <col min="15881" max="15883" width="3.7109375" style="493" customWidth="1"/>
    <col min="15884" max="15884" width="12.7109375" style="493" customWidth="1"/>
    <col min="15885" max="15885" width="47.42578125" style="493" customWidth="1"/>
    <col min="15886" max="15889" width="0" style="493" hidden="1" customWidth="1"/>
    <col min="15890" max="15890" width="11.7109375" style="493" customWidth="1"/>
    <col min="15891" max="15891" width="6.42578125" style="493" bestFit="1" customWidth="1"/>
    <col min="15892" max="15892" width="11.7109375" style="493" customWidth="1"/>
    <col min="15893" max="15893" width="0" style="493" hidden="1" customWidth="1"/>
    <col min="15894" max="15894" width="3.7109375" style="493" customWidth="1"/>
    <col min="15895" max="15895" width="11.140625" style="493" bestFit="1" customWidth="1"/>
    <col min="15896" max="16128" width="10.5703125" style="493"/>
    <col min="16129" max="16136" width="0" style="493" hidden="1" customWidth="1"/>
    <col min="16137" max="16139" width="3.7109375" style="493" customWidth="1"/>
    <col min="16140" max="16140" width="12.7109375" style="493" customWidth="1"/>
    <col min="16141" max="16141" width="47.42578125" style="493" customWidth="1"/>
    <col min="16142" max="16145" width="0" style="493" hidden="1" customWidth="1"/>
    <col min="16146" max="16146" width="11.7109375" style="493" customWidth="1"/>
    <col min="16147" max="16147" width="6.42578125" style="493" bestFit="1" customWidth="1"/>
    <col min="16148" max="16148" width="11.7109375" style="493" customWidth="1"/>
    <col min="16149" max="16149" width="0" style="493" hidden="1" customWidth="1"/>
    <col min="16150" max="16150" width="3.7109375" style="493" customWidth="1"/>
    <col min="16151" max="16151" width="11.140625" style="493" bestFit="1" customWidth="1"/>
    <col min="16152" max="16384" width="10.5703125" style="493"/>
  </cols>
  <sheetData>
    <row r="1" spans="1:35" ht="14.25" hidden="1" customHeight="1"/>
    <row r="2" spans="1:35" ht="14.25" hidden="1" customHeight="1"/>
    <row r="3" spans="1:35" ht="14.25" hidden="1" customHeight="1"/>
    <row r="4" spans="1:35" ht="3" customHeight="1">
      <c r="J4" s="499"/>
      <c r="K4" s="499"/>
      <c r="L4" s="494"/>
      <c r="M4" s="494"/>
      <c r="N4" s="494"/>
      <c r="O4" s="502"/>
      <c r="P4" s="502"/>
      <c r="Q4" s="502"/>
      <c r="R4" s="502"/>
      <c r="S4" s="502"/>
      <c r="T4" s="502"/>
      <c r="U4" s="494"/>
    </row>
    <row r="5" spans="1:35" ht="22.5" customHeight="1">
      <c r="J5" s="499"/>
      <c r="K5" s="499"/>
      <c r="L5" s="1307" t="s">
        <v>732</v>
      </c>
      <c r="M5" s="1307"/>
      <c r="N5" s="1307"/>
      <c r="O5" s="1307"/>
      <c r="P5" s="1307"/>
      <c r="Q5" s="1307"/>
      <c r="R5" s="1307"/>
      <c r="S5" s="1307"/>
      <c r="T5" s="1307"/>
      <c r="U5" s="548"/>
    </row>
    <row r="6" spans="1:35" ht="3" customHeight="1">
      <c r="J6" s="499"/>
      <c r="K6" s="499"/>
      <c r="L6" s="494"/>
      <c r="M6" s="494"/>
      <c r="N6" s="494"/>
      <c r="O6" s="498"/>
      <c r="P6" s="498"/>
      <c r="Q6" s="498"/>
      <c r="R6" s="498"/>
      <c r="S6" s="498"/>
      <c r="T6" s="498"/>
      <c r="U6" s="494"/>
    </row>
    <row r="7" spans="1:35" s="746" customFormat="1" ht="5.25" hidden="1">
      <c r="A7" s="1121"/>
      <c r="B7" s="1121"/>
      <c r="C7" s="1121"/>
      <c r="D7" s="1121"/>
      <c r="E7" s="1121"/>
      <c r="F7" s="1121"/>
      <c r="G7" s="1121"/>
      <c r="H7" s="1121"/>
      <c r="L7" s="1171"/>
      <c r="M7" s="1046"/>
      <c r="O7" s="1283"/>
      <c r="P7" s="1283"/>
      <c r="Q7" s="1283"/>
      <c r="R7" s="1283"/>
      <c r="S7" s="1283"/>
      <c r="T7" s="1283"/>
      <c r="U7" s="780"/>
      <c r="V7" s="780"/>
      <c r="X7" s="1121"/>
      <c r="Y7" s="1121"/>
      <c r="Z7" s="1121"/>
      <c r="AA7" s="1121"/>
      <c r="AB7" s="1121"/>
    </row>
    <row r="8" spans="1:35" s="539" customFormat="1" ht="18.75">
      <c r="A8" s="559"/>
      <c r="B8" s="559"/>
      <c r="C8" s="559"/>
      <c r="D8" s="559"/>
      <c r="E8" s="559"/>
      <c r="F8" s="559"/>
      <c r="G8" s="559"/>
      <c r="H8" s="559"/>
      <c r="L8" s="469"/>
      <c r="M8" s="586" t="str">
        <f>"Дата подачи заявления об "&amp;IF(datePr_ch="","утверждении","изменении") &amp; " тарифов"</f>
        <v>Дата подачи заявления об утверждении тарифов</v>
      </c>
      <c r="N8" s="1125"/>
      <c r="O8" s="1284" t="str">
        <f>IF(datePr_ch="",IF(datePr="","",datePr),datePr_ch)</f>
        <v>29.04.2021</v>
      </c>
      <c r="P8" s="1284"/>
      <c r="Q8" s="1284"/>
      <c r="R8" s="1284"/>
      <c r="S8" s="1284"/>
      <c r="T8" s="1284"/>
      <c r="U8" s="635"/>
      <c r="X8" s="559"/>
      <c r="Y8" s="559"/>
      <c r="Z8" s="559"/>
      <c r="AA8" s="559"/>
      <c r="AB8" s="559"/>
      <c r="AC8" s="559"/>
      <c r="AD8" s="559"/>
      <c r="AE8" s="559"/>
      <c r="AF8" s="559"/>
      <c r="AG8" s="559"/>
      <c r="AH8" s="559"/>
      <c r="AI8" s="559"/>
    </row>
    <row r="9" spans="1:35" s="539" customFormat="1" ht="22.5">
      <c r="A9" s="559"/>
      <c r="B9" s="559"/>
      <c r="C9" s="559"/>
      <c r="D9" s="559"/>
      <c r="E9" s="559"/>
      <c r="F9" s="559"/>
      <c r="G9" s="559"/>
      <c r="H9" s="559"/>
      <c r="L9" s="522"/>
      <c r="M9" s="586" t="str">
        <f>"Номер подачи заявления об "&amp;IF(numberPr_ch="","утверждении","изменении") &amp; " тарифов"</f>
        <v>Номер подачи заявления об утверждении тарифов</v>
      </c>
      <c r="N9" s="1125"/>
      <c r="O9" s="1284" t="str">
        <f>IF(numberPr_ch="",IF(numberPr="","",numberPr),numberPr_ch)</f>
        <v>53</v>
      </c>
      <c r="P9" s="1284"/>
      <c r="Q9" s="1284"/>
      <c r="R9" s="1284"/>
      <c r="S9" s="1284"/>
      <c r="T9" s="1284"/>
      <c r="U9" s="635"/>
      <c r="X9" s="559"/>
      <c r="Y9" s="559"/>
      <c r="Z9" s="559"/>
      <c r="AA9" s="559"/>
      <c r="AB9" s="559"/>
      <c r="AC9" s="559"/>
      <c r="AD9" s="559"/>
      <c r="AE9" s="559"/>
      <c r="AF9" s="559"/>
      <c r="AG9" s="559"/>
      <c r="AH9" s="559"/>
      <c r="AI9" s="559"/>
    </row>
    <row r="10" spans="1:35" s="746" customFormat="1" ht="5.25" hidden="1">
      <c r="A10" s="1121"/>
      <c r="B10" s="1121"/>
      <c r="C10" s="1121"/>
      <c r="D10" s="1121"/>
      <c r="E10" s="1121"/>
      <c r="F10" s="1121"/>
      <c r="G10" s="1121"/>
      <c r="H10" s="1121"/>
      <c r="L10" s="1171"/>
      <c r="M10" s="1046"/>
      <c r="O10" s="1283"/>
      <c r="P10" s="1283"/>
      <c r="Q10" s="1283"/>
      <c r="R10" s="1283"/>
      <c r="S10" s="1283"/>
      <c r="T10" s="1283"/>
      <c r="U10" s="780"/>
      <c r="V10" s="780"/>
      <c r="X10" s="1121"/>
      <c r="Y10" s="1121"/>
      <c r="Z10" s="1121"/>
      <c r="AA10" s="1121"/>
      <c r="AB10" s="1121"/>
    </row>
    <row r="11" spans="1:35" s="539" customFormat="1" ht="11.25" hidden="1" customHeight="1">
      <c r="A11" s="559"/>
      <c r="B11" s="559"/>
      <c r="C11" s="559"/>
      <c r="D11" s="559"/>
      <c r="E11" s="559"/>
      <c r="F11" s="559"/>
      <c r="G11" s="559"/>
      <c r="H11" s="559"/>
      <c r="L11" s="1308"/>
      <c r="M11" s="1308"/>
      <c r="N11" s="536"/>
      <c r="O11" s="1325"/>
      <c r="P11" s="1325"/>
      <c r="Q11" s="1325"/>
      <c r="R11" s="1325"/>
      <c r="S11" s="1325"/>
      <c r="T11" s="1325"/>
      <c r="U11" s="557" t="s">
        <v>371</v>
      </c>
      <c r="X11" s="559"/>
      <c r="Y11" s="559"/>
      <c r="Z11" s="559"/>
      <c r="AA11" s="559"/>
      <c r="AB11" s="559"/>
      <c r="AC11" s="559"/>
      <c r="AD11" s="559"/>
      <c r="AE11" s="559"/>
      <c r="AF11" s="559"/>
      <c r="AG11" s="559"/>
      <c r="AH11" s="559"/>
      <c r="AI11" s="559"/>
    </row>
    <row r="12" spans="1:35">
      <c r="J12" s="499"/>
      <c r="K12" s="499"/>
      <c r="L12" s="494"/>
      <c r="M12" s="494"/>
      <c r="N12" s="494"/>
      <c r="O12" s="1326"/>
      <c r="P12" s="1326"/>
      <c r="Q12" s="1326"/>
      <c r="R12" s="1326"/>
      <c r="S12" s="1326"/>
      <c r="T12" s="1326"/>
      <c r="U12" s="1326"/>
    </row>
    <row r="13" spans="1:35" ht="14.25" customHeight="1">
      <c r="J13" s="499"/>
      <c r="K13" s="499"/>
      <c r="L13" s="1235" t="s">
        <v>445</v>
      </c>
      <c r="M13" s="1235"/>
      <c r="N13" s="1235"/>
      <c r="O13" s="1235"/>
      <c r="P13" s="1235"/>
      <c r="Q13" s="1235"/>
      <c r="R13" s="1235"/>
      <c r="S13" s="1235"/>
      <c r="T13" s="1235"/>
      <c r="U13" s="1235"/>
      <c r="V13" s="1235"/>
      <c r="W13" s="1235" t="s">
        <v>446</v>
      </c>
    </row>
    <row r="14" spans="1:35" ht="14.25" customHeight="1">
      <c r="J14" s="499"/>
      <c r="K14" s="499"/>
      <c r="L14" s="1291" t="s">
        <v>91</v>
      </c>
      <c r="M14" s="1291" t="s">
        <v>602</v>
      </c>
      <c r="N14" s="491"/>
      <c r="O14" s="1292" t="s">
        <v>604</v>
      </c>
      <c r="P14" s="1293"/>
      <c r="Q14" s="1293"/>
      <c r="R14" s="1293"/>
      <c r="S14" s="1293"/>
      <c r="T14" s="1294"/>
      <c r="U14" s="1302" t="s">
        <v>339</v>
      </c>
      <c r="V14" s="1288" t="s">
        <v>274</v>
      </c>
      <c r="W14" s="1235"/>
    </row>
    <row r="15" spans="1:35" ht="14.25" customHeight="1">
      <c r="J15" s="499"/>
      <c r="K15" s="499"/>
      <c r="L15" s="1291"/>
      <c r="M15" s="1291"/>
      <c r="N15" s="491"/>
      <c r="O15" s="1297" t="s">
        <v>590</v>
      </c>
      <c r="P15" s="1295"/>
      <c r="Q15" s="1296"/>
      <c r="R15" s="1300" t="s">
        <v>615</v>
      </c>
      <c r="S15" s="1300"/>
      <c r="T15" s="1301"/>
      <c r="U15" s="1303"/>
      <c r="V15" s="1289"/>
      <c r="W15" s="1235"/>
    </row>
    <row r="16" spans="1:35" ht="30" customHeight="1">
      <c r="J16" s="499"/>
      <c r="K16" s="499"/>
      <c r="L16" s="1291"/>
      <c r="M16" s="1291"/>
      <c r="N16" s="490"/>
      <c r="O16" s="1298"/>
      <c r="P16" s="505"/>
      <c r="Q16" s="505"/>
      <c r="R16" s="506" t="s">
        <v>273</v>
      </c>
      <c r="S16" s="1286" t="s">
        <v>272</v>
      </c>
      <c r="T16" s="1287"/>
      <c r="U16" s="1304"/>
      <c r="V16" s="1290"/>
      <c r="W16" s="1235"/>
    </row>
    <row r="17" spans="1:36">
      <c r="J17" s="499"/>
      <c r="K17" s="538">
        <v>1</v>
      </c>
      <c r="L17" s="616" t="s">
        <v>92</v>
      </c>
      <c r="M17" s="616" t="s">
        <v>48</v>
      </c>
      <c r="N17" s="636" t="s">
        <v>48</v>
      </c>
      <c r="O17" s="617">
        <f ca="1">OFFSET(O17,0,-1)+1</f>
        <v>3</v>
      </c>
      <c r="P17" s="618">
        <f ca="1">OFFSET(P17,0,-1)</f>
        <v>3</v>
      </c>
      <c r="Q17" s="618">
        <f ca="1">OFFSET(Q17,0,-1)</f>
        <v>3</v>
      </c>
      <c r="R17" s="617">
        <f ca="1">OFFSET(R17,0,-1)+1</f>
        <v>4</v>
      </c>
      <c r="S17" s="1309">
        <f ca="1">OFFSET(S17,0,-1)+1</f>
        <v>5</v>
      </c>
      <c r="T17" s="1309"/>
      <c r="U17" s="617">
        <f ca="1">OFFSET(U17,0,-2)+1</f>
        <v>6</v>
      </c>
      <c r="V17" s="618">
        <f ca="1">OFFSET(V17,0,-1)</f>
        <v>6</v>
      </c>
      <c r="W17" s="617">
        <f ca="1">OFFSET(W17,0,-1)+1</f>
        <v>7</v>
      </c>
    </row>
    <row r="18" spans="1:36" ht="22.5">
      <c r="A18" s="1310">
        <v>1</v>
      </c>
      <c r="B18" s="867"/>
      <c r="C18" s="867"/>
      <c r="D18" s="867"/>
      <c r="E18" s="868"/>
      <c r="F18" s="869"/>
      <c r="G18" s="867"/>
      <c r="H18" s="867"/>
      <c r="I18" s="870"/>
      <c r="J18" s="865"/>
      <c r="K18" s="874">
        <v>1</v>
      </c>
      <c r="L18" s="562">
        <f>mergeValue(A18)</f>
        <v>1</v>
      </c>
      <c r="M18" s="610" t="s">
        <v>19</v>
      </c>
      <c r="N18" s="549"/>
      <c r="O18" s="1322"/>
      <c r="P18" s="1322"/>
      <c r="Q18" s="1322"/>
      <c r="R18" s="1322"/>
      <c r="S18" s="1322"/>
      <c r="T18" s="1322"/>
      <c r="U18" s="1322"/>
      <c r="V18" s="1322"/>
      <c r="W18" s="599" t="s">
        <v>718</v>
      </c>
    </row>
    <row r="19" spans="1:36" ht="22.5">
      <c r="A19" s="1310"/>
      <c r="B19" s="1310">
        <v>1</v>
      </c>
      <c r="C19" s="867"/>
      <c r="D19" s="867"/>
      <c r="E19" s="869"/>
      <c r="F19" s="869"/>
      <c r="G19" s="867"/>
      <c r="H19" s="867"/>
      <c r="I19" s="864"/>
      <c r="J19" s="863"/>
      <c r="K19" s="874">
        <v>1</v>
      </c>
      <c r="L19" s="562" t="str">
        <f>mergeValue(A19) &amp;"."&amp; mergeValue(B19)</f>
        <v>1.1</v>
      </c>
      <c r="M19" s="516" t="s">
        <v>15</v>
      </c>
      <c r="N19" s="549"/>
      <c r="O19" s="1322"/>
      <c r="P19" s="1322"/>
      <c r="Q19" s="1322"/>
      <c r="R19" s="1322"/>
      <c r="S19" s="1322"/>
      <c r="T19" s="1322"/>
      <c r="U19" s="1322"/>
      <c r="V19" s="1322"/>
      <c r="W19" s="599" t="s">
        <v>459</v>
      </c>
    </row>
    <row r="20" spans="1:36" ht="22.5">
      <c r="A20" s="1310"/>
      <c r="B20" s="1310"/>
      <c r="C20" s="1310">
        <v>1</v>
      </c>
      <c r="D20" s="867"/>
      <c r="E20" s="869"/>
      <c r="F20" s="869"/>
      <c r="G20" s="867"/>
      <c r="H20" s="867"/>
      <c r="I20" s="871"/>
      <c r="J20" s="863"/>
      <c r="K20" s="874">
        <v>1</v>
      </c>
      <c r="L20" s="562" t="str">
        <f>mergeValue(A20) &amp;"."&amp; mergeValue(B20)&amp;"."&amp; mergeValue(C20)</f>
        <v>1.1.1</v>
      </c>
      <c r="M20" s="517" t="s">
        <v>7</v>
      </c>
      <c r="N20" s="549"/>
      <c r="O20" s="1322"/>
      <c r="P20" s="1322"/>
      <c r="Q20" s="1322"/>
      <c r="R20" s="1322"/>
      <c r="S20" s="1322"/>
      <c r="T20" s="1322"/>
      <c r="U20" s="1322"/>
      <c r="V20" s="1322"/>
      <c r="W20" s="599" t="s">
        <v>600</v>
      </c>
    </row>
    <row r="21" spans="1:36" ht="22.5">
      <c r="A21" s="1310"/>
      <c r="B21" s="1310"/>
      <c r="C21" s="1310"/>
      <c r="D21" s="1310">
        <v>1</v>
      </c>
      <c r="E21" s="869"/>
      <c r="F21" s="869"/>
      <c r="G21" s="867"/>
      <c r="H21" s="867"/>
      <c r="I21" s="1310">
        <v>1</v>
      </c>
      <c r="J21" s="863"/>
      <c r="K21" s="874">
        <v>1</v>
      </c>
      <c r="L21" s="562" t="str">
        <f>mergeValue(A21) &amp;"."&amp; mergeValue(B21)&amp;"."&amp; mergeValue(C21)&amp;"."&amp; mergeValue(D21)</f>
        <v>1.1.1.1</v>
      </c>
      <c r="M21" s="518" t="s">
        <v>21</v>
      </c>
      <c r="N21" s="549"/>
      <c r="O21" s="1322"/>
      <c r="P21" s="1322"/>
      <c r="Q21" s="1322"/>
      <c r="R21" s="1322"/>
      <c r="S21" s="1322"/>
      <c r="T21" s="1322"/>
      <c r="U21" s="1322"/>
      <c r="V21" s="1322"/>
      <c r="W21" s="599" t="s">
        <v>601</v>
      </c>
    </row>
    <row r="22" spans="1:36" ht="11.25" hidden="1" customHeight="1">
      <c r="A22" s="1310"/>
      <c r="B22" s="1310"/>
      <c r="C22" s="1310"/>
      <c r="D22" s="1310"/>
      <c r="E22" s="1310">
        <v>1</v>
      </c>
      <c r="F22" s="869"/>
      <c r="G22" s="867"/>
      <c r="H22" s="867"/>
      <c r="I22" s="1310"/>
      <c r="J22" s="869"/>
      <c r="K22" s="874">
        <v>1</v>
      </c>
      <c r="L22" s="562"/>
      <c r="M22" s="524"/>
      <c r="N22" s="550"/>
      <c r="O22" s="600"/>
      <c r="P22" s="600"/>
      <c r="Q22" s="600"/>
      <c r="R22" s="600"/>
      <c r="S22" s="600"/>
      <c r="T22" s="600"/>
      <c r="U22" s="562"/>
      <c r="V22" s="477"/>
      <c r="W22" s="529"/>
    </row>
    <row r="23" spans="1:36" ht="33.75">
      <c r="A23" s="1310"/>
      <c r="B23" s="1310"/>
      <c r="C23" s="1310"/>
      <c r="D23" s="1310"/>
      <c r="E23" s="1310"/>
      <c r="F23" s="1310">
        <v>1</v>
      </c>
      <c r="G23" s="867"/>
      <c r="H23" s="867"/>
      <c r="I23" s="1310"/>
      <c r="J23" s="1327"/>
      <c r="K23" s="874">
        <v>1</v>
      </c>
      <c r="L23" s="562" t="str">
        <f>mergeValue(A23) &amp;"."&amp; mergeValue(B23)&amp;"."&amp; mergeValue(C23)&amp;"."&amp; mergeValue(D23)&amp;"."&amp;  mergeValue(F23)</f>
        <v>1.1.1.1.1</v>
      </c>
      <c r="M23" s="524" t="s">
        <v>9</v>
      </c>
      <c r="N23" s="550"/>
      <c r="O23" s="1312"/>
      <c r="P23" s="1312"/>
      <c r="Q23" s="1312"/>
      <c r="R23" s="1312"/>
      <c r="S23" s="1312"/>
      <c r="T23" s="1312"/>
      <c r="U23" s="1312"/>
      <c r="V23" s="1312"/>
      <c r="W23" s="599" t="s">
        <v>720</v>
      </c>
      <c r="Y23" s="558" t="str">
        <f>strCheckUnique(Z23:Z26)</f>
        <v/>
      </c>
      <c r="AA23" s="558"/>
    </row>
    <row r="24" spans="1:36" ht="99" customHeight="1">
      <c r="A24" s="1310"/>
      <c r="B24" s="1310"/>
      <c r="C24" s="1310"/>
      <c r="D24" s="1310"/>
      <c r="E24" s="1310"/>
      <c r="F24" s="1310"/>
      <c r="G24" s="867">
        <v>1</v>
      </c>
      <c r="H24" s="867"/>
      <c r="I24" s="1310"/>
      <c r="J24" s="1327"/>
      <c r="K24" s="866"/>
      <c r="L24" s="562" t="str">
        <f>mergeValue(A24) &amp;"."&amp; mergeValue(B24)&amp;"."&amp; mergeValue(C24)&amp;"."&amp; mergeValue(D24)&amp;"."&amp;  mergeValue(F24)&amp;"."&amp;  mergeValue(G24)</f>
        <v>1.1.1.1.1.1</v>
      </c>
      <c r="M24" s="1088"/>
      <c r="N24" s="555"/>
      <c r="O24" s="532"/>
      <c r="P24" s="532"/>
      <c r="Q24" s="532"/>
      <c r="R24" s="1316"/>
      <c r="S24" s="1306" t="s">
        <v>83</v>
      </c>
      <c r="T24" s="1316"/>
      <c r="U24" s="1306" t="s">
        <v>84</v>
      </c>
      <c r="V24" s="507"/>
      <c r="W24" s="1280" t="s">
        <v>733</v>
      </c>
      <c r="X24" s="554" t="str">
        <f>strCheckDate(O25:V25)</f>
        <v/>
      </c>
      <c r="Y24" s="558"/>
      <c r="Z24" s="558" t="str">
        <f>IF(M24="","",M24 )</f>
        <v/>
      </c>
      <c r="AA24" s="558"/>
      <c r="AB24" s="558"/>
      <c r="AC24" s="558"/>
    </row>
    <row r="25" spans="1:36" ht="11.25" hidden="1">
      <c r="A25" s="1310"/>
      <c r="B25" s="1310"/>
      <c r="C25" s="1310"/>
      <c r="D25" s="1310"/>
      <c r="E25" s="1310"/>
      <c r="F25" s="1310"/>
      <c r="G25" s="867"/>
      <c r="H25" s="867"/>
      <c r="I25" s="1310"/>
      <c r="J25" s="1327"/>
      <c r="K25" s="874">
        <v>1</v>
      </c>
      <c r="L25" s="569"/>
      <c r="M25" s="615"/>
      <c r="N25" s="555"/>
      <c r="O25" s="532"/>
      <c r="P25" s="532"/>
      <c r="Q25" s="553" t="str">
        <f>R24 &amp; "-" &amp; T24</f>
        <v>-</v>
      </c>
      <c r="R25" s="1316"/>
      <c r="S25" s="1306"/>
      <c r="T25" s="1316"/>
      <c r="U25" s="1306"/>
      <c r="V25" s="507"/>
      <c r="W25" s="1281"/>
      <c r="Y25" s="558"/>
      <c r="Z25" s="558"/>
      <c r="AA25" s="558"/>
      <c r="AB25" s="558"/>
      <c r="AC25" s="558"/>
    </row>
    <row r="26" spans="1:36" s="492" customFormat="1" ht="15" customHeight="1">
      <c r="A26" s="1310"/>
      <c r="B26" s="1310"/>
      <c r="C26" s="1310"/>
      <c r="D26" s="1310"/>
      <c r="E26" s="1310"/>
      <c r="F26" s="1310"/>
      <c r="G26" s="867"/>
      <c r="H26" s="867"/>
      <c r="I26" s="1310"/>
      <c r="J26" s="1327"/>
      <c r="K26" s="874">
        <v>1</v>
      </c>
      <c r="L26" s="508"/>
      <c r="M26" s="526" t="s">
        <v>24</v>
      </c>
      <c r="N26" s="521"/>
      <c r="O26" s="515"/>
      <c r="P26" s="515"/>
      <c r="Q26" s="515"/>
      <c r="R26" s="542"/>
      <c r="S26" s="534"/>
      <c r="T26" s="533"/>
      <c r="U26" s="521"/>
      <c r="V26" s="530"/>
      <c r="W26" s="1282"/>
      <c r="X26" s="556"/>
      <c r="Y26" s="556"/>
      <c r="Z26" s="556"/>
      <c r="AA26" s="556"/>
      <c r="AB26" s="556"/>
      <c r="AC26" s="556"/>
      <c r="AD26" s="556"/>
      <c r="AE26" s="556"/>
      <c r="AF26" s="556"/>
      <c r="AG26" s="556"/>
      <c r="AH26" s="556"/>
      <c r="AI26" s="556"/>
    </row>
    <row r="27" spans="1:36" s="492" customFormat="1" ht="15" customHeight="1">
      <c r="A27" s="1310"/>
      <c r="B27" s="1310"/>
      <c r="C27" s="1310"/>
      <c r="D27" s="1310"/>
      <c r="E27" s="1310"/>
      <c r="F27" s="869"/>
      <c r="G27" s="869"/>
      <c r="H27" s="867"/>
      <c r="I27" s="1310"/>
      <c r="J27" s="869"/>
      <c r="K27" s="873"/>
      <c r="L27" s="508"/>
      <c r="M27" s="521" t="s">
        <v>10</v>
      </c>
      <c r="N27" s="526"/>
      <c r="O27" s="526"/>
      <c r="P27" s="526"/>
      <c r="Q27" s="526"/>
      <c r="R27" s="526"/>
      <c r="S27" s="526"/>
      <c r="T27" s="526"/>
      <c r="U27" s="526"/>
      <c r="V27" s="526"/>
      <c r="W27" s="530"/>
      <c r="X27" s="556"/>
      <c r="Y27" s="556"/>
      <c r="Z27" s="556"/>
      <c r="AA27" s="556"/>
      <c r="AB27" s="556"/>
      <c r="AC27" s="556"/>
      <c r="AD27" s="556"/>
      <c r="AE27" s="556"/>
      <c r="AF27" s="556"/>
      <c r="AG27" s="556"/>
      <c r="AH27" s="556"/>
      <c r="AI27" s="556"/>
      <c r="AJ27" s="556"/>
    </row>
    <row r="28" spans="1:36" s="492" customFormat="1" ht="15" hidden="1" customHeight="1">
      <c r="A28" s="1310"/>
      <c r="B28" s="1310"/>
      <c r="C28" s="1310"/>
      <c r="D28" s="1310"/>
      <c r="E28" s="869"/>
      <c r="F28" s="869"/>
      <c r="G28" s="869"/>
      <c r="H28" s="867"/>
      <c r="I28" s="1310"/>
      <c r="J28" s="869"/>
      <c r="K28" s="873"/>
      <c r="L28" s="508"/>
      <c r="M28" s="521"/>
      <c r="N28" s="526"/>
      <c r="O28" s="526"/>
      <c r="P28" s="526"/>
      <c r="Q28" s="526"/>
      <c r="R28" s="526"/>
      <c r="S28" s="526"/>
      <c r="T28" s="526"/>
      <c r="U28" s="526"/>
      <c r="V28" s="526"/>
      <c r="W28" s="530"/>
      <c r="X28" s="556"/>
      <c r="Y28" s="556"/>
      <c r="Z28" s="556"/>
      <c r="AA28" s="556"/>
      <c r="AB28" s="556"/>
      <c r="AC28" s="556"/>
      <c r="AD28" s="556"/>
      <c r="AE28" s="556"/>
      <c r="AF28" s="556"/>
      <c r="AG28" s="556"/>
      <c r="AH28" s="556"/>
      <c r="AI28" s="556"/>
      <c r="AJ28" s="556"/>
    </row>
    <row r="29" spans="1:36" s="492" customFormat="1" ht="15" customHeight="1">
      <c r="A29" s="1310"/>
      <c r="B29" s="1310"/>
      <c r="C29" s="1310"/>
      <c r="D29" s="872"/>
      <c r="E29" s="872"/>
      <c r="F29" s="869"/>
      <c r="G29" s="867"/>
      <c r="H29" s="867"/>
      <c r="I29" s="865"/>
      <c r="J29" s="862"/>
      <c r="K29" s="874">
        <v>1</v>
      </c>
      <c r="L29" s="508"/>
      <c r="M29" s="520" t="s">
        <v>16</v>
      </c>
      <c r="N29" s="519"/>
      <c r="O29" s="515"/>
      <c r="P29" s="515"/>
      <c r="Q29" s="515"/>
      <c r="R29" s="542"/>
      <c r="S29" s="534"/>
      <c r="T29" s="533"/>
      <c r="U29" s="519"/>
      <c r="V29" s="534"/>
      <c r="W29" s="530"/>
      <c r="X29" s="556"/>
      <c r="Y29" s="556"/>
      <c r="Z29" s="556"/>
      <c r="AA29" s="556"/>
      <c r="AB29" s="556"/>
      <c r="AC29" s="556"/>
      <c r="AD29" s="556"/>
      <c r="AE29" s="556"/>
      <c r="AF29" s="556"/>
      <c r="AG29" s="556"/>
      <c r="AH29" s="556"/>
      <c r="AI29" s="556"/>
    </row>
    <row r="30" spans="1:36" s="492" customFormat="1" ht="15" customHeight="1">
      <c r="A30" s="1310"/>
      <c r="B30" s="1310"/>
      <c r="C30" s="872"/>
      <c r="D30" s="872"/>
      <c r="E30" s="872"/>
      <c r="F30" s="872"/>
      <c r="G30" s="867"/>
      <c r="H30" s="867"/>
      <c r="I30" s="875"/>
      <c r="J30" s="862"/>
      <c r="K30" s="874">
        <v>1</v>
      </c>
      <c r="L30" s="508"/>
      <c r="M30" s="519" t="s">
        <v>17</v>
      </c>
      <c r="N30" s="519"/>
      <c r="O30" s="515"/>
      <c r="P30" s="515"/>
      <c r="Q30" s="515"/>
      <c r="R30" s="542"/>
      <c r="S30" s="534"/>
      <c r="T30" s="533"/>
      <c r="U30" s="519"/>
      <c r="V30" s="534"/>
      <c r="W30" s="530"/>
      <c r="X30" s="556"/>
      <c r="Y30" s="556"/>
      <c r="Z30" s="556"/>
      <c r="AA30" s="556"/>
      <c r="AB30" s="556"/>
      <c r="AC30" s="556"/>
      <c r="AD30" s="556"/>
      <c r="AE30" s="556"/>
      <c r="AF30" s="556"/>
      <c r="AG30" s="556"/>
      <c r="AH30" s="556"/>
      <c r="AI30" s="556"/>
    </row>
    <row r="31" spans="1:36" s="492" customFormat="1" ht="15" customHeight="1">
      <c r="A31" s="1310"/>
      <c r="B31" s="872"/>
      <c r="C31" s="872"/>
      <c r="D31" s="872"/>
      <c r="E31" s="872"/>
      <c r="F31" s="872"/>
      <c r="G31" s="867"/>
      <c r="H31" s="867"/>
      <c r="I31" s="865"/>
      <c r="J31" s="862"/>
      <c r="K31" s="874">
        <v>1</v>
      </c>
      <c r="L31" s="508"/>
      <c r="M31" s="528" t="s">
        <v>18</v>
      </c>
      <c r="N31" s="519"/>
      <c r="O31" s="515"/>
      <c r="P31" s="515"/>
      <c r="Q31" s="515"/>
      <c r="R31" s="542"/>
      <c r="S31" s="534"/>
      <c r="T31" s="533"/>
      <c r="U31" s="519"/>
      <c r="V31" s="534"/>
      <c r="W31" s="530"/>
      <c r="X31" s="556"/>
      <c r="Y31" s="556"/>
      <c r="Z31" s="556"/>
      <c r="AA31" s="556"/>
      <c r="AB31" s="556"/>
      <c r="AC31" s="556"/>
      <c r="AD31" s="556"/>
      <c r="AE31" s="556"/>
      <c r="AF31" s="556"/>
      <c r="AG31" s="556"/>
      <c r="AH31" s="556"/>
      <c r="AI31" s="556"/>
    </row>
    <row r="32" spans="1:36" s="492" customFormat="1" ht="15" customHeight="1">
      <c r="A32" s="861"/>
      <c r="B32" s="861"/>
      <c r="C32" s="861"/>
      <c r="D32" s="861"/>
      <c r="E32" s="861"/>
      <c r="F32" s="861"/>
      <c r="G32" s="861"/>
      <c r="H32" s="861"/>
      <c r="I32" s="861"/>
      <c r="J32" s="861"/>
      <c r="K32" s="861"/>
      <c r="L32" s="462"/>
      <c r="M32" s="535" t="s">
        <v>308</v>
      </c>
      <c r="N32" s="519"/>
      <c r="O32" s="515"/>
      <c r="P32" s="515"/>
      <c r="Q32" s="515"/>
      <c r="R32" s="542"/>
      <c r="S32" s="534"/>
      <c r="T32" s="533"/>
      <c r="U32" s="519"/>
      <c r="V32" s="534"/>
      <c r="W32" s="530"/>
      <c r="X32" s="556"/>
      <c r="Y32" s="556"/>
      <c r="Z32" s="556"/>
      <c r="AA32" s="556"/>
      <c r="AB32" s="556"/>
      <c r="AC32" s="556"/>
      <c r="AD32" s="556"/>
      <c r="AE32" s="556"/>
      <c r="AF32" s="556"/>
      <c r="AG32" s="556"/>
      <c r="AH32" s="556"/>
      <c r="AI32" s="556"/>
    </row>
    <row r="33" spans="12:23" ht="3" customHeight="1">
      <c r="L33" s="455"/>
      <c r="M33" s="455"/>
      <c r="N33" s="455"/>
      <c r="O33" s="455"/>
      <c r="P33" s="455"/>
      <c r="Q33" s="455"/>
      <c r="R33" s="455"/>
      <c r="S33" s="455"/>
      <c r="T33" s="455"/>
      <c r="U33" s="455"/>
    </row>
    <row r="34" spans="12:23" ht="106.5" customHeight="1">
      <c r="L34" s="1">
        <v>1</v>
      </c>
      <c r="M34" s="1273" t="s">
        <v>734</v>
      </c>
      <c r="N34" s="1273"/>
      <c r="O34" s="1273"/>
      <c r="P34" s="1273"/>
      <c r="Q34" s="1273"/>
      <c r="R34" s="1273"/>
      <c r="S34" s="1273"/>
      <c r="T34" s="1273"/>
      <c r="U34" s="1273"/>
      <c r="V34" s="1273"/>
      <c r="W34" s="1273"/>
    </row>
  </sheetData>
  <sheetProtection password="FA9C" sheet="1" objects="1" scenarios="1" formatColumns="0" formatRows="0"/>
  <dataConsolidate link="1"/>
  <mergeCells count="39">
    <mergeCell ref="A18:A31"/>
    <mergeCell ref="O18:V18"/>
    <mergeCell ref="B19:B30"/>
    <mergeCell ref="O19:V19"/>
    <mergeCell ref="C20:C29"/>
    <mergeCell ref="U24:U25"/>
    <mergeCell ref="O20:V20"/>
    <mergeCell ref="D21:D28"/>
    <mergeCell ref="O21:V21"/>
    <mergeCell ref="E22:E27"/>
    <mergeCell ref="F23:F26"/>
    <mergeCell ref="J23:J26"/>
    <mergeCell ref="O23:V23"/>
    <mergeCell ref="R24:R25"/>
    <mergeCell ref="S24:S25"/>
    <mergeCell ref="O12:U12"/>
    <mergeCell ref="O15:O16"/>
    <mergeCell ref="P15:Q15"/>
    <mergeCell ref="S16:T16"/>
    <mergeCell ref="I21:I28"/>
    <mergeCell ref="L5:T5"/>
    <mergeCell ref="O7:T7"/>
    <mergeCell ref="O8:T8"/>
    <mergeCell ref="L11:M11"/>
    <mergeCell ref="O11:T11"/>
    <mergeCell ref="O9:T9"/>
    <mergeCell ref="O10:T10"/>
    <mergeCell ref="W24:W26"/>
    <mergeCell ref="R15:T15"/>
    <mergeCell ref="O14:T14"/>
    <mergeCell ref="M34:W34"/>
    <mergeCell ref="U14:U16"/>
    <mergeCell ref="V14:V16"/>
    <mergeCell ref="W13:W16"/>
    <mergeCell ref="L13:V13"/>
    <mergeCell ref="L14:L16"/>
    <mergeCell ref="M14:M16"/>
    <mergeCell ref="S17:T17"/>
    <mergeCell ref="T24:T25"/>
  </mergeCells>
  <dataValidations count="9">
    <dataValidation allowBlank="1" sqref="JH27:JS28 TD27:TO28 ACZ27:ADK28 AMV27:ANG28 AWR27:AXC28 BGN27:BGY28 BQJ27:BQU28 CAF27:CAQ28 CKB27:CKM28 CTX27:CUI28 DDT27:DEE28 DNP27:DOA28 DXL27:DXW28 EHH27:EHS28 ERD27:ERO28 FAZ27:FBK28 FKV27:FLG28 FUR27:FVC28 GEN27:GEY28 GOJ27:GOU28 GYF27:GYQ28 HIB27:HIM28 HRX27:HSI28 IBT27:ICE28 ILP27:IMA28 IVL27:IVW28 JFH27:JFS28 JPD27:JPO28 JYZ27:JZK28 KIV27:KJG28 KSR27:KTC28 LCN27:LCY28 LMJ27:LMU28 LWF27:LWQ28 MGB27:MGM28 MPX27:MQI28 MZT27:NAE28 NJP27:NKA28 NTL27:NTW28 ODH27:ODS28 OND27:ONO28 OWZ27:OXK28 PGV27:PHG28 PQR27:PRC28 QAN27:QAY28 QKJ27:QKU28 QUF27:QUQ28 REB27:REM28 RNX27:ROI28 RXT27:RYE28 SHP27:SIA28 SRL27:SRW28 TBH27:TBS28 TLD27:TLO28 TUZ27:TVK28 UEV27:UFG28 UOR27:UPC28 UYN27:UYY28 VIJ27:VIU28 VSF27:VSQ28 WCB27:WCM28 WLX27:WMI28 WVT27:WWE28 JH65563:JS65564 TD65563:TO65564 ACZ65563:ADK65564 AMV65563:ANG65564 AWR65563:AXC65564 BGN65563:BGY65564 BQJ65563:BQU65564 CAF65563:CAQ65564 CKB65563:CKM65564 CTX65563:CUI65564 DDT65563:DEE65564 DNP65563:DOA65564 DXL65563:DXW65564 EHH65563:EHS65564 ERD65563:ERO65564 FAZ65563:FBK65564 FKV65563:FLG65564 FUR65563:FVC65564 GEN65563:GEY65564 GOJ65563:GOU65564 GYF65563:GYQ65564 HIB65563:HIM65564 HRX65563:HSI65564 IBT65563:ICE65564 ILP65563:IMA65564 IVL65563:IVW65564 JFH65563:JFS65564 JPD65563:JPO65564 JYZ65563:JZK65564 KIV65563:KJG65564 KSR65563:KTC65564 LCN65563:LCY65564 LMJ65563:LMU65564 LWF65563:LWQ65564 MGB65563:MGM65564 MPX65563:MQI65564 MZT65563:NAE65564 NJP65563:NKA65564 NTL65563:NTW65564 ODH65563:ODS65564 OND65563:ONO65564 OWZ65563:OXK65564 PGV65563:PHG65564 PQR65563:PRC65564 QAN65563:QAY65564 QKJ65563:QKU65564 QUF65563:QUQ65564 REB65563:REM65564 RNX65563:ROI65564 RXT65563:RYE65564 SHP65563:SIA65564 SRL65563:SRW65564 TBH65563:TBS65564 TLD65563:TLO65564 TUZ65563:TVK65564 UEV65563:UFG65564 UOR65563:UPC65564 UYN65563:UYY65564 VIJ65563:VIU65564 VSF65563:VSQ65564 WCB65563:WCM65564 WLX65563:WMI65564 WVT65563:WWE65564 JH131099:JS131100 TD131099:TO131100 ACZ131099:ADK131100 AMV131099:ANG131100 AWR131099:AXC131100 BGN131099:BGY131100 BQJ131099:BQU131100 CAF131099:CAQ131100 CKB131099:CKM131100 CTX131099:CUI131100 DDT131099:DEE131100 DNP131099:DOA131100 DXL131099:DXW131100 EHH131099:EHS131100 ERD131099:ERO131100 FAZ131099:FBK131100 FKV131099:FLG131100 FUR131099:FVC131100 GEN131099:GEY131100 GOJ131099:GOU131100 GYF131099:GYQ131100 HIB131099:HIM131100 HRX131099:HSI131100 IBT131099:ICE131100 ILP131099:IMA131100 IVL131099:IVW131100 JFH131099:JFS131100 JPD131099:JPO131100 JYZ131099:JZK131100 KIV131099:KJG131100 KSR131099:KTC131100 LCN131099:LCY131100 LMJ131099:LMU131100 LWF131099:LWQ131100 MGB131099:MGM131100 MPX131099:MQI131100 MZT131099:NAE131100 NJP131099:NKA131100 NTL131099:NTW131100 ODH131099:ODS131100 OND131099:ONO131100 OWZ131099:OXK131100 PGV131099:PHG131100 PQR131099:PRC131100 QAN131099:QAY131100 QKJ131099:QKU131100 QUF131099:QUQ131100 REB131099:REM131100 RNX131099:ROI131100 RXT131099:RYE131100 SHP131099:SIA131100 SRL131099:SRW131100 TBH131099:TBS131100 TLD131099:TLO131100 TUZ131099:TVK131100 UEV131099:UFG131100 UOR131099:UPC131100 UYN131099:UYY131100 VIJ131099:VIU131100 VSF131099:VSQ131100 WCB131099:WCM131100 WLX131099:WMI131100 WVT131099:WWE131100 JH196635:JS196636 TD196635:TO196636 ACZ196635:ADK196636 AMV196635:ANG196636 AWR196635:AXC196636 BGN196635:BGY196636 BQJ196635:BQU196636 CAF196635:CAQ196636 CKB196635:CKM196636 CTX196635:CUI196636 DDT196635:DEE196636 DNP196635:DOA196636 DXL196635:DXW196636 EHH196635:EHS196636 ERD196635:ERO196636 FAZ196635:FBK196636 FKV196635:FLG196636 FUR196635:FVC196636 GEN196635:GEY196636 GOJ196635:GOU196636 GYF196635:GYQ196636 HIB196635:HIM196636 HRX196635:HSI196636 IBT196635:ICE196636 ILP196635:IMA196636 IVL196635:IVW196636 JFH196635:JFS196636 JPD196635:JPO196636 JYZ196635:JZK196636 KIV196635:KJG196636 KSR196635:KTC196636 LCN196635:LCY196636 LMJ196635:LMU196636 LWF196635:LWQ196636 MGB196635:MGM196636 MPX196635:MQI196636 MZT196635:NAE196636 NJP196635:NKA196636 NTL196635:NTW196636 ODH196635:ODS196636 OND196635:ONO196636 OWZ196635:OXK196636 PGV196635:PHG196636 PQR196635:PRC196636 QAN196635:QAY196636 QKJ196635:QKU196636 QUF196635:QUQ196636 REB196635:REM196636 RNX196635:ROI196636 RXT196635:RYE196636 SHP196635:SIA196636 SRL196635:SRW196636 TBH196635:TBS196636 TLD196635:TLO196636 TUZ196635:TVK196636 UEV196635:UFG196636 UOR196635:UPC196636 UYN196635:UYY196636 VIJ196635:VIU196636 VSF196635:VSQ196636 WCB196635:WCM196636 WLX196635:WMI196636 WVT196635:WWE196636 JH262171:JS262172 TD262171:TO262172 ACZ262171:ADK262172 AMV262171:ANG262172 AWR262171:AXC262172 BGN262171:BGY262172 BQJ262171:BQU262172 CAF262171:CAQ262172 CKB262171:CKM262172 CTX262171:CUI262172 DDT262171:DEE262172 DNP262171:DOA262172 DXL262171:DXW262172 EHH262171:EHS262172 ERD262171:ERO262172 FAZ262171:FBK262172 FKV262171:FLG262172 FUR262171:FVC262172 GEN262171:GEY262172 GOJ262171:GOU262172 GYF262171:GYQ262172 HIB262171:HIM262172 HRX262171:HSI262172 IBT262171:ICE262172 ILP262171:IMA262172 IVL262171:IVW262172 JFH262171:JFS262172 JPD262171:JPO262172 JYZ262171:JZK262172 KIV262171:KJG262172 KSR262171:KTC262172 LCN262171:LCY262172 LMJ262171:LMU262172 LWF262171:LWQ262172 MGB262171:MGM262172 MPX262171:MQI262172 MZT262171:NAE262172 NJP262171:NKA262172 NTL262171:NTW262172 ODH262171:ODS262172 OND262171:ONO262172 OWZ262171:OXK262172 PGV262171:PHG262172 PQR262171:PRC262172 QAN262171:QAY262172 QKJ262171:QKU262172 QUF262171:QUQ262172 REB262171:REM262172 RNX262171:ROI262172 RXT262171:RYE262172 SHP262171:SIA262172 SRL262171:SRW262172 TBH262171:TBS262172 TLD262171:TLO262172 TUZ262171:TVK262172 UEV262171:UFG262172 UOR262171:UPC262172 UYN262171:UYY262172 VIJ262171:VIU262172 VSF262171:VSQ262172 WCB262171:WCM262172 WLX262171:WMI262172 WVT262171:WWE262172 JH327707:JS327708 TD327707:TO327708 ACZ327707:ADK327708 AMV327707:ANG327708 AWR327707:AXC327708 BGN327707:BGY327708 BQJ327707:BQU327708 CAF327707:CAQ327708 CKB327707:CKM327708 CTX327707:CUI327708 DDT327707:DEE327708 DNP327707:DOA327708 DXL327707:DXW327708 EHH327707:EHS327708 ERD327707:ERO327708 FAZ327707:FBK327708 FKV327707:FLG327708 FUR327707:FVC327708 GEN327707:GEY327708 GOJ327707:GOU327708 GYF327707:GYQ327708 HIB327707:HIM327708 HRX327707:HSI327708 IBT327707:ICE327708 ILP327707:IMA327708 IVL327707:IVW327708 JFH327707:JFS327708 JPD327707:JPO327708 JYZ327707:JZK327708 KIV327707:KJG327708 KSR327707:KTC327708 LCN327707:LCY327708 LMJ327707:LMU327708 LWF327707:LWQ327708 MGB327707:MGM327708 MPX327707:MQI327708 MZT327707:NAE327708 NJP327707:NKA327708 NTL327707:NTW327708 ODH327707:ODS327708 OND327707:ONO327708 OWZ327707:OXK327708 PGV327707:PHG327708 PQR327707:PRC327708 QAN327707:QAY327708 QKJ327707:QKU327708 QUF327707:QUQ327708 REB327707:REM327708 RNX327707:ROI327708 RXT327707:RYE327708 SHP327707:SIA327708 SRL327707:SRW327708 TBH327707:TBS327708 TLD327707:TLO327708 TUZ327707:TVK327708 UEV327707:UFG327708 UOR327707:UPC327708 UYN327707:UYY327708 VIJ327707:VIU327708 VSF327707:VSQ327708 WCB327707:WCM327708 WLX327707:WMI327708 WVT327707:WWE327708 JH393243:JS393244 TD393243:TO393244 ACZ393243:ADK393244 AMV393243:ANG393244 AWR393243:AXC393244 BGN393243:BGY393244 BQJ393243:BQU393244 CAF393243:CAQ393244 CKB393243:CKM393244 CTX393243:CUI393244 DDT393243:DEE393244 DNP393243:DOA393244 DXL393243:DXW393244 EHH393243:EHS393244 ERD393243:ERO393244 FAZ393243:FBK393244 FKV393243:FLG393244 FUR393243:FVC393244 GEN393243:GEY393244 GOJ393243:GOU393244 GYF393243:GYQ393244 HIB393243:HIM393244 HRX393243:HSI393244 IBT393243:ICE393244 ILP393243:IMA393244 IVL393243:IVW393244 JFH393243:JFS393244 JPD393243:JPO393244 JYZ393243:JZK393244 KIV393243:KJG393244 KSR393243:KTC393244 LCN393243:LCY393244 LMJ393243:LMU393244 LWF393243:LWQ393244 MGB393243:MGM393244 MPX393243:MQI393244 MZT393243:NAE393244 NJP393243:NKA393244 NTL393243:NTW393244 ODH393243:ODS393244 OND393243:ONO393244 OWZ393243:OXK393244 PGV393243:PHG393244 PQR393243:PRC393244 QAN393243:QAY393244 QKJ393243:QKU393244 QUF393243:QUQ393244 REB393243:REM393244 RNX393243:ROI393244 RXT393243:RYE393244 SHP393243:SIA393244 SRL393243:SRW393244 TBH393243:TBS393244 TLD393243:TLO393244 TUZ393243:TVK393244 UEV393243:UFG393244 UOR393243:UPC393244 UYN393243:UYY393244 VIJ393243:VIU393244 VSF393243:VSQ393244 WCB393243:WCM393244 WLX393243:WMI393244 WVT393243:WWE393244 JH458779:JS458780 TD458779:TO458780 ACZ458779:ADK458780 AMV458779:ANG458780 AWR458779:AXC458780 BGN458779:BGY458780 BQJ458779:BQU458780 CAF458779:CAQ458780 CKB458779:CKM458780 CTX458779:CUI458780 DDT458779:DEE458780 DNP458779:DOA458780 DXL458779:DXW458780 EHH458779:EHS458780 ERD458779:ERO458780 FAZ458779:FBK458780 FKV458779:FLG458780 FUR458779:FVC458780 GEN458779:GEY458780 GOJ458779:GOU458780 GYF458779:GYQ458780 HIB458779:HIM458780 HRX458779:HSI458780 IBT458779:ICE458780 ILP458779:IMA458780 IVL458779:IVW458780 JFH458779:JFS458780 JPD458779:JPO458780 JYZ458779:JZK458780 KIV458779:KJG458780 KSR458779:KTC458780 LCN458779:LCY458780 LMJ458779:LMU458780 LWF458779:LWQ458780 MGB458779:MGM458780 MPX458779:MQI458780 MZT458779:NAE458780 NJP458779:NKA458780 NTL458779:NTW458780 ODH458779:ODS458780 OND458779:ONO458780 OWZ458779:OXK458780 PGV458779:PHG458780 PQR458779:PRC458780 QAN458779:QAY458780 QKJ458779:QKU458780 QUF458779:QUQ458780 REB458779:REM458780 RNX458779:ROI458780 RXT458779:RYE458780 SHP458779:SIA458780 SRL458779:SRW458780 TBH458779:TBS458780 TLD458779:TLO458780 TUZ458779:TVK458780 UEV458779:UFG458780 UOR458779:UPC458780 UYN458779:UYY458780 VIJ458779:VIU458780 VSF458779:VSQ458780 WCB458779:WCM458780 WLX458779:WMI458780 WVT458779:WWE458780 JH524315:JS524316 TD524315:TO524316 ACZ524315:ADK524316 AMV524315:ANG524316 AWR524315:AXC524316 BGN524315:BGY524316 BQJ524315:BQU524316 CAF524315:CAQ524316 CKB524315:CKM524316 CTX524315:CUI524316 DDT524315:DEE524316 DNP524315:DOA524316 DXL524315:DXW524316 EHH524315:EHS524316 ERD524315:ERO524316 FAZ524315:FBK524316 FKV524315:FLG524316 FUR524315:FVC524316 GEN524315:GEY524316 GOJ524315:GOU524316 GYF524315:GYQ524316 HIB524315:HIM524316 HRX524315:HSI524316 IBT524315:ICE524316 ILP524315:IMA524316 IVL524315:IVW524316 JFH524315:JFS524316 JPD524315:JPO524316 JYZ524315:JZK524316 KIV524315:KJG524316 KSR524315:KTC524316 LCN524315:LCY524316 LMJ524315:LMU524316 LWF524315:LWQ524316 MGB524315:MGM524316 MPX524315:MQI524316 MZT524315:NAE524316 NJP524315:NKA524316 NTL524315:NTW524316 ODH524315:ODS524316 OND524315:ONO524316 OWZ524315:OXK524316 PGV524315:PHG524316 PQR524315:PRC524316 QAN524315:QAY524316 QKJ524315:QKU524316 QUF524315:QUQ524316 REB524315:REM524316 RNX524315:ROI524316 RXT524315:RYE524316 SHP524315:SIA524316 SRL524315:SRW524316 TBH524315:TBS524316 TLD524315:TLO524316 TUZ524315:TVK524316 UEV524315:UFG524316 UOR524315:UPC524316 UYN524315:UYY524316 VIJ524315:VIU524316 VSF524315:VSQ524316 WCB524315:WCM524316 WLX524315:WMI524316 WVT524315:WWE524316 JH589851:JS589852 TD589851:TO589852 ACZ589851:ADK589852 AMV589851:ANG589852 AWR589851:AXC589852 BGN589851:BGY589852 BQJ589851:BQU589852 CAF589851:CAQ589852 CKB589851:CKM589852 CTX589851:CUI589852 DDT589851:DEE589852 DNP589851:DOA589852 DXL589851:DXW589852 EHH589851:EHS589852 ERD589851:ERO589852 FAZ589851:FBK589852 FKV589851:FLG589852 FUR589851:FVC589852 GEN589851:GEY589852 GOJ589851:GOU589852 GYF589851:GYQ589852 HIB589851:HIM589852 HRX589851:HSI589852 IBT589851:ICE589852 ILP589851:IMA589852 IVL589851:IVW589852 JFH589851:JFS589852 JPD589851:JPO589852 JYZ589851:JZK589852 KIV589851:KJG589852 KSR589851:KTC589852 LCN589851:LCY589852 LMJ589851:LMU589852 LWF589851:LWQ589852 MGB589851:MGM589852 MPX589851:MQI589852 MZT589851:NAE589852 NJP589851:NKA589852 NTL589851:NTW589852 ODH589851:ODS589852 OND589851:ONO589852 OWZ589851:OXK589852 PGV589851:PHG589852 PQR589851:PRC589852 QAN589851:QAY589852 QKJ589851:QKU589852 QUF589851:QUQ589852 REB589851:REM589852 RNX589851:ROI589852 RXT589851:RYE589852 SHP589851:SIA589852 SRL589851:SRW589852 TBH589851:TBS589852 TLD589851:TLO589852 TUZ589851:TVK589852 UEV589851:UFG589852 UOR589851:UPC589852 UYN589851:UYY589852 VIJ589851:VIU589852 VSF589851:VSQ589852 WCB589851:WCM589852 WLX589851:WMI589852 WVT589851:WWE589852 JH655387:JS655388 TD655387:TO655388 ACZ655387:ADK655388 AMV655387:ANG655388 AWR655387:AXC655388 BGN655387:BGY655388 BQJ655387:BQU655388 CAF655387:CAQ655388 CKB655387:CKM655388 CTX655387:CUI655388 DDT655387:DEE655388 DNP655387:DOA655388 DXL655387:DXW655388 EHH655387:EHS655388 ERD655387:ERO655388 FAZ655387:FBK655388 FKV655387:FLG655388 FUR655387:FVC655388 GEN655387:GEY655388 GOJ655387:GOU655388 GYF655387:GYQ655388 HIB655387:HIM655388 HRX655387:HSI655388 IBT655387:ICE655388 ILP655387:IMA655388 IVL655387:IVW655388 JFH655387:JFS655388 JPD655387:JPO655388 JYZ655387:JZK655388 KIV655387:KJG655388 KSR655387:KTC655388 LCN655387:LCY655388 LMJ655387:LMU655388 LWF655387:LWQ655388 MGB655387:MGM655388 MPX655387:MQI655388 MZT655387:NAE655388 NJP655387:NKA655388 NTL655387:NTW655388 ODH655387:ODS655388 OND655387:ONO655388 OWZ655387:OXK655388 PGV655387:PHG655388 PQR655387:PRC655388 QAN655387:QAY655388 QKJ655387:QKU655388 QUF655387:QUQ655388 REB655387:REM655388 RNX655387:ROI655388 RXT655387:RYE655388 SHP655387:SIA655388 SRL655387:SRW655388 TBH655387:TBS655388 TLD655387:TLO655388 TUZ655387:TVK655388 UEV655387:UFG655388 UOR655387:UPC655388 UYN655387:UYY655388 VIJ655387:VIU655388 VSF655387:VSQ655388 WCB655387:WCM655388 WLX655387:WMI655388 WVT655387:WWE655388 JH720923:JS720924 TD720923:TO720924 ACZ720923:ADK720924 AMV720923:ANG720924 AWR720923:AXC720924 BGN720923:BGY720924 BQJ720923:BQU720924 CAF720923:CAQ720924 CKB720923:CKM720924 CTX720923:CUI720924 DDT720923:DEE720924 DNP720923:DOA720924 DXL720923:DXW720924 EHH720923:EHS720924 ERD720923:ERO720924 FAZ720923:FBK720924 FKV720923:FLG720924 FUR720923:FVC720924 GEN720923:GEY720924 GOJ720923:GOU720924 GYF720923:GYQ720924 HIB720923:HIM720924 HRX720923:HSI720924 IBT720923:ICE720924 ILP720923:IMA720924 IVL720923:IVW720924 JFH720923:JFS720924 JPD720923:JPO720924 JYZ720923:JZK720924 KIV720923:KJG720924 KSR720923:KTC720924 LCN720923:LCY720924 LMJ720923:LMU720924 LWF720923:LWQ720924 MGB720923:MGM720924 MPX720923:MQI720924 MZT720923:NAE720924 NJP720923:NKA720924 NTL720923:NTW720924 ODH720923:ODS720924 OND720923:ONO720924 OWZ720923:OXK720924 PGV720923:PHG720924 PQR720923:PRC720924 QAN720923:QAY720924 QKJ720923:QKU720924 QUF720923:QUQ720924 REB720923:REM720924 RNX720923:ROI720924 RXT720923:RYE720924 SHP720923:SIA720924 SRL720923:SRW720924 TBH720923:TBS720924 TLD720923:TLO720924 TUZ720923:TVK720924 UEV720923:UFG720924 UOR720923:UPC720924 UYN720923:UYY720924 VIJ720923:VIU720924 VSF720923:VSQ720924 WCB720923:WCM720924 WLX720923:WMI720924 WVT720923:WWE720924 JH786459:JS786460 TD786459:TO786460 ACZ786459:ADK786460 AMV786459:ANG786460 AWR786459:AXC786460 BGN786459:BGY786460 BQJ786459:BQU786460 CAF786459:CAQ786460 CKB786459:CKM786460 CTX786459:CUI786460 DDT786459:DEE786460 DNP786459:DOA786460 DXL786459:DXW786460 EHH786459:EHS786460 ERD786459:ERO786460 FAZ786459:FBK786460 FKV786459:FLG786460 FUR786459:FVC786460 GEN786459:GEY786460 GOJ786459:GOU786460 GYF786459:GYQ786460 HIB786459:HIM786460 HRX786459:HSI786460 IBT786459:ICE786460 ILP786459:IMA786460 IVL786459:IVW786460 JFH786459:JFS786460 JPD786459:JPO786460 JYZ786459:JZK786460 KIV786459:KJG786460 KSR786459:KTC786460 LCN786459:LCY786460 LMJ786459:LMU786460 LWF786459:LWQ786460 MGB786459:MGM786460 MPX786459:MQI786460 MZT786459:NAE786460 NJP786459:NKA786460 NTL786459:NTW786460 ODH786459:ODS786460 OND786459:ONO786460 OWZ786459:OXK786460 PGV786459:PHG786460 PQR786459:PRC786460 QAN786459:QAY786460 QKJ786459:QKU786460 QUF786459:QUQ786460 REB786459:REM786460 RNX786459:ROI786460 RXT786459:RYE786460 SHP786459:SIA786460 SRL786459:SRW786460 TBH786459:TBS786460 TLD786459:TLO786460 TUZ786459:TVK786460 UEV786459:UFG786460 UOR786459:UPC786460 UYN786459:UYY786460 VIJ786459:VIU786460 VSF786459:VSQ786460 WCB786459:WCM786460 WLX786459:WMI786460 WVT786459:WWE786460 JH851995:JS851996 TD851995:TO851996 ACZ851995:ADK851996 AMV851995:ANG851996 AWR851995:AXC851996 BGN851995:BGY851996 BQJ851995:BQU851996 CAF851995:CAQ851996 CKB851995:CKM851996 CTX851995:CUI851996 DDT851995:DEE851996 DNP851995:DOA851996 DXL851995:DXW851996 EHH851995:EHS851996 ERD851995:ERO851996 FAZ851995:FBK851996 FKV851995:FLG851996 FUR851995:FVC851996 GEN851995:GEY851996 GOJ851995:GOU851996 GYF851995:GYQ851996 HIB851995:HIM851996 HRX851995:HSI851996 IBT851995:ICE851996 ILP851995:IMA851996 IVL851995:IVW851996 JFH851995:JFS851996 JPD851995:JPO851996 JYZ851995:JZK851996 KIV851995:KJG851996 KSR851995:KTC851996 LCN851995:LCY851996 LMJ851995:LMU851996 LWF851995:LWQ851996 MGB851995:MGM851996 MPX851995:MQI851996 MZT851995:NAE851996 NJP851995:NKA851996 NTL851995:NTW851996 ODH851995:ODS851996 OND851995:ONO851996 OWZ851995:OXK851996 PGV851995:PHG851996 PQR851995:PRC851996 QAN851995:QAY851996 QKJ851995:QKU851996 QUF851995:QUQ851996 REB851995:REM851996 RNX851995:ROI851996 RXT851995:RYE851996 SHP851995:SIA851996 SRL851995:SRW851996 TBH851995:TBS851996 TLD851995:TLO851996 TUZ851995:TVK851996 UEV851995:UFG851996 UOR851995:UPC851996 UYN851995:UYY851996 VIJ851995:VIU851996 VSF851995:VSQ851996 WCB851995:WCM851996 WLX851995:WMI851996 WVT851995:WWE851996 JH917531:JS917532 TD917531:TO917532 ACZ917531:ADK917532 AMV917531:ANG917532 AWR917531:AXC917532 BGN917531:BGY917532 BQJ917531:BQU917532 CAF917531:CAQ917532 CKB917531:CKM917532 CTX917531:CUI917532 DDT917531:DEE917532 DNP917531:DOA917532 DXL917531:DXW917532 EHH917531:EHS917532 ERD917531:ERO917532 FAZ917531:FBK917532 FKV917531:FLG917532 FUR917531:FVC917532 GEN917531:GEY917532 GOJ917531:GOU917532 GYF917531:GYQ917532 HIB917531:HIM917532 HRX917531:HSI917532 IBT917531:ICE917532 ILP917531:IMA917532 IVL917531:IVW917532 JFH917531:JFS917532 JPD917531:JPO917532 JYZ917531:JZK917532 KIV917531:KJG917532 KSR917531:KTC917532 LCN917531:LCY917532 LMJ917531:LMU917532 LWF917531:LWQ917532 MGB917531:MGM917532 MPX917531:MQI917532 MZT917531:NAE917532 NJP917531:NKA917532 NTL917531:NTW917532 ODH917531:ODS917532 OND917531:ONO917532 OWZ917531:OXK917532 PGV917531:PHG917532 PQR917531:PRC917532 QAN917531:QAY917532 QKJ917531:QKU917532 QUF917531:QUQ917532 REB917531:REM917532 RNX917531:ROI917532 RXT917531:RYE917532 SHP917531:SIA917532 SRL917531:SRW917532 TBH917531:TBS917532 TLD917531:TLO917532 TUZ917531:TVK917532 UEV917531:UFG917532 UOR917531:UPC917532 UYN917531:UYY917532 VIJ917531:VIU917532 VSF917531:VSQ917532 WCB917531:WCM917532 WLX917531:WMI917532 WVT917531:WWE917532 WVT983067:WWE983068 JH983067:JS983068 TD983067:TO983068 ACZ983067:ADK983068 AMV983067:ANG983068 AWR983067:AXC983068 BGN983067:BGY983068 BQJ983067:BQU983068 CAF983067:CAQ983068 CKB983067:CKM983068 CTX983067:CUI983068 DDT983067:DEE983068 DNP983067:DOA983068 DXL983067:DXW983068 EHH983067:EHS983068 ERD983067:ERO983068 FAZ983067:FBK983068 FKV983067:FLG983068 FUR983067:FVC983068 GEN983067:GEY983068 GOJ983067:GOU983068 GYF983067:GYQ983068 HIB983067:HIM983068 HRX983067:HSI983068 IBT983067:ICE983068 ILP983067:IMA983068 IVL983067:IVW983068 JFH983067:JFS983068 JPD983067:JPO983068 JYZ983067:JZK983068 KIV983067:KJG983068 KSR983067:KTC983068 LCN983067:LCY983068 LMJ983067:LMU983068 LWF983067:LWQ983068 MGB983067:MGM983068 MPX983067:MQI983068 MZT983067:NAE983068 NJP983067:NKA983068 NTL983067:NTW983068 ODH983067:ODS983068 OND983067:ONO983068 OWZ983067:OXK983068 PGV983067:PHG983068 PQR983067:PRC983068 QAN983067:QAY983068 QKJ983067:QKU983068 QUF983067:QUQ983068 REB983067:REM983068 RNX983067:ROI983068 RXT983067:RYE983068 SHP983067:SIA983068 SRL983067:SRW983068 TBH983067:TBS983068 TLD983067:TLO983068 TUZ983067:TVK983068 UEV983067:UFG983068 UOR983067:UPC983068 UYN983067:UYY983068 VIJ983067:VIU983068 VSF983067:VSQ983068 WCB983067:WCM983068 WLX983067:WMI983068 W27:W28 L65563:W65564 L131099:W131100 L196635:W196636 L262171:W262172 L327707:W327708 L393243:W393244 L458779:W458780 L524315:W524316 L589851:W589852 L655387:W655388 L720923:W720924 L786459:W786460 L851995:W851996 L917531:W917532 L983067:W983068" xr:uid="{00000000-0002-0000-1300-000000000000}"/>
    <dataValidation allowBlank="1" prompt="Для выбора выполните двойной щелчок левой клавиши мыши по соответствующей ячейке." sqref="JH29:JS32 TD29:TO32 ACZ29:ADK32 AMV29:ANG32 AWR29:AXC32 BGN29:BGY32 BQJ29:BQU32 CAF29:CAQ32 CKB29:CKM32 CTX29:CUI32 DDT29:DEE32 DNP29:DOA32 DXL29:DXW32 EHH29:EHS32 ERD29:ERO32 FAZ29:FBK32 FKV29:FLG32 FUR29:FVC32 GEN29:GEY32 GOJ29:GOU32 GYF29:GYQ32 HIB29:HIM32 HRX29:HSI32 IBT29:ICE32 ILP29:IMA32 IVL29:IVW32 JFH29:JFS32 JPD29:JPO32 JYZ29:JZK32 KIV29:KJG32 KSR29:KTC32 LCN29:LCY32 LMJ29:LMU32 LWF29:LWQ32 MGB29:MGM32 MPX29:MQI32 MZT29:NAE32 NJP29:NKA32 NTL29:NTW32 ODH29:ODS32 OND29:ONO32 OWZ29:OXK32 PGV29:PHG32 PQR29:PRC32 QAN29:QAY32 QKJ29:QKU32 QUF29:QUQ32 REB29:REM32 RNX29:ROI32 RXT29:RYE32 SHP29:SIA32 SRL29:SRW32 TBH29:TBS32 TLD29:TLO32 TUZ29:TVK32 UEV29:UFG32 UOR29:UPC32 UYN29:UYY32 VIJ29:VIU32 VSF29:VSQ32 WCB29:WCM32 WLX29:WMI32 WVT29:WWE32 JH65565:JS65568 TD65565:TO65568 ACZ65565:ADK65568 AMV65565:ANG65568 AWR65565:AXC65568 BGN65565:BGY65568 BQJ65565:BQU65568 CAF65565:CAQ65568 CKB65565:CKM65568 CTX65565:CUI65568 DDT65565:DEE65568 DNP65565:DOA65568 DXL65565:DXW65568 EHH65565:EHS65568 ERD65565:ERO65568 FAZ65565:FBK65568 FKV65565:FLG65568 FUR65565:FVC65568 GEN65565:GEY65568 GOJ65565:GOU65568 GYF65565:GYQ65568 HIB65565:HIM65568 HRX65565:HSI65568 IBT65565:ICE65568 ILP65565:IMA65568 IVL65565:IVW65568 JFH65565:JFS65568 JPD65565:JPO65568 JYZ65565:JZK65568 KIV65565:KJG65568 KSR65565:KTC65568 LCN65565:LCY65568 LMJ65565:LMU65568 LWF65565:LWQ65568 MGB65565:MGM65568 MPX65565:MQI65568 MZT65565:NAE65568 NJP65565:NKA65568 NTL65565:NTW65568 ODH65565:ODS65568 OND65565:ONO65568 OWZ65565:OXK65568 PGV65565:PHG65568 PQR65565:PRC65568 QAN65565:QAY65568 QKJ65565:QKU65568 QUF65565:QUQ65568 REB65565:REM65568 RNX65565:ROI65568 RXT65565:RYE65568 SHP65565:SIA65568 SRL65565:SRW65568 TBH65565:TBS65568 TLD65565:TLO65568 TUZ65565:TVK65568 UEV65565:UFG65568 UOR65565:UPC65568 UYN65565:UYY65568 VIJ65565:VIU65568 VSF65565:VSQ65568 WCB65565:WCM65568 WLX65565:WMI65568 WVT65565:WWE65568 JH131101:JS131104 TD131101:TO131104 ACZ131101:ADK131104 AMV131101:ANG131104 AWR131101:AXC131104 BGN131101:BGY131104 BQJ131101:BQU131104 CAF131101:CAQ131104 CKB131101:CKM131104 CTX131101:CUI131104 DDT131101:DEE131104 DNP131101:DOA131104 DXL131101:DXW131104 EHH131101:EHS131104 ERD131101:ERO131104 FAZ131101:FBK131104 FKV131101:FLG131104 FUR131101:FVC131104 GEN131101:GEY131104 GOJ131101:GOU131104 GYF131101:GYQ131104 HIB131101:HIM131104 HRX131101:HSI131104 IBT131101:ICE131104 ILP131101:IMA131104 IVL131101:IVW131104 JFH131101:JFS131104 JPD131101:JPO131104 JYZ131101:JZK131104 KIV131101:KJG131104 KSR131101:KTC131104 LCN131101:LCY131104 LMJ131101:LMU131104 LWF131101:LWQ131104 MGB131101:MGM131104 MPX131101:MQI131104 MZT131101:NAE131104 NJP131101:NKA131104 NTL131101:NTW131104 ODH131101:ODS131104 OND131101:ONO131104 OWZ131101:OXK131104 PGV131101:PHG131104 PQR131101:PRC131104 QAN131101:QAY131104 QKJ131101:QKU131104 QUF131101:QUQ131104 REB131101:REM131104 RNX131101:ROI131104 RXT131101:RYE131104 SHP131101:SIA131104 SRL131101:SRW131104 TBH131101:TBS131104 TLD131101:TLO131104 TUZ131101:TVK131104 UEV131101:UFG131104 UOR131101:UPC131104 UYN131101:UYY131104 VIJ131101:VIU131104 VSF131101:VSQ131104 WCB131101:WCM131104 WLX131101:WMI131104 WVT131101:WWE131104 JH196637:JS196640 TD196637:TO196640 ACZ196637:ADK196640 AMV196637:ANG196640 AWR196637:AXC196640 BGN196637:BGY196640 BQJ196637:BQU196640 CAF196637:CAQ196640 CKB196637:CKM196640 CTX196637:CUI196640 DDT196637:DEE196640 DNP196637:DOA196640 DXL196637:DXW196640 EHH196637:EHS196640 ERD196637:ERO196640 FAZ196637:FBK196640 FKV196637:FLG196640 FUR196637:FVC196640 GEN196637:GEY196640 GOJ196637:GOU196640 GYF196637:GYQ196640 HIB196637:HIM196640 HRX196637:HSI196640 IBT196637:ICE196640 ILP196637:IMA196640 IVL196637:IVW196640 JFH196637:JFS196640 JPD196637:JPO196640 JYZ196637:JZK196640 KIV196637:KJG196640 KSR196637:KTC196640 LCN196637:LCY196640 LMJ196637:LMU196640 LWF196637:LWQ196640 MGB196637:MGM196640 MPX196637:MQI196640 MZT196637:NAE196640 NJP196637:NKA196640 NTL196637:NTW196640 ODH196637:ODS196640 OND196637:ONO196640 OWZ196637:OXK196640 PGV196637:PHG196640 PQR196637:PRC196640 QAN196637:QAY196640 QKJ196637:QKU196640 QUF196637:QUQ196640 REB196637:REM196640 RNX196637:ROI196640 RXT196637:RYE196640 SHP196637:SIA196640 SRL196637:SRW196640 TBH196637:TBS196640 TLD196637:TLO196640 TUZ196637:TVK196640 UEV196637:UFG196640 UOR196637:UPC196640 UYN196637:UYY196640 VIJ196637:VIU196640 VSF196637:VSQ196640 WCB196637:WCM196640 WLX196637:WMI196640 WVT196637:WWE196640 JH262173:JS262176 TD262173:TO262176 ACZ262173:ADK262176 AMV262173:ANG262176 AWR262173:AXC262176 BGN262173:BGY262176 BQJ262173:BQU262176 CAF262173:CAQ262176 CKB262173:CKM262176 CTX262173:CUI262176 DDT262173:DEE262176 DNP262173:DOA262176 DXL262173:DXW262176 EHH262173:EHS262176 ERD262173:ERO262176 FAZ262173:FBK262176 FKV262173:FLG262176 FUR262173:FVC262176 GEN262173:GEY262176 GOJ262173:GOU262176 GYF262173:GYQ262176 HIB262173:HIM262176 HRX262173:HSI262176 IBT262173:ICE262176 ILP262173:IMA262176 IVL262173:IVW262176 JFH262173:JFS262176 JPD262173:JPO262176 JYZ262173:JZK262176 KIV262173:KJG262176 KSR262173:KTC262176 LCN262173:LCY262176 LMJ262173:LMU262176 LWF262173:LWQ262176 MGB262173:MGM262176 MPX262173:MQI262176 MZT262173:NAE262176 NJP262173:NKA262176 NTL262173:NTW262176 ODH262173:ODS262176 OND262173:ONO262176 OWZ262173:OXK262176 PGV262173:PHG262176 PQR262173:PRC262176 QAN262173:QAY262176 QKJ262173:QKU262176 QUF262173:QUQ262176 REB262173:REM262176 RNX262173:ROI262176 RXT262173:RYE262176 SHP262173:SIA262176 SRL262173:SRW262176 TBH262173:TBS262176 TLD262173:TLO262176 TUZ262173:TVK262176 UEV262173:UFG262176 UOR262173:UPC262176 UYN262173:UYY262176 VIJ262173:VIU262176 VSF262173:VSQ262176 WCB262173:WCM262176 WLX262173:WMI262176 WVT262173:WWE262176 JH327709:JS327712 TD327709:TO327712 ACZ327709:ADK327712 AMV327709:ANG327712 AWR327709:AXC327712 BGN327709:BGY327712 BQJ327709:BQU327712 CAF327709:CAQ327712 CKB327709:CKM327712 CTX327709:CUI327712 DDT327709:DEE327712 DNP327709:DOA327712 DXL327709:DXW327712 EHH327709:EHS327712 ERD327709:ERO327712 FAZ327709:FBK327712 FKV327709:FLG327712 FUR327709:FVC327712 GEN327709:GEY327712 GOJ327709:GOU327712 GYF327709:GYQ327712 HIB327709:HIM327712 HRX327709:HSI327712 IBT327709:ICE327712 ILP327709:IMA327712 IVL327709:IVW327712 JFH327709:JFS327712 JPD327709:JPO327712 JYZ327709:JZK327712 KIV327709:KJG327712 KSR327709:KTC327712 LCN327709:LCY327712 LMJ327709:LMU327712 LWF327709:LWQ327712 MGB327709:MGM327712 MPX327709:MQI327712 MZT327709:NAE327712 NJP327709:NKA327712 NTL327709:NTW327712 ODH327709:ODS327712 OND327709:ONO327712 OWZ327709:OXK327712 PGV327709:PHG327712 PQR327709:PRC327712 QAN327709:QAY327712 QKJ327709:QKU327712 QUF327709:QUQ327712 REB327709:REM327712 RNX327709:ROI327712 RXT327709:RYE327712 SHP327709:SIA327712 SRL327709:SRW327712 TBH327709:TBS327712 TLD327709:TLO327712 TUZ327709:TVK327712 UEV327709:UFG327712 UOR327709:UPC327712 UYN327709:UYY327712 VIJ327709:VIU327712 VSF327709:VSQ327712 WCB327709:WCM327712 WLX327709:WMI327712 WVT327709:WWE327712 JH393245:JS393248 TD393245:TO393248 ACZ393245:ADK393248 AMV393245:ANG393248 AWR393245:AXC393248 BGN393245:BGY393248 BQJ393245:BQU393248 CAF393245:CAQ393248 CKB393245:CKM393248 CTX393245:CUI393248 DDT393245:DEE393248 DNP393245:DOA393248 DXL393245:DXW393248 EHH393245:EHS393248 ERD393245:ERO393248 FAZ393245:FBK393248 FKV393245:FLG393248 FUR393245:FVC393248 GEN393245:GEY393248 GOJ393245:GOU393248 GYF393245:GYQ393248 HIB393245:HIM393248 HRX393245:HSI393248 IBT393245:ICE393248 ILP393245:IMA393248 IVL393245:IVW393248 JFH393245:JFS393248 JPD393245:JPO393248 JYZ393245:JZK393248 KIV393245:KJG393248 KSR393245:KTC393248 LCN393245:LCY393248 LMJ393245:LMU393248 LWF393245:LWQ393248 MGB393245:MGM393248 MPX393245:MQI393248 MZT393245:NAE393248 NJP393245:NKA393248 NTL393245:NTW393248 ODH393245:ODS393248 OND393245:ONO393248 OWZ393245:OXK393248 PGV393245:PHG393248 PQR393245:PRC393248 QAN393245:QAY393248 QKJ393245:QKU393248 QUF393245:QUQ393248 REB393245:REM393248 RNX393245:ROI393248 RXT393245:RYE393248 SHP393245:SIA393248 SRL393245:SRW393248 TBH393245:TBS393248 TLD393245:TLO393248 TUZ393245:TVK393248 UEV393245:UFG393248 UOR393245:UPC393248 UYN393245:UYY393248 VIJ393245:VIU393248 VSF393245:VSQ393248 WCB393245:WCM393248 WLX393245:WMI393248 WVT393245:WWE393248 JH458781:JS458784 TD458781:TO458784 ACZ458781:ADK458784 AMV458781:ANG458784 AWR458781:AXC458784 BGN458781:BGY458784 BQJ458781:BQU458784 CAF458781:CAQ458784 CKB458781:CKM458784 CTX458781:CUI458784 DDT458781:DEE458784 DNP458781:DOA458784 DXL458781:DXW458784 EHH458781:EHS458784 ERD458781:ERO458784 FAZ458781:FBK458784 FKV458781:FLG458784 FUR458781:FVC458784 GEN458781:GEY458784 GOJ458781:GOU458784 GYF458781:GYQ458784 HIB458781:HIM458784 HRX458781:HSI458784 IBT458781:ICE458784 ILP458781:IMA458784 IVL458781:IVW458784 JFH458781:JFS458784 JPD458781:JPO458784 JYZ458781:JZK458784 KIV458781:KJG458784 KSR458781:KTC458784 LCN458781:LCY458784 LMJ458781:LMU458784 LWF458781:LWQ458784 MGB458781:MGM458784 MPX458781:MQI458784 MZT458781:NAE458784 NJP458781:NKA458784 NTL458781:NTW458784 ODH458781:ODS458784 OND458781:ONO458784 OWZ458781:OXK458784 PGV458781:PHG458784 PQR458781:PRC458784 QAN458781:QAY458784 QKJ458781:QKU458784 QUF458781:QUQ458784 REB458781:REM458784 RNX458781:ROI458784 RXT458781:RYE458784 SHP458781:SIA458784 SRL458781:SRW458784 TBH458781:TBS458784 TLD458781:TLO458784 TUZ458781:TVK458784 UEV458781:UFG458784 UOR458781:UPC458784 UYN458781:UYY458784 VIJ458781:VIU458784 VSF458781:VSQ458784 WCB458781:WCM458784 WLX458781:WMI458784 WVT458781:WWE458784 JH524317:JS524320 TD524317:TO524320 ACZ524317:ADK524320 AMV524317:ANG524320 AWR524317:AXC524320 BGN524317:BGY524320 BQJ524317:BQU524320 CAF524317:CAQ524320 CKB524317:CKM524320 CTX524317:CUI524320 DDT524317:DEE524320 DNP524317:DOA524320 DXL524317:DXW524320 EHH524317:EHS524320 ERD524317:ERO524320 FAZ524317:FBK524320 FKV524317:FLG524320 FUR524317:FVC524320 GEN524317:GEY524320 GOJ524317:GOU524320 GYF524317:GYQ524320 HIB524317:HIM524320 HRX524317:HSI524320 IBT524317:ICE524320 ILP524317:IMA524320 IVL524317:IVW524320 JFH524317:JFS524320 JPD524317:JPO524320 JYZ524317:JZK524320 KIV524317:KJG524320 KSR524317:KTC524320 LCN524317:LCY524320 LMJ524317:LMU524320 LWF524317:LWQ524320 MGB524317:MGM524320 MPX524317:MQI524320 MZT524317:NAE524320 NJP524317:NKA524320 NTL524317:NTW524320 ODH524317:ODS524320 OND524317:ONO524320 OWZ524317:OXK524320 PGV524317:PHG524320 PQR524317:PRC524320 QAN524317:QAY524320 QKJ524317:QKU524320 QUF524317:QUQ524320 REB524317:REM524320 RNX524317:ROI524320 RXT524317:RYE524320 SHP524317:SIA524320 SRL524317:SRW524320 TBH524317:TBS524320 TLD524317:TLO524320 TUZ524317:TVK524320 UEV524317:UFG524320 UOR524317:UPC524320 UYN524317:UYY524320 VIJ524317:VIU524320 VSF524317:VSQ524320 WCB524317:WCM524320 WLX524317:WMI524320 WVT524317:WWE524320 JH589853:JS589856 TD589853:TO589856 ACZ589853:ADK589856 AMV589853:ANG589856 AWR589853:AXC589856 BGN589853:BGY589856 BQJ589853:BQU589856 CAF589853:CAQ589856 CKB589853:CKM589856 CTX589853:CUI589856 DDT589853:DEE589856 DNP589853:DOA589856 DXL589853:DXW589856 EHH589853:EHS589856 ERD589853:ERO589856 FAZ589853:FBK589856 FKV589853:FLG589856 FUR589853:FVC589856 GEN589853:GEY589856 GOJ589853:GOU589856 GYF589853:GYQ589856 HIB589853:HIM589856 HRX589853:HSI589856 IBT589853:ICE589856 ILP589853:IMA589856 IVL589853:IVW589856 JFH589853:JFS589856 JPD589853:JPO589856 JYZ589853:JZK589856 KIV589853:KJG589856 KSR589853:KTC589856 LCN589853:LCY589856 LMJ589853:LMU589856 LWF589853:LWQ589856 MGB589853:MGM589856 MPX589853:MQI589856 MZT589853:NAE589856 NJP589853:NKA589856 NTL589853:NTW589856 ODH589853:ODS589856 OND589853:ONO589856 OWZ589853:OXK589856 PGV589853:PHG589856 PQR589853:PRC589856 QAN589853:QAY589856 QKJ589853:QKU589856 QUF589853:QUQ589856 REB589853:REM589856 RNX589853:ROI589856 RXT589853:RYE589856 SHP589853:SIA589856 SRL589853:SRW589856 TBH589853:TBS589856 TLD589853:TLO589856 TUZ589853:TVK589856 UEV589853:UFG589856 UOR589853:UPC589856 UYN589853:UYY589856 VIJ589853:VIU589856 VSF589853:VSQ589856 WCB589853:WCM589856 WLX589853:WMI589856 WVT589853:WWE589856 JH655389:JS655392 TD655389:TO655392 ACZ655389:ADK655392 AMV655389:ANG655392 AWR655389:AXC655392 BGN655389:BGY655392 BQJ655389:BQU655392 CAF655389:CAQ655392 CKB655389:CKM655392 CTX655389:CUI655392 DDT655389:DEE655392 DNP655389:DOA655392 DXL655389:DXW655392 EHH655389:EHS655392 ERD655389:ERO655392 FAZ655389:FBK655392 FKV655389:FLG655392 FUR655389:FVC655392 GEN655389:GEY655392 GOJ655389:GOU655392 GYF655389:GYQ655392 HIB655389:HIM655392 HRX655389:HSI655392 IBT655389:ICE655392 ILP655389:IMA655392 IVL655389:IVW655392 JFH655389:JFS655392 JPD655389:JPO655392 JYZ655389:JZK655392 KIV655389:KJG655392 KSR655389:KTC655392 LCN655389:LCY655392 LMJ655389:LMU655392 LWF655389:LWQ655392 MGB655389:MGM655392 MPX655389:MQI655392 MZT655389:NAE655392 NJP655389:NKA655392 NTL655389:NTW655392 ODH655389:ODS655392 OND655389:ONO655392 OWZ655389:OXK655392 PGV655389:PHG655392 PQR655389:PRC655392 QAN655389:QAY655392 QKJ655389:QKU655392 QUF655389:QUQ655392 REB655389:REM655392 RNX655389:ROI655392 RXT655389:RYE655392 SHP655389:SIA655392 SRL655389:SRW655392 TBH655389:TBS655392 TLD655389:TLO655392 TUZ655389:TVK655392 UEV655389:UFG655392 UOR655389:UPC655392 UYN655389:UYY655392 VIJ655389:VIU655392 VSF655389:VSQ655392 WCB655389:WCM655392 WLX655389:WMI655392 WVT655389:WWE655392 JH720925:JS720928 TD720925:TO720928 ACZ720925:ADK720928 AMV720925:ANG720928 AWR720925:AXC720928 BGN720925:BGY720928 BQJ720925:BQU720928 CAF720925:CAQ720928 CKB720925:CKM720928 CTX720925:CUI720928 DDT720925:DEE720928 DNP720925:DOA720928 DXL720925:DXW720928 EHH720925:EHS720928 ERD720925:ERO720928 FAZ720925:FBK720928 FKV720925:FLG720928 FUR720925:FVC720928 GEN720925:GEY720928 GOJ720925:GOU720928 GYF720925:GYQ720928 HIB720925:HIM720928 HRX720925:HSI720928 IBT720925:ICE720928 ILP720925:IMA720928 IVL720925:IVW720928 JFH720925:JFS720928 JPD720925:JPO720928 JYZ720925:JZK720928 KIV720925:KJG720928 KSR720925:KTC720928 LCN720925:LCY720928 LMJ720925:LMU720928 LWF720925:LWQ720928 MGB720925:MGM720928 MPX720925:MQI720928 MZT720925:NAE720928 NJP720925:NKA720928 NTL720925:NTW720928 ODH720925:ODS720928 OND720925:ONO720928 OWZ720925:OXK720928 PGV720925:PHG720928 PQR720925:PRC720928 QAN720925:QAY720928 QKJ720925:QKU720928 QUF720925:QUQ720928 REB720925:REM720928 RNX720925:ROI720928 RXT720925:RYE720928 SHP720925:SIA720928 SRL720925:SRW720928 TBH720925:TBS720928 TLD720925:TLO720928 TUZ720925:TVK720928 UEV720925:UFG720928 UOR720925:UPC720928 UYN720925:UYY720928 VIJ720925:VIU720928 VSF720925:VSQ720928 WCB720925:WCM720928 WLX720925:WMI720928 WVT720925:WWE720928 JH786461:JS786464 TD786461:TO786464 ACZ786461:ADK786464 AMV786461:ANG786464 AWR786461:AXC786464 BGN786461:BGY786464 BQJ786461:BQU786464 CAF786461:CAQ786464 CKB786461:CKM786464 CTX786461:CUI786464 DDT786461:DEE786464 DNP786461:DOA786464 DXL786461:DXW786464 EHH786461:EHS786464 ERD786461:ERO786464 FAZ786461:FBK786464 FKV786461:FLG786464 FUR786461:FVC786464 GEN786461:GEY786464 GOJ786461:GOU786464 GYF786461:GYQ786464 HIB786461:HIM786464 HRX786461:HSI786464 IBT786461:ICE786464 ILP786461:IMA786464 IVL786461:IVW786464 JFH786461:JFS786464 JPD786461:JPO786464 JYZ786461:JZK786464 KIV786461:KJG786464 KSR786461:KTC786464 LCN786461:LCY786464 LMJ786461:LMU786464 LWF786461:LWQ786464 MGB786461:MGM786464 MPX786461:MQI786464 MZT786461:NAE786464 NJP786461:NKA786464 NTL786461:NTW786464 ODH786461:ODS786464 OND786461:ONO786464 OWZ786461:OXK786464 PGV786461:PHG786464 PQR786461:PRC786464 QAN786461:QAY786464 QKJ786461:QKU786464 QUF786461:QUQ786464 REB786461:REM786464 RNX786461:ROI786464 RXT786461:RYE786464 SHP786461:SIA786464 SRL786461:SRW786464 TBH786461:TBS786464 TLD786461:TLO786464 TUZ786461:TVK786464 UEV786461:UFG786464 UOR786461:UPC786464 UYN786461:UYY786464 VIJ786461:VIU786464 VSF786461:VSQ786464 WCB786461:WCM786464 WLX786461:WMI786464 WVT786461:WWE786464 JH851997:JS852000 TD851997:TO852000 ACZ851997:ADK852000 AMV851997:ANG852000 AWR851997:AXC852000 BGN851997:BGY852000 BQJ851997:BQU852000 CAF851997:CAQ852000 CKB851997:CKM852000 CTX851997:CUI852000 DDT851997:DEE852000 DNP851997:DOA852000 DXL851997:DXW852000 EHH851997:EHS852000 ERD851997:ERO852000 FAZ851997:FBK852000 FKV851997:FLG852000 FUR851997:FVC852000 GEN851997:GEY852000 GOJ851997:GOU852000 GYF851997:GYQ852000 HIB851997:HIM852000 HRX851997:HSI852000 IBT851997:ICE852000 ILP851997:IMA852000 IVL851997:IVW852000 JFH851997:JFS852000 JPD851997:JPO852000 JYZ851997:JZK852000 KIV851997:KJG852000 KSR851997:KTC852000 LCN851997:LCY852000 LMJ851997:LMU852000 LWF851997:LWQ852000 MGB851997:MGM852000 MPX851997:MQI852000 MZT851997:NAE852000 NJP851997:NKA852000 NTL851997:NTW852000 ODH851997:ODS852000 OND851997:ONO852000 OWZ851997:OXK852000 PGV851997:PHG852000 PQR851997:PRC852000 QAN851997:QAY852000 QKJ851997:QKU852000 QUF851997:QUQ852000 REB851997:REM852000 RNX851997:ROI852000 RXT851997:RYE852000 SHP851997:SIA852000 SRL851997:SRW852000 TBH851997:TBS852000 TLD851997:TLO852000 TUZ851997:TVK852000 UEV851997:UFG852000 UOR851997:UPC852000 UYN851997:UYY852000 VIJ851997:VIU852000 VSF851997:VSQ852000 WCB851997:WCM852000 WLX851997:WMI852000 WVT851997:WWE852000 JH917533:JS917536 TD917533:TO917536 ACZ917533:ADK917536 AMV917533:ANG917536 AWR917533:AXC917536 BGN917533:BGY917536 BQJ917533:BQU917536 CAF917533:CAQ917536 CKB917533:CKM917536 CTX917533:CUI917536 DDT917533:DEE917536 DNP917533:DOA917536 DXL917533:DXW917536 EHH917533:EHS917536 ERD917533:ERO917536 FAZ917533:FBK917536 FKV917533:FLG917536 FUR917533:FVC917536 GEN917533:GEY917536 GOJ917533:GOU917536 GYF917533:GYQ917536 HIB917533:HIM917536 HRX917533:HSI917536 IBT917533:ICE917536 ILP917533:IMA917536 IVL917533:IVW917536 JFH917533:JFS917536 JPD917533:JPO917536 JYZ917533:JZK917536 KIV917533:KJG917536 KSR917533:KTC917536 LCN917533:LCY917536 LMJ917533:LMU917536 LWF917533:LWQ917536 MGB917533:MGM917536 MPX917533:MQI917536 MZT917533:NAE917536 NJP917533:NKA917536 NTL917533:NTW917536 ODH917533:ODS917536 OND917533:ONO917536 OWZ917533:OXK917536 PGV917533:PHG917536 PQR917533:PRC917536 QAN917533:QAY917536 QKJ917533:QKU917536 QUF917533:QUQ917536 REB917533:REM917536 RNX917533:ROI917536 RXT917533:RYE917536 SHP917533:SIA917536 SRL917533:SRW917536 TBH917533:TBS917536 TLD917533:TLO917536 TUZ917533:TVK917536 UEV917533:UFG917536 UOR917533:UPC917536 UYN917533:UYY917536 VIJ917533:VIU917536 VSF917533:VSQ917536 WCB917533:WCM917536 WLX917533:WMI917536 WVT917533:WWE917536 JH983069:JS983072 TD983069:TO983072 ACZ983069:ADK983072 AMV983069:ANG983072 AWR983069:AXC983072 BGN983069:BGY983072 BQJ983069:BQU983072 CAF983069:CAQ983072 CKB983069:CKM983072 CTX983069:CUI983072 DDT983069:DEE983072 DNP983069:DOA983072 DXL983069:DXW983072 EHH983069:EHS983072 ERD983069:ERO983072 FAZ983069:FBK983072 FKV983069:FLG983072 FUR983069:FVC983072 GEN983069:GEY983072 GOJ983069:GOU983072 GYF983069:GYQ983072 HIB983069:HIM983072 HRX983069:HSI983072 IBT983069:ICE983072 ILP983069:IMA983072 IVL983069:IVW983072 JFH983069:JFS983072 JPD983069:JPO983072 JYZ983069:JZK983072 KIV983069:KJG983072 KSR983069:KTC983072 LCN983069:LCY983072 LMJ983069:LMU983072 LWF983069:LWQ983072 MGB983069:MGM983072 MPX983069:MQI983072 MZT983069:NAE983072 NJP983069:NKA983072 NTL983069:NTW983072 ODH983069:ODS983072 OND983069:ONO983072 OWZ983069:OXK983072 PGV983069:PHG983072 PQR983069:PRC983072 QAN983069:QAY983072 QKJ983069:QKU983072 QUF983069:QUQ983072 REB983069:REM983072 RNX983069:ROI983072 RXT983069:RYE983072 SHP983069:SIA983072 SRL983069:SRW983072 TBH983069:TBS983072 TLD983069:TLO983072 TUZ983069:TVK983072 UEV983069:UFG983072 UOR983069:UPC983072 UYN983069:UYY983072 VIJ983069:VIU983072 VSF983069:VSQ983072 WCB983069:WCM983072 WLX983069:WMI983072 WVT983069:WWE983072 WVT983066:WWE983066 JH26:JS26 TD26:TO26 ACZ26:ADK26 AMV26:ANG26 AWR26:AXC26 BGN26:BGY26 BQJ26:BQU26 CAF26:CAQ26 CKB26:CKM26 CTX26:CUI26 DDT26:DEE26 DNP26:DOA26 DXL26:DXW26 EHH26:EHS26 ERD26:ERO26 FAZ26:FBK26 FKV26:FLG26 FUR26:FVC26 GEN26:GEY26 GOJ26:GOU26 GYF26:GYQ26 HIB26:HIM26 HRX26:HSI26 IBT26:ICE26 ILP26:IMA26 IVL26:IVW26 JFH26:JFS26 JPD26:JPO26 JYZ26:JZK26 KIV26:KJG26 KSR26:KTC26 LCN26:LCY26 LMJ26:LMU26 LWF26:LWQ26 MGB26:MGM26 MPX26:MQI26 MZT26:NAE26 NJP26:NKA26 NTL26:NTW26 ODH26:ODS26 OND26:ONO26 OWZ26:OXK26 PGV26:PHG26 PQR26:PRC26 QAN26:QAY26 QKJ26:QKU26 QUF26:QUQ26 REB26:REM26 RNX26:ROI26 RXT26:RYE26 SHP26:SIA26 SRL26:SRW26 TBH26:TBS26 TLD26:TLO26 TUZ26:TVK26 UEV26:UFG26 UOR26:UPC26 UYN26:UYY26 VIJ26:VIU26 VSF26:VSQ26 WCB26:WCM26 WLX26:WMI26 WVT26:WWE26 JH65562:JS65562 TD65562:TO65562 ACZ65562:ADK65562 AMV65562:ANG65562 AWR65562:AXC65562 BGN65562:BGY65562 BQJ65562:BQU65562 CAF65562:CAQ65562 CKB65562:CKM65562 CTX65562:CUI65562 DDT65562:DEE65562 DNP65562:DOA65562 DXL65562:DXW65562 EHH65562:EHS65562 ERD65562:ERO65562 FAZ65562:FBK65562 FKV65562:FLG65562 FUR65562:FVC65562 GEN65562:GEY65562 GOJ65562:GOU65562 GYF65562:GYQ65562 HIB65562:HIM65562 HRX65562:HSI65562 IBT65562:ICE65562 ILP65562:IMA65562 IVL65562:IVW65562 JFH65562:JFS65562 JPD65562:JPO65562 JYZ65562:JZK65562 KIV65562:KJG65562 KSR65562:KTC65562 LCN65562:LCY65562 LMJ65562:LMU65562 LWF65562:LWQ65562 MGB65562:MGM65562 MPX65562:MQI65562 MZT65562:NAE65562 NJP65562:NKA65562 NTL65562:NTW65562 ODH65562:ODS65562 OND65562:ONO65562 OWZ65562:OXK65562 PGV65562:PHG65562 PQR65562:PRC65562 QAN65562:QAY65562 QKJ65562:QKU65562 QUF65562:QUQ65562 REB65562:REM65562 RNX65562:ROI65562 RXT65562:RYE65562 SHP65562:SIA65562 SRL65562:SRW65562 TBH65562:TBS65562 TLD65562:TLO65562 TUZ65562:TVK65562 UEV65562:UFG65562 UOR65562:UPC65562 UYN65562:UYY65562 VIJ65562:VIU65562 VSF65562:VSQ65562 WCB65562:WCM65562 WLX65562:WMI65562 WVT65562:WWE65562 JH131098:JS131098 TD131098:TO131098 ACZ131098:ADK131098 AMV131098:ANG131098 AWR131098:AXC131098 BGN131098:BGY131098 BQJ131098:BQU131098 CAF131098:CAQ131098 CKB131098:CKM131098 CTX131098:CUI131098 DDT131098:DEE131098 DNP131098:DOA131098 DXL131098:DXW131098 EHH131098:EHS131098 ERD131098:ERO131098 FAZ131098:FBK131098 FKV131098:FLG131098 FUR131098:FVC131098 GEN131098:GEY131098 GOJ131098:GOU131098 GYF131098:GYQ131098 HIB131098:HIM131098 HRX131098:HSI131098 IBT131098:ICE131098 ILP131098:IMA131098 IVL131098:IVW131098 JFH131098:JFS131098 JPD131098:JPO131098 JYZ131098:JZK131098 KIV131098:KJG131098 KSR131098:KTC131098 LCN131098:LCY131098 LMJ131098:LMU131098 LWF131098:LWQ131098 MGB131098:MGM131098 MPX131098:MQI131098 MZT131098:NAE131098 NJP131098:NKA131098 NTL131098:NTW131098 ODH131098:ODS131098 OND131098:ONO131098 OWZ131098:OXK131098 PGV131098:PHG131098 PQR131098:PRC131098 QAN131098:QAY131098 QKJ131098:QKU131098 QUF131098:QUQ131098 REB131098:REM131098 RNX131098:ROI131098 RXT131098:RYE131098 SHP131098:SIA131098 SRL131098:SRW131098 TBH131098:TBS131098 TLD131098:TLO131098 TUZ131098:TVK131098 UEV131098:UFG131098 UOR131098:UPC131098 UYN131098:UYY131098 VIJ131098:VIU131098 VSF131098:VSQ131098 WCB131098:WCM131098 WLX131098:WMI131098 WVT131098:WWE131098 JH196634:JS196634 TD196634:TO196634 ACZ196634:ADK196634 AMV196634:ANG196634 AWR196634:AXC196634 BGN196634:BGY196634 BQJ196634:BQU196634 CAF196634:CAQ196634 CKB196634:CKM196634 CTX196634:CUI196634 DDT196634:DEE196634 DNP196634:DOA196634 DXL196634:DXW196634 EHH196634:EHS196634 ERD196634:ERO196634 FAZ196634:FBK196634 FKV196634:FLG196634 FUR196634:FVC196634 GEN196634:GEY196634 GOJ196634:GOU196634 GYF196634:GYQ196634 HIB196634:HIM196634 HRX196634:HSI196634 IBT196634:ICE196634 ILP196634:IMA196634 IVL196634:IVW196634 JFH196634:JFS196634 JPD196634:JPO196634 JYZ196634:JZK196634 KIV196634:KJG196634 KSR196634:KTC196634 LCN196634:LCY196634 LMJ196634:LMU196634 LWF196634:LWQ196634 MGB196634:MGM196634 MPX196634:MQI196634 MZT196634:NAE196634 NJP196634:NKA196634 NTL196634:NTW196634 ODH196634:ODS196634 OND196634:ONO196634 OWZ196634:OXK196634 PGV196634:PHG196634 PQR196634:PRC196634 QAN196634:QAY196634 QKJ196634:QKU196634 QUF196634:QUQ196634 REB196634:REM196634 RNX196634:ROI196634 RXT196634:RYE196634 SHP196634:SIA196634 SRL196634:SRW196634 TBH196634:TBS196634 TLD196634:TLO196634 TUZ196634:TVK196634 UEV196634:UFG196634 UOR196634:UPC196634 UYN196634:UYY196634 VIJ196634:VIU196634 VSF196634:VSQ196634 WCB196634:WCM196634 WLX196634:WMI196634 WVT196634:WWE196634 JH262170:JS262170 TD262170:TO262170 ACZ262170:ADK262170 AMV262170:ANG262170 AWR262170:AXC262170 BGN262170:BGY262170 BQJ262170:BQU262170 CAF262170:CAQ262170 CKB262170:CKM262170 CTX262170:CUI262170 DDT262170:DEE262170 DNP262170:DOA262170 DXL262170:DXW262170 EHH262170:EHS262170 ERD262170:ERO262170 FAZ262170:FBK262170 FKV262170:FLG262170 FUR262170:FVC262170 GEN262170:GEY262170 GOJ262170:GOU262170 GYF262170:GYQ262170 HIB262170:HIM262170 HRX262170:HSI262170 IBT262170:ICE262170 ILP262170:IMA262170 IVL262170:IVW262170 JFH262170:JFS262170 JPD262170:JPO262170 JYZ262170:JZK262170 KIV262170:KJG262170 KSR262170:KTC262170 LCN262170:LCY262170 LMJ262170:LMU262170 LWF262170:LWQ262170 MGB262170:MGM262170 MPX262170:MQI262170 MZT262170:NAE262170 NJP262170:NKA262170 NTL262170:NTW262170 ODH262170:ODS262170 OND262170:ONO262170 OWZ262170:OXK262170 PGV262170:PHG262170 PQR262170:PRC262170 QAN262170:QAY262170 QKJ262170:QKU262170 QUF262170:QUQ262170 REB262170:REM262170 RNX262170:ROI262170 RXT262170:RYE262170 SHP262170:SIA262170 SRL262170:SRW262170 TBH262170:TBS262170 TLD262170:TLO262170 TUZ262170:TVK262170 UEV262170:UFG262170 UOR262170:UPC262170 UYN262170:UYY262170 VIJ262170:VIU262170 VSF262170:VSQ262170 WCB262170:WCM262170 WLX262170:WMI262170 WVT262170:WWE262170 JH327706:JS327706 TD327706:TO327706 ACZ327706:ADK327706 AMV327706:ANG327706 AWR327706:AXC327706 BGN327706:BGY327706 BQJ327706:BQU327706 CAF327706:CAQ327706 CKB327706:CKM327706 CTX327706:CUI327706 DDT327706:DEE327706 DNP327706:DOA327706 DXL327706:DXW327706 EHH327706:EHS327706 ERD327706:ERO327706 FAZ327706:FBK327706 FKV327706:FLG327706 FUR327706:FVC327706 GEN327706:GEY327706 GOJ327706:GOU327706 GYF327706:GYQ327706 HIB327706:HIM327706 HRX327706:HSI327706 IBT327706:ICE327706 ILP327706:IMA327706 IVL327706:IVW327706 JFH327706:JFS327706 JPD327706:JPO327706 JYZ327706:JZK327706 KIV327706:KJG327706 KSR327706:KTC327706 LCN327706:LCY327706 LMJ327706:LMU327706 LWF327706:LWQ327706 MGB327706:MGM327706 MPX327706:MQI327706 MZT327706:NAE327706 NJP327706:NKA327706 NTL327706:NTW327706 ODH327706:ODS327706 OND327706:ONO327706 OWZ327706:OXK327706 PGV327706:PHG327706 PQR327706:PRC327706 QAN327706:QAY327706 QKJ327706:QKU327706 QUF327706:QUQ327706 REB327706:REM327706 RNX327706:ROI327706 RXT327706:RYE327706 SHP327706:SIA327706 SRL327706:SRW327706 TBH327706:TBS327706 TLD327706:TLO327706 TUZ327706:TVK327706 UEV327706:UFG327706 UOR327706:UPC327706 UYN327706:UYY327706 VIJ327706:VIU327706 VSF327706:VSQ327706 WCB327706:WCM327706 WLX327706:WMI327706 WVT327706:WWE327706 JH393242:JS393242 TD393242:TO393242 ACZ393242:ADK393242 AMV393242:ANG393242 AWR393242:AXC393242 BGN393242:BGY393242 BQJ393242:BQU393242 CAF393242:CAQ393242 CKB393242:CKM393242 CTX393242:CUI393242 DDT393242:DEE393242 DNP393242:DOA393242 DXL393242:DXW393242 EHH393242:EHS393242 ERD393242:ERO393242 FAZ393242:FBK393242 FKV393242:FLG393242 FUR393242:FVC393242 GEN393242:GEY393242 GOJ393242:GOU393242 GYF393242:GYQ393242 HIB393242:HIM393242 HRX393242:HSI393242 IBT393242:ICE393242 ILP393242:IMA393242 IVL393242:IVW393242 JFH393242:JFS393242 JPD393242:JPO393242 JYZ393242:JZK393242 KIV393242:KJG393242 KSR393242:KTC393242 LCN393242:LCY393242 LMJ393242:LMU393242 LWF393242:LWQ393242 MGB393242:MGM393242 MPX393242:MQI393242 MZT393242:NAE393242 NJP393242:NKA393242 NTL393242:NTW393242 ODH393242:ODS393242 OND393242:ONO393242 OWZ393242:OXK393242 PGV393242:PHG393242 PQR393242:PRC393242 QAN393242:QAY393242 QKJ393242:QKU393242 QUF393242:QUQ393242 REB393242:REM393242 RNX393242:ROI393242 RXT393242:RYE393242 SHP393242:SIA393242 SRL393242:SRW393242 TBH393242:TBS393242 TLD393242:TLO393242 TUZ393242:TVK393242 UEV393242:UFG393242 UOR393242:UPC393242 UYN393242:UYY393242 VIJ393242:VIU393242 VSF393242:VSQ393242 WCB393242:WCM393242 WLX393242:WMI393242 WVT393242:WWE393242 JH458778:JS458778 TD458778:TO458778 ACZ458778:ADK458778 AMV458778:ANG458778 AWR458778:AXC458778 BGN458778:BGY458778 BQJ458778:BQU458778 CAF458778:CAQ458778 CKB458778:CKM458778 CTX458778:CUI458778 DDT458778:DEE458778 DNP458778:DOA458778 DXL458778:DXW458778 EHH458778:EHS458778 ERD458778:ERO458778 FAZ458778:FBK458778 FKV458778:FLG458778 FUR458778:FVC458778 GEN458778:GEY458778 GOJ458778:GOU458778 GYF458778:GYQ458778 HIB458778:HIM458778 HRX458778:HSI458778 IBT458778:ICE458778 ILP458778:IMA458778 IVL458778:IVW458778 JFH458778:JFS458778 JPD458778:JPO458778 JYZ458778:JZK458778 KIV458778:KJG458778 KSR458778:KTC458778 LCN458778:LCY458778 LMJ458778:LMU458778 LWF458778:LWQ458778 MGB458778:MGM458778 MPX458778:MQI458778 MZT458778:NAE458778 NJP458778:NKA458778 NTL458778:NTW458778 ODH458778:ODS458778 OND458778:ONO458778 OWZ458778:OXK458778 PGV458778:PHG458778 PQR458778:PRC458778 QAN458778:QAY458778 QKJ458778:QKU458778 QUF458778:QUQ458778 REB458778:REM458778 RNX458778:ROI458778 RXT458778:RYE458778 SHP458778:SIA458778 SRL458778:SRW458778 TBH458778:TBS458778 TLD458778:TLO458778 TUZ458778:TVK458778 UEV458778:UFG458778 UOR458778:UPC458778 UYN458778:UYY458778 VIJ458778:VIU458778 VSF458778:VSQ458778 WCB458778:WCM458778 WLX458778:WMI458778 WVT458778:WWE458778 JH524314:JS524314 TD524314:TO524314 ACZ524314:ADK524314 AMV524314:ANG524314 AWR524314:AXC524314 BGN524314:BGY524314 BQJ524314:BQU524314 CAF524314:CAQ524314 CKB524314:CKM524314 CTX524314:CUI524314 DDT524314:DEE524314 DNP524314:DOA524314 DXL524314:DXW524314 EHH524314:EHS524314 ERD524314:ERO524314 FAZ524314:FBK524314 FKV524314:FLG524314 FUR524314:FVC524314 GEN524314:GEY524314 GOJ524314:GOU524314 GYF524314:GYQ524314 HIB524314:HIM524314 HRX524314:HSI524314 IBT524314:ICE524314 ILP524314:IMA524314 IVL524314:IVW524314 JFH524314:JFS524314 JPD524314:JPO524314 JYZ524314:JZK524314 KIV524314:KJG524314 KSR524314:KTC524314 LCN524314:LCY524314 LMJ524314:LMU524314 LWF524314:LWQ524314 MGB524314:MGM524314 MPX524314:MQI524314 MZT524314:NAE524314 NJP524314:NKA524314 NTL524314:NTW524314 ODH524314:ODS524314 OND524314:ONO524314 OWZ524314:OXK524314 PGV524314:PHG524314 PQR524314:PRC524314 QAN524314:QAY524314 QKJ524314:QKU524314 QUF524314:QUQ524314 REB524314:REM524314 RNX524314:ROI524314 RXT524314:RYE524314 SHP524314:SIA524314 SRL524314:SRW524314 TBH524314:TBS524314 TLD524314:TLO524314 TUZ524314:TVK524314 UEV524314:UFG524314 UOR524314:UPC524314 UYN524314:UYY524314 VIJ524314:VIU524314 VSF524314:VSQ524314 WCB524314:WCM524314 WLX524314:WMI524314 WVT524314:WWE524314 JH589850:JS589850 TD589850:TO589850 ACZ589850:ADK589850 AMV589850:ANG589850 AWR589850:AXC589850 BGN589850:BGY589850 BQJ589850:BQU589850 CAF589850:CAQ589850 CKB589850:CKM589850 CTX589850:CUI589850 DDT589850:DEE589850 DNP589850:DOA589850 DXL589850:DXW589850 EHH589850:EHS589850 ERD589850:ERO589850 FAZ589850:FBK589850 FKV589850:FLG589850 FUR589850:FVC589850 GEN589850:GEY589850 GOJ589850:GOU589850 GYF589850:GYQ589850 HIB589850:HIM589850 HRX589850:HSI589850 IBT589850:ICE589850 ILP589850:IMA589850 IVL589850:IVW589850 JFH589850:JFS589850 JPD589850:JPO589850 JYZ589850:JZK589850 KIV589850:KJG589850 KSR589850:KTC589850 LCN589850:LCY589850 LMJ589850:LMU589850 LWF589850:LWQ589850 MGB589850:MGM589850 MPX589850:MQI589850 MZT589850:NAE589850 NJP589850:NKA589850 NTL589850:NTW589850 ODH589850:ODS589850 OND589850:ONO589850 OWZ589850:OXK589850 PGV589850:PHG589850 PQR589850:PRC589850 QAN589850:QAY589850 QKJ589850:QKU589850 QUF589850:QUQ589850 REB589850:REM589850 RNX589850:ROI589850 RXT589850:RYE589850 SHP589850:SIA589850 SRL589850:SRW589850 TBH589850:TBS589850 TLD589850:TLO589850 TUZ589850:TVK589850 UEV589850:UFG589850 UOR589850:UPC589850 UYN589850:UYY589850 VIJ589850:VIU589850 VSF589850:VSQ589850 WCB589850:WCM589850 WLX589850:WMI589850 WVT589850:WWE589850 JH655386:JS655386 TD655386:TO655386 ACZ655386:ADK655386 AMV655386:ANG655386 AWR655386:AXC655386 BGN655386:BGY655386 BQJ655386:BQU655386 CAF655386:CAQ655386 CKB655386:CKM655386 CTX655386:CUI655386 DDT655386:DEE655386 DNP655386:DOA655386 DXL655386:DXW655386 EHH655386:EHS655386 ERD655386:ERO655386 FAZ655386:FBK655386 FKV655386:FLG655386 FUR655386:FVC655386 GEN655386:GEY655386 GOJ655386:GOU655386 GYF655386:GYQ655386 HIB655386:HIM655386 HRX655386:HSI655386 IBT655386:ICE655386 ILP655386:IMA655386 IVL655386:IVW655386 JFH655386:JFS655386 JPD655386:JPO655386 JYZ655386:JZK655386 KIV655386:KJG655386 KSR655386:KTC655386 LCN655386:LCY655386 LMJ655386:LMU655386 LWF655386:LWQ655386 MGB655386:MGM655386 MPX655386:MQI655386 MZT655386:NAE655386 NJP655386:NKA655386 NTL655386:NTW655386 ODH655386:ODS655386 OND655386:ONO655386 OWZ655386:OXK655386 PGV655386:PHG655386 PQR655386:PRC655386 QAN655386:QAY655386 QKJ655386:QKU655386 QUF655386:QUQ655386 REB655386:REM655386 RNX655386:ROI655386 RXT655386:RYE655386 SHP655386:SIA655386 SRL655386:SRW655386 TBH655386:TBS655386 TLD655386:TLO655386 TUZ655386:TVK655386 UEV655386:UFG655386 UOR655386:UPC655386 UYN655386:UYY655386 VIJ655386:VIU655386 VSF655386:VSQ655386 WCB655386:WCM655386 WLX655386:WMI655386 WVT655386:WWE655386 JH720922:JS720922 TD720922:TO720922 ACZ720922:ADK720922 AMV720922:ANG720922 AWR720922:AXC720922 BGN720922:BGY720922 BQJ720922:BQU720922 CAF720922:CAQ720922 CKB720922:CKM720922 CTX720922:CUI720922 DDT720922:DEE720922 DNP720922:DOA720922 DXL720922:DXW720922 EHH720922:EHS720922 ERD720922:ERO720922 FAZ720922:FBK720922 FKV720922:FLG720922 FUR720922:FVC720922 GEN720922:GEY720922 GOJ720922:GOU720922 GYF720922:GYQ720922 HIB720922:HIM720922 HRX720922:HSI720922 IBT720922:ICE720922 ILP720922:IMA720922 IVL720922:IVW720922 JFH720922:JFS720922 JPD720922:JPO720922 JYZ720922:JZK720922 KIV720922:KJG720922 KSR720922:KTC720922 LCN720922:LCY720922 LMJ720922:LMU720922 LWF720922:LWQ720922 MGB720922:MGM720922 MPX720922:MQI720922 MZT720922:NAE720922 NJP720922:NKA720922 NTL720922:NTW720922 ODH720922:ODS720922 OND720922:ONO720922 OWZ720922:OXK720922 PGV720922:PHG720922 PQR720922:PRC720922 QAN720922:QAY720922 QKJ720922:QKU720922 QUF720922:QUQ720922 REB720922:REM720922 RNX720922:ROI720922 RXT720922:RYE720922 SHP720922:SIA720922 SRL720922:SRW720922 TBH720922:TBS720922 TLD720922:TLO720922 TUZ720922:TVK720922 UEV720922:UFG720922 UOR720922:UPC720922 UYN720922:UYY720922 VIJ720922:VIU720922 VSF720922:VSQ720922 WCB720922:WCM720922 WLX720922:WMI720922 WVT720922:WWE720922 JH786458:JS786458 TD786458:TO786458 ACZ786458:ADK786458 AMV786458:ANG786458 AWR786458:AXC786458 BGN786458:BGY786458 BQJ786458:BQU786458 CAF786458:CAQ786458 CKB786458:CKM786458 CTX786458:CUI786458 DDT786458:DEE786458 DNP786458:DOA786458 DXL786458:DXW786458 EHH786458:EHS786458 ERD786458:ERO786458 FAZ786458:FBK786458 FKV786458:FLG786458 FUR786458:FVC786458 GEN786458:GEY786458 GOJ786458:GOU786458 GYF786458:GYQ786458 HIB786458:HIM786458 HRX786458:HSI786458 IBT786458:ICE786458 ILP786458:IMA786458 IVL786458:IVW786458 JFH786458:JFS786458 JPD786458:JPO786458 JYZ786458:JZK786458 KIV786458:KJG786458 KSR786458:KTC786458 LCN786458:LCY786458 LMJ786458:LMU786458 LWF786458:LWQ786458 MGB786458:MGM786458 MPX786458:MQI786458 MZT786458:NAE786458 NJP786458:NKA786458 NTL786458:NTW786458 ODH786458:ODS786458 OND786458:ONO786458 OWZ786458:OXK786458 PGV786458:PHG786458 PQR786458:PRC786458 QAN786458:QAY786458 QKJ786458:QKU786458 QUF786458:QUQ786458 REB786458:REM786458 RNX786458:ROI786458 RXT786458:RYE786458 SHP786458:SIA786458 SRL786458:SRW786458 TBH786458:TBS786458 TLD786458:TLO786458 TUZ786458:TVK786458 UEV786458:UFG786458 UOR786458:UPC786458 UYN786458:UYY786458 VIJ786458:VIU786458 VSF786458:VSQ786458 WCB786458:WCM786458 WLX786458:WMI786458 WVT786458:WWE786458 JH851994:JS851994 TD851994:TO851994 ACZ851994:ADK851994 AMV851994:ANG851994 AWR851994:AXC851994 BGN851994:BGY851994 BQJ851994:BQU851994 CAF851994:CAQ851994 CKB851994:CKM851994 CTX851994:CUI851994 DDT851994:DEE851994 DNP851994:DOA851994 DXL851994:DXW851994 EHH851994:EHS851994 ERD851994:ERO851994 FAZ851994:FBK851994 FKV851994:FLG851994 FUR851994:FVC851994 GEN851994:GEY851994 GOJ851994:GOU851994 GYF851994:GYQ851994 HIB851994:HIM851994 HRX851994:HSI851994 IBT851994:ICE851994 ILP851994:IMA851994 IVL851994:IVW851994 JFH851994:JFS851994 JPD851994:JPO851994 JYZ851994:JZK851994 KIV851994:KJG851994 KSR851994:KTC851994 LCN851994:LCY851994 LMJ851994:LMU851994 LWF851994:LWQ851994 MGB851994:MGM851994 MPX851994:MQI851994 MZT851994:NAE851994 NJP851994:NKA851994 NTL851994:NTW851994 ODH851994:ODS851994 OND851994:ONO851994 OWZ851994:OXK851994 PGV851994:PHG851994 PQR851994:PRC851994 QAN851994:QAY851994 QKJ851994:QKU851994 QUF851994:QUQ851994 REB851994:REM851994 RNX851994:ROI851994 RXT851994:RYE851994 SHP851994:SIA851994 SRL851994:SRW851994 TBH851994:TBS851994 TLD851994:TLO851994 TUZ851994:TVK851994 UEV851994:UFG851994 UOR851994:UPC851994 UYN851994:UYY851994 VIJ851994:VIU851994 VSF851994:VSQ851994 WCB851994:WCM851994 WLX851994:WMI851994 WVT851994:WWE851994 JH917530:JS917530 TD917530:TO917530 ACZ917530:ADK917530 AMV917530:ANG917530 AWR917530:AXC917530 BGN917530:BGY917530 BQJ917530:BQU917530 CAF917530:CAQ917530 CKB917530:CKM917530 CTX917530:CUI917530 DDT917530:DEE917530 DNP917530:DOA917530 DXL917530:DXW917530 EHH917530:EHS917530 ERD917530:ERO917530 FAZ917530:FBK917530 FKV917530:FLG917530 FUR917530:FVC917530 GEN917530:GEY917530 GOJ917530:GOU917530 GYF917530:GYQ917530 HIB917530:HIM917530 HRX917530:HSI917530 IBT917530:ICE917530 ILP917530:IMA917530 IVL917530:IVW917530 JFH917530:JFS917530 JPD917530:JPO917530 JYZ917530:JZK917530 KIV917530:KJG917530 KSR917530:KTC917530 LCN917530:LCY917530 LMJ917530:LMU917530 LWF917530:LWQ917530 MGB917530:MGM917530 MPX917530:MQI917530 MZT917530:NAE917530 NJP917530:NKA917530 NTL917530:NTW917530 ODH917530:ODS917530 OND917530:ONO917530 OWZ917530:OXK917530 PGV917530:PHG917530 PQR917530:PRC917530 QAN917530:QAY917530 QKJ917530:QKU917530 QUF917530:QUQ917530 REB917530:REM917530 RNX917530:ROI917530 RXT917530:RYE917530 SHP917530:SIA917530 SRL917530:SRW917530 TBH917530:TBS917530 TLD917530:TLO917530 TUZ917530:TVK917530 UEV917530:UFG917530 UOR917530:UPC917530 UYN917530:UYY917530 VIJ917530:VIU917530 VSF917530:VSQ917530 WCB917530:WCM917530 WLX917530:WMI917530 WVT917530:WWE917530 JH983066:JS983066 TD983066:TO983066 ACZ983066:ADK983066 AMV983066:ANG983066 AWR983066:AXC983066 BGN983066:BGY983066 BQJ983066:BQU983066 CAF983066:CAQ983066 CKB983066:CKM983066 CTX983066:CUI983066 DDT983066:DEE983066 DNP983066:DOA983066 DXL983066:DXW983066 EHH983066:EHS983066 ERD983066:ERO983066 FAZ983066:FBK983066 FKV983066:FLG983066 FUR983066:FVC983066 GEN983066:GEY983066 GOJ983066:GOU983066 GYF983066:GYQ983066 HIB983066:HIM983066 HRX983066:HSI983066 IBT983066:ICE983066 ILP983066:IMA983066 IVL983066:IVW983066 JFH983066:JFS983066 JPD983066:JPO983066 JYZ983066:JZK983066 KIV983066:KJG983066 KSR983066:KTC983066 LCN983066:LCY983066 LMJ983066:LMU983066 LWF983066:LWQ983066 MGB983066:MGM983066 MPX983066:MQI983066 MZT983066:NAE983066 NJP983066:NKA983066 NTL983066:NTW983066 ODH983066:ODS983066 OND983066:ONO983066 OWZ983066:OXK983066 PGV983066:PHG983066 PQR983066:PRC983066 QAN983066:QAY983066 QKJ983066:QKU983066 QUF983066:QUQ983066 REB983066:REM983066 RNX983066:ROI983066 RXT983066:RYE983066 SHP983066:SIA983066 SRL983066:SRW983066 TBH983066:TBS983066 TLD983066:TLO983066 TUZ983066:TVK983066 UEV983066:UFG983066 UOR983066:UPC983066 UYN983066:UYY983066 VIJ983066:VIU983066 VSF983066:VSQ983066 WCB983066:WCM983066 WLX983066:WMI983066 W29:W32 L131101:W131104 L196637:W196640 L262173:W262176 L327709:W327712 L393245:W393248 L458781:W458784 L524317:W524320 L589853:W589856 L655389:W655392 L720925:W720928 L786461:W786464 L851997:W852000 L917533:W917536 L983069:W983072 L65562:W65562 L131098:W131098 L196634:W196634 L262170:W262170 L327706:W327706 L393242:W393242 L458778:W458778 L524314:W524314 L589850:W589850 L655386:W655386 L720922:W720922 L786458:W786458 L851994:W851994 L917530:W917530 L983066:W983066 L65565:W65568" xr:uid="{00000000-0002-0000-1300-000001000000}"/>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xr:uid="{00000000-0002-0000-1300-000002000000}">
      <formula1>kind_of_cons</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xr:uid="{00000000-0002-0000-1300-000003000000}">
      <formula1>900</formula1>
    </dataValidation>
    <dataValidation type="list" allowBlank="1" showInputMessage="1" showErrorMessage="1" errorTitle="Ошибка" error="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I24" xr:uid="{00000000-0002-0000-13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WWB983064:WWB983065 WVZ983064:WVZ983065 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xr:uid="{00000000-0002-0000-1300-000005000000}"/>
    <dataValidation allowBlank="1" showInputMessage="1" showErrorMessage="1" prompt="Для выбора выполните двойной щелчок левой клавиши мыши по соответствующей ячейке." sqref="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327704:U327705 U393240:U393241 JQ65560:JQ65561 TM65560:TM65561 ADI65560:ADI65561 ANE65560:ANE65561 AXA65560:AXA65561 BGW65560:BGW65561 BQS65560:BQS65561 CAO65560:CAO65561 CKK65560:CKK65561 CUG65560:CUG65561 DEC65560:DEC65561 DNY65560:DNY65561 DXU65560:DXU65561 EHQ65560:EHQ65561 ERM65560:ERM65561 FBI65560:FBI65561 FLE65560:FLE65561 FVA65560:FVA65561 GEW65560:GEW65561 GOS65560:GOS65561 GYO65560:GYO65561 HIK65560:HIK65561 HSG65560:HSG65561 ICC65560:ICC65561 ILY65560:ILY65561 IVU65560:IVU65561 JFQ65560:JFQ65561 JPM65560:JPM65561 JZI65560:JZI65561 KJE65560:KJE65561 KTA65560:KTA65561 LCW65560:LCW65561 LMS65560:LMS65561 LWO65560:LWO65561 MGK65560:MGK65561 MQG65560:MQG65561 NAC65560:NAC65561 NJY65560:NJY65561 NTU65560:NTU65561 ODQ65560:ODQ65561 ONM65560:ONM65561 OXI65560:OXI65561 PHE65560:PHE65561 PRA65560:PRA65561 QAW65560:QAW65561 QKS65560:QKS65561 QUO65560:QUO65561 REK65560:REK65561 ROG65560:ROG65561 RYC65560:RYC65561 SHY65560:SHY65561 SRU65560:SRU65561 TBQ65560:TBQ65561 TLM65560:TLM65561 TVI65560:TVI65561 UFE65560:UFE65561 UPA65560:UPA65561 UYW65560:UYW65561 VIS65560:VIS65561 VSO65560:VSO65561 WCK65560:WCK65561 WMG65560:WMG65561 WWC65560:WWC65561 U458776:U458777 JQ131096:JQ131097 TM131096:TM131097 ADI131096:ADI131097 ANE131096:ANE131097 AXA131096:AXA131097 BGW131096:BGW131097 BQS131096:BQS131097 CAO131096:CAO131097 CKK131096:CKK131097 CUG131096:CUG131097 DEC131096:DEC131097 DNY131096:DNY131097 DXU131096:DXU131097 EHQ131096:EHQ131097 ERM131096:ERM131097 FBI131096:FBI131097 FLE131096:FLE131097 FVA131096:FVA131097 GEW131096:GEW131097 GOS131096:GOS131097 GYO131096:GYO131097 HIK131096:HIK131097 HSG131096:HSG131097 ICC131096:ICC131097 ILY131096:ILY131097 IVU131096:IVU131097 JFQ131096:JFQ131097 JPM131096:JPM131097 JZI131096:JZI131097 KJE131096:KJE131097 KTA131096:KTA131097 LCW131096:LCW131097 LMS131096:LMS131097 LWO131096:LWO131097 MGK131096:MGK131097 MQG131096:MQG131097 NAC131096:NAC131097 NJY131096:NJY131097 NTU131096:NTU131097 ODQ131096:ODQ131097 ONM131096:ONM131097 OXI131096:OXI131097 PHE131096:PHE131097 PRA131096:PRA131097 QAW131096:QAW131097 QKS131096:QKS131097 QUO131096:QUO131097 REK131096:REK131097 ROG131096:ROG131097 RYC131096:RYC131097 SHY131096:SHY131097 SRU131096:SRU131097 TBQ131096:TBQ131097 TLM131096:TLM131097 TVI131096:TVI131097 UFE131096:UFE131097 UPA131096:UPA131097 UYW131096:UYW131097 VIS131096:VIS131097 VSO131096:VSO131097 WCK131096:WCK131097 WMG131096:WMG131097 WWC131096:WWC131097 U524312:U524313 JQ196632:JQ196633 TM196632:TM196633 ADI196632:ADI196633 ANE196632:ANE196633 AXA196632:AXA196633 BGW196632:BGW196633 BQS196632:BQS196633 CAO196632:CAO196633 CKK196632:CKK196633 CUG196632:CUG196633 DEC196632:DEC196633 DNY196632:DNY196633 DXU196632:DXU196633 EHQ196632:EHQ196633 ERM196632:ERM196633 FBI196632:FBI196633 FLE196632:FLE196633 FVA196632:FVA196633 GEW196632:GEW196633 GOS196632:GOS196633 GYO196632:GYO196633 HIK196632:HIK196633 HSG196632:HSG196633 ICC196632:ICC196633 ILY196632:ILY196633 IVU196632:IVU196633 JFQ196632:JFQ196633 JPM196632:JPM196633 JZI196632:JZI196633 KJE196632:KJE196633 KTA196632:KTA196633 LCW196632:LCW196633 LMS196632:LMS196633 LWO196632:LWO196633 MGK196632:MGK196633 MQG196632:MQG196633 NAC196632:NAC196633 NJY196632:NJY196633 NTU196632:NTU196633 ODQ196632:ODQ196633 ONM196632:ONM196633 OXI196632:OXI196633 PHE196632:PHE196633 PRA196632:PRA196633 QAW196632:QAW196633 QKS196632:QKS196633 QUO196632:QUO196633 REK196632:REK196633 ROG196632:ROG196633 RYC196632:RYC196633 SHY196632:SHY196633 SRU196632:SRU196633 TBQ196632:TBQ196633 TLM196632:TLM196633 TVI196632:TVI196633 UFE196632:UFE196633 UPA196632:UPA196633 UYW196632:UYW196633 VIS196632:VIS196633 VSO196632:VSO196633 WCK196632:WCK196633 WMG196632:WMG196633 WWC196632:WWC196633 U589848:U589849 JQ262168:JQ262169 TM262168:TM262169 ADI262168:ADI262169 ANE262168:ANE262169 AXA262168:AXA262169 BGW262168:BGW262169 BQS262168:BQS262169 CAO262168:CAO262169 CKK262168:CKK262169 CUG262168:CUG262169 DEC262168:DEC262169 DNY262168:DNY262169 DXU262168:DXU262169 EHQ262168:EHQ262169 ERM262168:ERM262169 FBI262168:FBI262169 FLE262168:FLE262169 FVA262168:FVA262169 GEW262168:GEW262169 GOS262168:GOS262169 GYO262168:GYO262169 HIK262168:HIK262169 HSG262168:HSG262169 ICC262168:ICC262169 ILY262168:ILY262169 IVU262168:IVU262169 JFQ262168:JFQ262169 JPM262168:JPM262169 JZI262168:JZI262169 KJE262168:KJE262169 KTA262168:KTA262169 LCW262168:LCW262169 LMS262168:LMS262169 LWO262168:LWO262169 MGK262168:MGK262169 MQG262168:MQG262169 NAC262168:NAC262169 NJY262168:NJY262169 NTU262168:NTU262169 ODQ262168:ODQ262169 ONM262168:ONM262169 OXI262168:OXI262169 PHE262168:PHE262169 PRA262168:PRA262169 QAW262168:QAW262169 QKS262168:QKS262169 QUO262168:QUO262169 REK262168:REK262169 ROG262168:ROG262169 RYC262168:RYC262169 SHY262168:SHY262169 SRU262168:SRU262169 TBQ262168:TBQ262169 TLM262168:TLM262169 TVI262168:TVI262169 UFE262168:UFE262169 UPA262168:UPA262169 UYW262168:UYW262169 VIS262168:VIS262169 VSO262168:VSO262169 WCK262168:WCK262169 WMG262168:WMG262169 WWC262168:WWC262169 U655384:U655385 JQ327704:JQ327705 TM327704:TM327705 ADI327704:ADI327705 ANE327704:ANE327705 AXA327704:AXA327705 BGW327704:BGW327705 BQS327704:BQS327705 CAO327704:CAO327705 CKK327704:CKK327705 CUG327704:CUG327705 DEC327704:DEC327705 DNY327704:DNY327705 DXU327704:DXU327705 EHQ327704:EHQ327705 ERM327704:ERM327705 FBI327704:FBI327705 FLE327704:FLE327705 FVA327704:FVA327705 GEW327704:GEW327705 GOS327704:GOS327705 GYO327704:GYO327705 HIK327704:HIK327705 HSG327704:HSG327705 ICC327704:ICC327705 ILY327704:ILY327705 IVU327704:IVU327705 JFQ327704:JFQ327705 JPM327704:JPM327705 JZI327704:JZI327705 KJE327704:KJE327705 KTA327704:KTA327705 LCW327704:LCW327705 LMS327704:LMS327705 LWO327704:LWO327705 MGK327704:MGK327705 MQG327704:MQG327705 NAC327704:NAC327705 NJY327704:NJY327705 NTU327704:NTU327705 ODQ327704:ODQ327705 ONM327704:ONM327705 OXI327704:OXI327705 PHE327704:PHE327705 PRA327704:PRA327705 QAW327704:QAW327705 QKS327704:QKS327705 QUO327704:QUO327705 REK327704:REK327705 ROG327704:ROG327705 RYC327704:RYC327705 SHY327704:SHY327705 SRU327704:SRU327705 TBQ327704:TBQ327705 TLM327704:TLM327705 TVI327704:TVI327705 UFE327704:UFE327705 UPA327704:UPA327705 UYW327704:UYW327705 VIS327704:VIS327705 VSO327704:VSO327705 WCK327704:WCK327705 WMG327704:WMG327705 WWC327704:WWC327705 U720920:U720921 JQ393240:JQ393241 TM393240:TM393241 ADI393240:ADI393241 ANE393240:ANE393241 AXA393240:AXA393241 BGW393240:BGW393241 BQS393240:BQS393241 CAO393240:CAO393241 CKK393240:CKK393241 CUG393240:CUG393241 DEC393240:DEC393241 DNY393240:DNY393241 DXU393240:DXU393241 EHQ393240:EHQ393241 ERM393240:ERM393241 FBI393240:FBI393241 FLE393240:FLE393241 FVA393240:FVA393241 GEW393240:GEW393241 GOS393240:GOS393241 GYO393240:GYO393241 HIK393240:HIK393241 HSG393240:HSG393241 ICC393240:ICC393241 ILY393240:ILY393241 IVU393240:IVU393241 JFQ393240:JFQ393241 JPM393240:JPM393241 JZI393240:JZI393241 KJE393240:KJE393241 KTA393240:KTA393241 LCW393240:LCW393241 LMS393240:LMS393241 LWO393240:LWO393241 MGK393240:MGK393241 MQG393240:MQG393241 NAC393240:NAC393241 NJY393240:NJY393241 NTU393240:NTU393241 ODQ393240:ODQ393241 ONM393240:ONM393241 OXI393240:OXI393241 PHE393240:PHE393241 PRA393240:PRA393241 QAW393240:QAW393241 QKS393240:QKS393241 QUO393240:QUO393241 REK393240:REK393241 ROG393240:ROG393241 RYC393240:RYC393241 SHY393240:SHY393241 SRU393240:SRU393241 TBQ393240:TBQ393241 TLM393240:TLM393241 TVI393240:TVI393241 UFE393240:UFE393241 UPA393240:UPA393241 UYW393240:UYW393241 VIS393240:VIS393241 VSO393240:VSO393241 WCK393240:WCK393241 WMG393240:WMG393241 WWC393240:WWC393241 U786456:U786457 JQ458776:JQ458777 TM458776:TM458777 ADI458776:ADI458777 ANE458776:ANE458777 AXA458776:AXA458777 BGW458776:BGW458777 BQS458776:BQS458777 CAO458776:CAO458777 CKK458776:CKK458777 CUG458776:CUG458777 DEC458776:DEC458777 DNY458776:DNY458777 DXU458776:DXU458777 EHQ458776:EHQ458777 ERM458776:ERM458777 FBI458776:FBI458777 FLE458776:FLE458777 FVA458776:FVA458777 GEW458776:GEW458777 GOS458776:GOS458777 GYO458776:GYO458777 HIK458776:HIK458777 HSG458776:HSG458777 ICC458776:ICC458777 ILY458776:ILY458777 IVU458776:IVU458777 JFQ458776:JFQ458777 JPM458776:JPM458777 JZI458776:JZI458777 KJE458776:KJE458777 KTA458776:KTA458777 LCW458776:LCW458777 LMS458776:LMS458777 LWO458776:LWO458777 MGK458776:MGK458777 MQG458776:MQG458777 NAC458776:NAC458777 NJY458776:NJY458777 NTU458776:NTU458777 ODQ458776:ODQ458777 ONM458776:ONM458777 OXI458776:OXI458777 PHE458776:PHE458777 PRA458776:PRA458777 QAW458776:QAW458777 QKS458776:QKS458777 QUO458776:QUO458777 REK458776:REK458777 ROG458776:ROG458777 RYC458776:RYC458777 SHY458776:SHY458777 SRU458776:SRU458777 TBQ458776:TBQ458777 TLM458776:TLM458777 TVI458776:TVI458777 UFE458776:UFE458777 UPA458776:UPA458777 UYW458776:UYW458777 VIS458776:VIS458777 VSO458776:VSO458777 WCK458776:WCK458777 WMG458776:WMG458777 WWC458776:WWC458777 U851992:U851993 JQ524312:JQ524313 TM524312:TM524313 ADI524312:ADI524313 ANE524312:ANE524313 AXA524312:AXA524313 BGW524312:BGW524313 BQS524312:BQS524313 CAO524312:CAO524313 CKK524312:CKK524313 CUG524312:CUG524313 DEC524312:DEC524313 DNY524312:DNY524313 DXU524312:DXU524313 EHQ524312:EHQ524313 ERM524312:ERM524313 FBI524312:FBI524313 FLE524312:FLE524313 FVA524312:FVA524313 GEW524312:GEW524313 GOS524312:GOS524313 GYO524312:GYO524313 HIK524312:HIK524313 HSG524312:HSG524313 ICC524312:ICC524313 ILY524312:ILY524313 IVU524312:IVU524313 JFQ524312:JFQ524313 JPM524312:JPM524313 JZI524312:JZI524313 KJE524312:KJE524313 KTA524312:KTA524313 LCW524312:LCW524313 LMS524312:LMS524313 LWO524312:LWO524313 MGK524312:MGK524313 MQG524312:MQG524313 NAC524312:NAC524313 NJY524312:NJY524313 NTU524312:NTU524313 ODQ524312:ODQ524313 ONM524312:ONM524313 OXI524312:OXI524313 PHE524312:PHE524313 PRA524312:PRA524313 QAW524312:QAW524313 QKS524312:QKS524313 QUO524312:QUO524313 REK524312:REK524313 ROG524312:ROG524313 RYC524312:RYC524313 SHY524312:SHY524313 SRU524312:SRU524313 TBQ524312:TBQ524313 TLM524312:TLM524313 TVI524312:TVI524313 UFE524312:UFE524313 UPA524312:UPA524313 UYW524312:UYW524313 VIS524312:VIS524313 VSO524312:VSO524313 WCK524312:WCK524313 WMG524312:WMG524313 WWC524312:WWC524313 U917528:U917529 JQ589848:JQ589849 TM589848:TM589849 ADI589848:ADI589849 ANE589848:ANE589849 AXA589848:AXA589849 BGW589848:BGW589849 BQS589848:BQS589849 CAO589848:CAO589849 CKK589848:CKK589849 CUG589848:CUG589849 DEC589848:DEC589849 DNY589848:DNY589849 DXU589848:DXU589849 EHQ589848:EHQ589849 ERM589848:ERM589849 FBI589848:FBI589849 FLE589848:FLE589849 FVA589848:FVA589849 GEW589848:GEW589849 GOS589848:GOS589849 GYO589848:GYO589849 HIK589848:HIK589849 HSG589848:HSG589849 ICC589848:ICC589849 ILY589848:ILY589849 IVU589848:IVU589849 JFQ589848:JFQ589849 JPM589848:JPM589849 JZI589848:JZI589849 KJE589848:KJE589849 KTA589848:KTA589849 LCW589848:LCW589849 LMS589848:LMS589849 LWO589848:LWO589849 MGK589848:MGK589849 MQG589848:MQG589849 NAC589848:NAC589849 NJY589848:NJY589849 NTU589848:NTU589849 ODQ589848:ODQ589849 ONM589848:ONM589849 OXI589848:OXI589849 PHE589848:PHE589849 PRA589848:PRA589849 QAW589848:QAW589849 QKS589848:QKS589849 QUO589848:QUO589849 REK589848:REK589849 ROG589848:ROG589849 RYC589848:RYC589849 SHY589848:SHY589849 SRU589848:SRU589849 TBQ589848:TBQ589849 TLM589848:TLM589849 TVI589848:TVI589849 UFE589848:UFE589849 UPA589848:UPA589849 UYW589848:UYW589849 VIS589848:VIS589849 VSO589848:VSO589849 WCK589848:WCK589849 WMG589848:WMG589849 WWC589848:WWC589849 U983064:U983065 JQ655384:JQ655385 TM655384:TM655385 ADI655384:ADI655385 ANE655384:ANE655385 AXA655384:AXA655385 BGW655384:BGW655385 BQS655384:BQS655385 CAO655384:CAO655385 CKK655384:CKK655385 CUG655384:CUG655385 DEC655384:DEC655385 DNY655384:DNY655385 DXU655384:DXU655385 EHQ655384:EHQ655385 ERM655384:ERM655385 FBI655384:FBI655385 FLE655384:FLE655385 FVA655384:FVA655385 GEW655384:GEW655385 GOS655384:GOS655385 GYO655384:GYO655385 HIK655384:HIK655385 HSG655384:HSG655385 ICC655384:ICC655385 ILY655384:ILY655385 IVU655384:IVU655385 JFQ655384:JFQ655385 JPM655384:JPM655385 JZI655384:JZI655385 KJE655384:KJE655385 KTA655384:KTA655385 LCW655384:LCW655385 LMS655384:LMS655385 LWO655384:LWO655385 MGK655384:MGK655385 MQG655384:MQG655385 NAC655384:NAC655385 NJY655384:NJY655385 NTU655384:NTU655385 ODQ655384:ODQ655385 ONM655384:ONM655385 OXI655384:OXI655385 PHE655384:PHE655385 PRA655384:PRA655385 QAW655384:QAW655385 QKS655384:QKS655385 QUO655384:QUO655385 REK655384:REK655385 ROG655384:ROG655385 RYC655384:RYC655385 SHY655384:SHY655385 SRU655384:SRU655385 TBQ655384:TBQ655385 TLM655384:TLM655385 TVI655384:TVI655385 UFE655384:UFE655385 UPA655384:UPA655385 UYW655384:UYW655385 VIS655384:VIS655385 VSO655384:VSO655385 WCK655384:WCK655385 WMG655384:WMG655385 WWC655384:WWC655385 U65560:U65561 JQ720920:JQ720921 TM720920:TM720921 ADI720920:ADI720921 ANE720920:ANE720921 AXA720920:AXA720921 BGW720920:BGW720921 BQS720920:BQS720921 CAO720920:CAO720921 CKK720920:CKK720921 CUG720920:CUG720921 DEC720920:DEC720921 DNY720920:DNY720921 DXU720920:DXU720921 EHQ720920:EHQ720921 ERM720920:ERM720921 FBI720920:FBI720921 FLE720920:FLE720921 FVA720920:FVA720921 GEW720920:GEW720921 GOS720920:GOS720921 GYO720920:GYO720921 HIK720920:HIK720921 HSG720920:HSG720921 ICC720920:ICC720921 ILY720920:ILY720921 IVU720920:IVU720921 JFQ720920:JFQ720921 JPM720920:JPM720921 JZI720920:JZI720921 KJE720920:KJE720921 KTA720920:KTA720921 LCW720920:LCW720921 LMS720920:LMS720921 LWO720920:LWO720921 MGK720920:MGK720921 MQG720920:MQG720921 NAC720920:NAC720921 NJY720920:NJY720921 NTU720920:NTU720921 ODQ720920:ODQ720921 ONM720920:ONM720921 OXI720920:OXI720921 PHE720920:PHE720921 PRA720920:PRA720921 QAW720920:QAW720921 QKS720920:QKS720921 QUO720920:QUO720921 REK720920:REK720921 ROG720920:ROG720921 RYC720920:RYC720921 SHY720920:SHY720921 SRU720920:SRU720921 TBQ720920:TBQ720921 TLM720920:TLM720921 TVI720920:TVI720921 UFE720920:UFE720921 UPA720920:UPA720921 UYW720920:UYW720921 VIS720920:VIS720921 VSO720920:VSO720921 WCK720920:WCK720921 WMG720920:WMG720921 WWC720920:WWC720921 U131096:U131097 JQ786456:JQ786457 TM786456:TM786457 ADI786456:ADI786457 ANE786456:ANE786457 AXA786456:AXA786457 BGW786456:BGW786457 BQS786456:BQS786457 CAO786456:CAO786457 CKK786456:CKK786457 CUG786456:CUG786457 DEC786456:DEC786457 DNY786456:DNY786457 DXU786456:DXU786457 EHQ786456:EHQ786457 ERM786456:ERM786457 FBI786456:FBI786457 FLE786456:FLE786457 FVA786456:FVA786457 GEW786456:GEW786457 GOS786456:GOS786457 GYO786456:GYO786457 HIK786456:HIK786457 HSG786456:HSG786457 ICC786456:ICC786457 ILY786456:ILY786457 IVU786456:IVU786457 JFQ786456:JFQ786457 JPM786456:JPM786457 JZI786456:JZI786457 KJE786456:KJE786457 KTA786456:KTA786457 LCW786456:LCW786457 LMS786456:LMS786457 LWO786456:LWO786457 MGK786456:MGK786457 MQG786456:MQG786457 NAC786456:NAC786457 NJY786456:NJY786457 NTU786456:NTU786457 ODQ786456:ODQ786457 ONM786456:ONM786457 OXI786456:OXI786457 PHE786456:PHE786457 PRA786456:PRA786457 QAW786456:QAW786457 QKS786456:QKS786457 QUO786456:QUO786457 REK786456:REK786457 ROG786456:ROG786457 RYC786456:RYC786457 SHY786456:SHY786457 SRU786456:SRU786457 TBQ786456:TBQ786457 TLM786456:TLM786457 TVI786456:TVI786457 UFE786456:UFE786457 UPA786456:UPA786457 UYW786456:UYW786457 VIS786456:VIS786457 VSO786456:VSO786457 WCK786456:WCK786457 WMG786456:WMG786457 WWC786456:WWC786457 U196632:U196633 JQ851992:JQ851993 TM851992:TM851993 ADI851992:ADI851993 ANE851992:ANE851993 AXA851992:AXA851993 BGW851992:BGW851993 BQS851992:BQS851993 CAO851992:CAO851993 CKK851992:CKK851993 CUG851992:CUG851993 DEC851992:DEC851993 DNY851992:DNY851993 DXU851992:DXU851993 EHQ851992:EHQ851993 ERM851992:ERM851993 FBI851992:FBI851993 FLE851992:FLE851993 FVA851992:FVA851993 GEW851992:GEW851993 GOS851992:GOS851993 GYO851992:GYO851993 HIK851992:HIK851993 HSG851992:HSG851993 ICC851992:ICC851993 ILY851992:ILY851993 IVU851992:IVU851993 JFQ851992:JFQ851993 JPM851992:JPM851993 JZI851992:JZI851993 KJE851992:KJE851993 KTA851992:KTA851993 LCW851992:LCW851993 LMS851992:LMS851993 LWO851992:LWO851993 MGK851992:MGK851993 MQG851992:MQG851993 NAC851992:NAC851993 NJY851992:NJY851993 NTU851992:NTU851993 ODQ851992:ODQ851993 ONM851992:ONM851993 OXI851992:OXI851993 PHE851992:PHE851993 PRA851992:PRA851993 QAW851992:QAW851993 QKS851992:QKS851993 QUO851992:QUO851993 REK851992:REK851993 ROG851992:ROG851993 RYC851992:RYC851993 SHY851992:SHY851993 SRU851992:SRU851993 TBQ851992:TBQ851993 TLM851992:TLM851993 TVI851992:TVI851993 UFE851992:UFE851993 UPA851992:UPA851993 UYW851992:UYW851993 VIS851992:VIS851993 VSO851992:VSO851993 WCK851992:WCK851993 WMG851992:WMG851993 WWC851992:WWC851993 JQ917528:JQ917529 TM917528:TM917529 ADI917528:ADI917529 ANE917528:ANE917529 AXA917528:AXA917529 BGW917528:BGW917529 BQS917528:BQS917529 CAO917528:CAO917529 CKK917528:CKK917529 CUG917528:CUG917529 DEC917528:DEC917529 DNY917528:DNY917529 DXU917528:DXU917529 EHQ917528:EHQ917529 ERM917528:ERM917529 FBI917528:FBI917529 FLE917528:FLE917529 FVA917528:FVA917529 GEW917528:GEW917529 GOS917528:GOS917529 GYO917528:GYO917529 HIK917528:HIK917529 HSG917528:HSG917529 ICC917528:ICC917529 ILY917528:ILY917529 IVU917528:IVU917529 JFQ917528:JFQ917529 JPM917528:JPM917529 JZI917528:JZI917529 KJE917528:KJE917529 KTA917528:KTA917529 LCW917528:LCW917529 LMS917528:LMS917529 LWO917528:LWO917529 MGK917528:MGK917529 MQG917528:MQG917529 NAC917528:NAC917529 NJY917528:NJY917529 NTU917528:NTU917529 ODQ917528:ODQ917529 ONM917528:ONM917529 OXI917528:OXI917529 PHE917528:PHE917529 PRA917528:PRA917529 QAW917528:QAW917529 QKS917528:QKS917529 QUO917528:QUO917529 REK917528:REK917529 ROG917528:ROG917529 RYC917528:RYC917529 SHY917528:SHY917529 SRU917528:SRU917529 TBQ917528:TBQ917529 TLM917528:TLM917529 TVI917528:TVI917529 UFE917528:UFE917529 UPA917528:UPA917529 UYW917528:UYW917529 VIS917528:VIS917529 VSO917528:VSO917529 WCK917528:WCK917529 WMG917528:WMG917529 WWC917528:WWC917529 WWC983064:WWC983065 JQ983064:JQ983065 TM983064:TM983065 ADI983064:ADI983065 ANE983064:ANE983065 AXA983064:AXA983065 BGW983064:BGW983065 BQS983064:BQS983065 CAO983064:CAO983065 CKK983064:CKK983065 CUG983064:CUG983065 DEC983064:DEC983065 DNY983064:DNY983065 DXU983064:DXU983065 EHQ983064:EHQ983065 ERM983064:ERM983065 FBI983064:FBI983065 FLE983064:FLE983065 FVA983064:FVA983065 GEW983064:GEW983065 GOS983064:GOS983065 GYO983064:GYO983065 HIK983064:HIK983065 HSG983064:HSG983065 ICC983064:ICC983065 ILY983064:ILY983065 IVU983064:IVU983065 JFQ983064:JFQ983065 JPM983064:JPM983065 JZI983064:JZI983065 KJE983064:KJE983065 KTA983064:KTA983065 LCW983064:LCW983065 LMS983064:LMS983065 LWO983064:LWO983065 MGK983064:MGK983065 MQG983064:MQG983065 NAC983064:NAC983065 NJY983064:NJY983065 NTU983064:NTU983065 ODQ983064:ODQ983065 ONM983064:ONM983065 OXI983064:OXI983065 PHE983064:PHE983065 PRA983064:PRA983065 QAW983064:QAW983065 QKS983064:QKS983065 QUO983064:QUO983065 REK983064:REK983065 ROG983064:ROG983065 RYC983064:RYC983065 SHY983064:SHY983065 SRU983064:SRU983065 TBQ983064:TBQ983065 TLM983064:TLM983065 TVI983064:TVI983065 UFE983064:UFE983065 UPA983064:UPA983065 UYW983064:UYW983065 VIS983064:VIS983065 VSO983064:VSO983065 WCK983064:WCK983065 WMG983064:WMG983065 U262168:U262169 U24:U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JQ24:JQ25 TM24:TM25 ADI24:ADI25 ANE24:ANE25 AXA24:AXA25 BGW24:BGW25 BQS24:BQS25 CAO24:CAO25 CKK24:CKK25 CUG24:CUG25 DEC24:DEC25 DNY24:DNY25 DXU24:DXU25 EHQ24:EHQ25 ERM24:ERM25 FBI24:FBI25 FLE24:FLE25 FVA24:FVA25 GEW24:GEW25 GOS24:GOS25 GYO24:GYO25 HIK24:HIK25 HSG24:HSG25 ICC24:ICC25 ILY24:ILY25 IVU24:IVU25 JFQ24:JFQ25 JPM24:JPM25 JZI24:JZI25 KJE24:KJE25 KTA24:KTA25 LCW24:LCW25 LMS24:LMS25 LWO24:LWO25 MGK24:MGK25 MQG24:MQG25 NAC24:NAC25 NJY24:NJY25 NTU24:NTU25 ODQ24:ODQ25 ONM24:ONM25 OXI24:OXI25 PHE24:PHE25 PRA24:PRA25 QAW24:QAW25 QKS24:QKS25 QUO24:QUO25 REK24:REK25 ROG24:ROG25 RYC24:RYC25 SHY24:SHY25 SRU24:SRU25 TBQ24:TBQ25 TLM24:TLM25 TVI24:TVI25 UFE24:UFE25 UPA24:UPA25 UYW24:UYW25 VIS24:VIS25 VSO24:VSO25 WCK24:WCK25 WMG24:WMG25 WWC24:WWC25" xr:uid="{00000000-0002-0000-1300-000006000000}"/>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xr:uid="{00000000-0002-0000-1300-000007000000}"/>
    <dataValidation type="list" allowBlank="1" showInputMessage="1" showErrorMessage="1" errorTitle="Ошибка" error="Выберите значение из списка" prompt="Выберите значение из списка" sqref="O23:V23" xr:uid="{00000000-0002-0000-1300-000008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05_6">
    <tabColor indexed="22"/>
  </sheetPr>
  <dimension ref="A1:T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20" width="10.5703125" style="554"/>
    <col min="21" max="16384" width="10.5703125" style="493"/>
  </cols>
  <sheetData>
    <row r="1" spans="1:20" ht="3" customHeight="1">
      <c r="A1" s="560" t="s">
        <v>68</v>
      </c>
    </row>
    <row r="2" spans="1:20" ht="22.5">
      <c r="F2" s="1274" t="s">
        <v>470</v>
      </c>
      <c r="G2" s="1275"/>
      <c r="H2" s="1276"/>
      <c r="I2" s="609"/>
    </row>
    <row r="3" spans="1:20" ht="3" customHeight="1"/>
    <row r="4" spans="1:20" s="539" customFormat="1" ht="11.25">
      <c r="A4" s="559"/>
      <c r="B4" s="559"/>
      <c r="C4" s="559"/>
      <c r="D4" s="559"/>
      <c r="F4" s="1235" t="s">
        <v>445</v>
      </c>
      <c r="G4" s="1235"/>
      <c r="H4" s="1235"/>
      <c r="I4" s="1277"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7"/>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29.04.2021</v>
      </c>
      <c r="I7" s="550" t="s">
        <v>472</v>
      </c>
      <c r="J7" s="584"/>
      <c r="K7" s="559"/>
      <c r="L7" s="559"/>
      <c r="M7" s="559"/>
      <c r="N7" s="559"/>
      <c r="O7" s="559"/>
      <c r="P7" s="559"/>
      <c r="Q7" s="559"/>
      <c r="R7" s="559"/>
      <c r="S7" s="559"/>
      <c r="T7" s="559"/>
    </row>
    <row r="8" spans="1:20" s="539" customFormat="1" ht="45">
      <c r="A8" s="1278">
        <v>1</v>
      </c>
      <c r="B8" s="559"/>
      <c r="C8" s="559"/>
      <c r="D8" s="559"/>
      <c r="F8" s="585" t="str">
        <f>"2." &amp;mergeValue(A8)</f>
        <v>2.1</v>
      </c>
      <c r="G8" s="601" t="s">
        <v>473</v>
      </c>
      <c r="H8" s="573"/>
      <c r="I8" s="550" t="s">
        <v>568</v>
      </c>
      <c r="J8" s="584"/>
      <c r="K8" s="559"/>
      <c r="L8" s="559"/>
      <c r="M8" s="559"/>
      <c r="N8" s="559"/>
      <c r="O8" s="559"/>
      <c r="P8" s="559"/>
      <c r="Q8" s="559"/>
      <c r="R8" s="559"/>
      <c r="S8" s="559"/>
      <c r="T8" s="559"/>
    </row>
    <row r="9" spans="1:20" s="539" customFormat="1" ht="22.5">
      <c r="A9" s="1278"/>
      <c r="B9" s="559"/>
      <c r="C9" s="559"/>
      <c r="D9" s="559"/>
      <c r="F9" s="585" t="str">
        <f>"3." &amp;mergeValue(A9)</f>
        <v>3.1</v>
      </c>
      <c r="G9" s="601" t="s">
        <v>474</v>
      </c>
      <c r="H9" s="573"/>
      <c r="I9" s="550" t="s">
        <v>566</v>
      </c>
      <c r="J9" s="584"/>
      <c r="K9" s="559"/>
      <c r="L9" s="559"/>
      <c r="M9" s="559"/>
      <c r="N9" s="559"/>
      <c r="O9" s="559"/>
      <c r="P9" s="559"/>
      <c r="Q9" s="559"/>
      <c r="R9" s="559"/>
      <c r="S9" s="559"/>
      <c r="T9" s="559"/>
    </row>
    <row r="10" spans="1:20" s="539" customFormat="1" ht="22.5">
      <c r="A10" s="1278"/>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8"/>
      <c r="B11" s="1278">
        <v>1</v>
      </c>
      <c r="C11" s="592"/>
      <c r="D11" s="592"/>
      <c r="F11" s="585" t="str">
        <f>"4."&amp;mergeValue(A11) &amp;"."&amp;mergeValue(B11)</f>
        <v>4.1.1</v>
      </c>
      <c r="G11" s="580" t="s">
        <v>570</v>
      </c>
      <c r="H11" s="573" t="str">
        <f>IF(region_name="","",region_name)</f>
        <v>Нижегородская область</v>
      </c>
      <c r="I11" s="550" t="s">
        <v>478</v>
      </c>
      <c r="J11" s="584"/>
      <c r="K11" s="559"/>
      <c r="L11" s="559"/>
      <c r="M11" s="559"/>
      <c r="N11" s="559"/>
      <c r="O11" s="559"/>
      <c r="P11" s="559"/>
      <c r="Q11" s="559"/>
      <c r="R11" s="559"/>
      <c r="S11" s="559"/>
      <c r="T11" s="559"/>
    </row>
    <row r="12" spans="1:20" s="539" customFormat="1" ht="22.5">
      <c r="A12" s="1278"/>
      <c r="B12" s="1278"/>
      <c r="C12" s="1278">
        <v>1</v>
      </c>
      <c r="D12" s="592"/>
      <c r="F12" s="585" t="str">
        <f>"4."&amp;mergeValue(A12) &amp;"."&amp;mergeValue(B12)&amp;"."&amp;mergeValue(C12)</f>
        <v>4.1.1.1</v>
      </c>
      <c r="G12" s="591" t="s">
        <v>476</v>
      </c>
      <c r="H12" s="573"/>
      <c r="I12" s="550" t="s">
        <v>479</v>
      </c>
      <c r="J12" s="584"/>
      <c r="K12" s="559"/>
      <c r="L12" s="559"/>
      <c r="M12" s="559"/>
      <c r="N12" s="559"/>
      <c r="O12" s="559"/>
      <c r="P12" s="559"/>
      <c r="Q12" s="559"/>
      <c r="R12" s="559"/>
      <c r="S12" s="559"/>
      <c r="T12" s="559"/>
    </row>
    <row r="13" spans="1:20" s="539" customFormat="1" ht="39" customHeight="1">
      <c r="A13" s="1278"/>
      <c r="B13" s="1278"/>
      <c r="C13" s="1278"/>
      <c r="D13" s="592">
        <v>1</v>
      </c>
      <c r="F13" s="585" t="str">
        <f>"4."&amp;mergeValue(A13) &amp;"."&amp;mergeValue(B13)&amp;"."&amp;mergeValue(C13)&amp;"."&amp;mergeValue(D13)</f>
        <v>4.1.1.1.1</v>
      </c>
      <c r="G13" s="602" t="s">
        <v>477</v>
      </c>
      <c r="H13" s="573"/>
      <c r="I13" s="1279" t="s">
        <v>569</v>
      </c>
      <c r="J13" s="584"/>
      <c r="K13" s="559"/>
      <c r="L13" s="559"/>
      <c r="M13" s="559"/>
      <c r="N13" s="559"/>
      <c r="O13" s="559"/>
      <c r="P13" s="559"/>
      <c r="Q13" s="559"/>
      <c r="R13" s="559"/>
      <c r="S13" s="559"/>
      <c r="T13" s="559"/>
    </row>
    <row r="14" spans="1:20" s="539" customFormat="1" ht="18.75">
      <c r="A14" s="1278"/>
      <c r="B14" s="1278"/>
      <c r="C14" s="1278"/>
      <c r="D14" s="592"/>
      <c r="F14" s="588"/>
      <c r="G14" s="520" t="s">
        <v>4</v>
      </c>
      <c r="H14" s="593"/>
      <c r="I14" s="1279"/>
      <c r="J14" s="584"/>
      <c r="K14" s="559"/>
      <c r="L14" s="559"/>
      <c r="M14" s="559"/>
      <c r="N14" s="559"/>
      <c r="O14" s="559"/>
      <c r="P14" s="559"/>
      <c r="Q14" s="559"/>
      <c r="R14" s="559"/>
      <c r="S14" s="559"/>
      <c r="T14" s="559"/>
    </row>
    <row r="15" spans="1:20" s="539" customFormat="1" ht="18.75">
      <c r="A15" s="1278"/>
      <c r="B15" s="1278"/>
      <c r="C15" s="592"/>
      <c r="D15" s="592"/>
      <c r="F15" s="603"/>
      <c r="G15" s="546" t="s">
        <v>401</v>
      </c>
      <c r="H15" s="604"/>
      <c r="I15" s="605"/>
      <c r="J15" s="584"/>
      <c r="K15" s="559"/>
      <c r="L15" s="559"/>
      <c r="M15" s="559"/>
      <c r="N15" s="559"/>
      <c r="O15" s="559"/>
      <c r="P15" s="559"/>
      <c r="Q15" s="559"/>
      <c r="R15" s="559"/>
      <c r="S15" s="559"/>
      <c r="T15" s="559"/>
    </row>
    <row r="16" spans="1:20" s="539" customFormat="1" ht="18.75">
      <c r="A16" s="1278"/>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73" t="s">
        <v>571</v>
      </c>
      <c r="H19" s="1273"/>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1400-000000000000}">
      <formula1>900</formula1>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06_6">
    <tabColor rgb="FFEAEBEE"/>
    <pageSetUpPr fitToPage="1"/>
  </sheetPr>
  <dimension ref="A1:AH34"/>
  <sheetViews>
    <sheetView showGridLines="0" topLeftCell="I4" zoomScaleNormal="100" workbookViewId="0"/>
  </sheetViews>
  <sheetFormatPr defaultColWidth="10.5703125" defaultRowHeight="14.25"/>
  <cols>
    <col min="1" max="6" width="10.5703125" style="446" hidden="1" customWidth="1"/>
    <col min="7" max="8" width="9.140625" style="453" hidden="1" customWidth="1"/>
    <col min="9" max="9" width="3.7109375" style="453" customWidth="1"/>
    <col min="10" max="11" width="3.7109375" style="452" customWidth="1"/>
    <col min="12" max="12" width="12.7109375" style="446" customWidth="1"/>
    <col min="13" max="13" width="44.7109375" style="446" customWidth="1"/>
    <col min="14" max="14" width="2.140625" style="446" hidden="1" customWidth="1"/>
    <col min="15" max="17" width="23.7109375" style="446" hidden="1" customWidth="1"/>
    <col min="18" max="18" width="11.7109375" style="446" customWidth="1"/>
    <col min="19" max="19" width="3.7109375" style="446" customWidth="1"/>
    <col min="20" max="20" width="11.7109375" style="446" customWidth="1"/>
    <col min="21" max="21" width="8.5703125" style="446" hidden="1" customWidth="1"/>
    <col min="22" max="22" width="4.7109375" style="446" customWidth="1"/>
    <col min="23" max="23" width="115.7109375" style="446" customWidth="1"/>
    <col min="24" max="26" width="10.5703125" style="470"/>
    <col min="27" max="27" width="10.140625" style="470" customWidth="1"/>
    <col min="28" max="34" width="10.5703125" style="470"/>
    <col min="35" max="256" width="10.5703125" style="446"/>
    <col min="257" max="264" width="0" style="446" hidden="1" customWidth="1"/>
    <col min="265" max="267" width="3.7109375" style="446" customWidth="1"/>
    <col min="268" max="268" width="12.7109375" style="446" customWidth="1"/>
    <col min="269" max="269" width="47.42578125" style="446" customWidth="1"/>
    <col min="270" max="273" width="0" style="446" hidden="1" customWidth="1"/>
    <col min="274" max="274" width="11.7109375" style="446" customWidth="1"/>
    <col min="275" max="275" width="6.42578125" style="446" bestFit="1" customWidth="1"/>
    <col min="276" max="276" width="11.7109375" style="446" customWidth="1"/>
    <col min="277" max="277" width="0" style="446" hidden="1" customWidth="1"/>
    <col min="278" max="278" width="3.7109375" style="446" customWidth="1"/>
    <col min="279" max="279" width="11.140625" style="446" bestFit="1" customWidth="1"/>
    <col min="280" max="282" width="10.5703125" style="446"/>
    <col min="283" max="283" width="10.140625" style="446" customWidth="1"/>
    <col min="284" max="512" width="10.5703125" style="446"/>
    <col min="513" max="520" width="0" style="446" hidden="1" customWidth="1"/>
    <col min="521" max="523" width="3.7109375" style="446" customWidth="1"/>
    <col min="524" max="524" width="12.7109375" style="446" customWidth="1"/>
    <col min="525" max="525" width="47.42578125" style="446" customWidth="1"/>
    <col min="526" max="529" width="0" style="446" hidden="1" customWidth="1"/>
    <col min="530" max="530" width="11.7109375" style="446" customWidth="1"/>
    <col min="531" max="531" width="6.42578125" style="446" bestFit="1" customWidth="1"/>
    <col min="532" max="532" width="11.7109375" style="446" customWidth="1"/>
    <col min="533" max="533" width="0" style="446" hidden="1" customWidth="1"/>
    <col min="534" max="534" width="3.7109375" style="446" customWidth="1"/>
    <col min="535" max="535" width="11.140625" style="446" bestFit="1" customWidth="1"/>
    <col min="536" max="538" width="10.5703125" style="446"/>
    <col min="539" max="539" width="10.140625" style="446" customWidth="1"/>
    <col min="540" max="768" width="10.5703125" style="446"/>
    <col min="769" max="776" width="0" style="446" hidden="1" customWidth="1"/>
    <col min="777" max="779" width="3.7109375" style="446" customWidth="1"/>
    <col min="780" max="780" width="12.7109375" style="446" customWidth="1"/>
    <col min="781" max="781" width="47.42578125" style="446" customWidth="1"/>
    <col min="782" max="785" width="0" style="446" hidden="1" customWidth="1"/>
    <col min="786" max="786" width="11.7109375" style="446" customWidth="1"/>
    <col min="787" max="787" width="6.42578125" style="446" bestFit="1" customWidth="1"/>
    <col min="788" max="788" width="11.7109375" style="446" customWidth="1"/>
    <col min="789" max="789" width="0" style="446" hidden="1" customWidth="1"/>
    <col min="790" max="790" width="3.7109375" style="446" customWidth="1"/>
    <col min="791" max="791" width="11.140625" style="446" bestFit="1" customWidth="1"/>
    <col min="792" max="794" width="10.5703125" style="446"/>
    <col min="795" max="795" width="10.140625" style="446" customWidth="1"/>
    <col min="796" max="1024" width="10.5703125" style="446"/>
    <col min="1025" max="1032" width="0" style="446" hidden="1" customWidth="1"/>
    <col min="1033" max="1035" width="3.7109375" style="446" customWidth="1"/>
    <col min="1036" max="1036" width="12.7109375" style="446" customWidth="1"/>
    <col min="1037" max="1037" width="47.42578125" style="446" customWidth="1"/>
    <col min="1038" max="1041" width="0" style="446" hidden="1" customWidth="1"/>
    <col min="1042" max="1042" width="11.7109375" style="446" customWidth="1"/>
    <col min="1043" max="1043" width="6.42578125" style="446" bestFit="1" customWidth="1"/>
    <col min="1044" max="1044" width="11.7109375" style="446" customWidth="1"/>
    <col min="1045" max="1045" width="0" style="446" hidden="1" customWidth="1"/>
    <col min="1046" max="1046" width="3.7109375" style="446" customWidth="1"/>
    <col min="1047" max="1047" width="11.140625" style="446" bestFit="1" customWidth="1"/>
    <col min="1048" max="1050" width="10.5703125" style="446"/>
    <col min="1051" max="1051" width="10.140625" style="446" customWidth="1"/>
    <col min="1052" max="1280" width="10.5703125" style="446"/>
    <col min="1281" max="1288" width="0" style="446" hidden="1" customWidth="1"/>
    <col min="1289" max="1291" width="3.7109375" style="446" customWidth="1"/>
    <col min="1292" max="1292" width="12.7109375" style="446" customWidth="1"/>
    <col min="1293" max="1293" width="47.42578125" style="446" customWidth="1"/>
    <col min="1294" max="1297" width="0" style="446" hidden="1" customWidth="1"/>
    <col min="1298" max="1298" width="11.7109375" style="446" customWidth="1"/>
    <col min="1299" max="1299" width="6.42578125" style="446" bestFit="1" customWidth="1"/>
    <col min="1300" max="1300" width="11.7109375" style="446" customWidth="1"/>
    <col min="1301" max="1301" width="0" style="446" hidden="1" customWidth="1"/>
    <col min="1302" max="1302" width="3.7109375" style="446" customWidth="1"/>
    <col min="1303" max="1303" width="11.140625" style="446" bestFit="1" customWidth="1"/>
    <col min="1304" max="1306" width="10.5703125" style="446"/>
    <col min="1307" max="1307" width="10.140625" style="446" customWidth="1"/>
    <col min="1308" max="1536" width="10.5703125" style="446"/>
    <col min="1537" max="1544" width="0" style="446" hidden="1" customWidth="1"/>
    <col min="1545" max="1547" width="3.7109375" style="446" customWidth="1"/>
    <col min="1548" max="1548" width="12.7109375" style="446" customWidth="1"/>
    <col min="1549" max="1549" width="47.42578125" style="446" customWidth="1"/>
    <col min="1550" max="1553" width="0" style="446" hidden="1" customWidth="1"/>
    <col min="1554" max="1554" width="11.7109375" style="446" customWidth="1"/>
    <col min="1555" max="1555" width="6.42578125" style="446" bestFit="1" customWidth="1"/>
    <col min="1556" max="1556" width="11.7109375" style="446" customWidth="1"/>
    <col min="1557" max="1557" width="0" style="446" hidden="1" customWidth="1"/>
    <col min="1558" max="1558" width="3.7109375" style="446" customWidth="1"/>
    <col min="1559" max="1559" width="11.140625" style="446" bestFit="1" customWidth="1"/>
    <col min="1560" max="1562" width="10.5703125" style="446"/>
    <col min="1563" max="1563" width="10.140625" style="446" customWidth="1"/>
    <col min="1564" max="1792" width="10.5703125" style="446"/>
    <col min="1793" max="1800" width="0" style="446" hidden="1" customWidth="1"/>
    <col min="1801" max="1803" width="3.7109375" style="446" customWidth="1"/>
    <col min="1804" max="1804" width="12.7109375" style="446" customWidth="1"/>
    <col min="1805" max="1805" width="47.42578125" style="446" customWidth="1"/>
    <col min="1806" max="1809" width="0" style="446" hidden="1" customWidth="1"/>
    <col min="1810" max="1810" width="11.7109375" style="446" customWidth="1"/>
    <col min="1811" max="1811" width="6.42578125" style="446" bestFit="1" customWidth="1"/>
    <col min="1812" max="1812" width="11.7109375" style="446" customWidth="1"/>
    <col min="1813" max="1813" width="0" style="446" hidden="1" customWidth="1"/>
    <col min="1814" max="1814" width="3.7109375" style="446" customWidth="1"/>
    <col min="1815" max="1815" width="11.140625" style="446" bestFit="1" customWidth="1"/>
    <col min="1816" max="1818" width="10.5703125" style="446"/>
    <col min="1819" max="1819" width="10.140625" style="446" customWidth="1"/>
    <col min="1820" max="2048" width="10.5703125" style="446"/>
    <col min="2049" max="2056" width="0" style="446" hidden="1" customWidth="1"/>
    <col min="2057" max="2059" width="3.7109375" style="446" customWidth="1"/>
    <col min="2060" max="2060" width="12.7109375" style="446" customWidth="1"/>
    <col min="2061" max="2061" width="47.42578125" style="446" customWidth="1"/>
    <col min="2062" max="2065" width="0" style="446" hidden="1" customWidth="1"/>
    <col min="2066" max="2066" width="11.7109375" style="446" customWidth="1"/>
    <col min="2067" max="2067" width="6.42578125" style="446" bestFit="1" customWidth="1"/>
    <col min="2068" max="2068" width="11.7109375" style="446" customWidth="1"/>
    <col min="2069" max="2069" width="0" style="446" hidden="1" customWidth="1"/>
    <col min="2070" max="2070" width="3.7109375" style="446" customWidth="1"/>
    <col min="2071" max="2071" width="11.140625" style="446" bestFit="1" customWidth="1"/>
    <col min="2072" max="2074" width="10.5703125" style="446"/>
    <col min="2075" max="2075" width="10.140625" style="446" customWidth="1"/>
    <col min="2076" max="2304" width="10.5703125" style="446"/>
    <col min="2305" max="2312" width="0" style="446" hidden="1" customWidth="1"/>
    <col min="2313" max="2315" width="3.7109375" style="446" customWidth="1"/>
    <col min="2316" max="2316" width="12.7109375" style="446" customWidth="1"/>
    <col min="2317" max="2317" width="47.42578125" style="446" customWidth="1"/>
    <col min="2318" max="2321" width="0" style="446" hidden="1" customWidth="1"/>
    <col min="2322" max="2322" width="11.7109375" style="446" customWidth="1"/>
    <col min="2323" max="2323" width="6.42578125" style="446" bestFit="1" customWidth="1"/>
    <col min="2324" max="2324" width="11.7109375" style="446" customWidth="1"/>
    <col min="2325" max="2325" width="0" style="446" hidden="1" customWidth="1"/>
    <col min="2326" max="2326" width="3.7109375" style="446" customWidth="1"/>
    <col min="2327" max="2327" width="11.140625" style="446" bestFit="1" customWidth="1"/>
    <col min="2328" max="2330" width="10.5703125" style="446"/>
    <col min="2331" max="2331" width="10.140625" style="446" customWidth="1"/>
    <col min="2332" max="2560" width="10.5703125" style="446"/>
    <col min="2561" max="2568" width="0" style="446" hidden="1" customWidth="1"/>
    <col min="2569" max="2571" width="3.7109375" style="446" customWidth="1"/>
    <col min="2572" max="2572" width="12.7109375" style="446" customWidth="1"/>
    <col min="2573" max="2573" width="47.42578125" style="446" customWidth="1"/>
    <col min="2574" max="2577" width="0" style="446" hidden="1" customWidth="1"/>
    <col min="2578" max="2578" width="11.7109375" style="446" customWidth="1"/>
    <col min="2579" max="2579" width="6.42578125" style="446" bestFit="1" customWidth="1"/>
    <col min="2580" max="2580" width="11.7109375" style="446" customWidth="1"/>
    <col min="2581" max="2581" width="0" style="446" hidden="1" customWidth="1"/>
    <col min="2582" max="2582" width="3.7109375" style="446" customWidth="1"/>
    <col min="2583" max="2583" width="11.140625" style="446" bestFit="1" customWidth="1"/>
    <col min="2584" max="2586" width="10.5703125" style="446"/>
    <col min="2587" max="2587" width="10.140625" style="446" customWidth="1"/>
    <col min="2588" max="2816" width="10.5703125" style="446"/>
    <col min="2817" max="2824" width="0" style="446" hidden="1" customWidth="1"/>
    <col min="2825" max="2827" width="3.7109375" style="446" customWidth="1"/>
    <col min="2828" max="2828" width="12.7109375" style="446" customWidth="1"/>
    <col min="2829" max="2829" width="47.42578125" style="446" customWidth="1"/>
    <col min="2830" max="2833" width="0" style="446" hidden="1" customWidth="1"/>
    <col min="2834" max="2834" width="11.7109375" style="446" customWidth="1"/>
    <col min="2835" max="2835" width="6.42578125" style="446" bestFit="1" customWidth="1"/>
    <col min="2836" max="2836" width="11.7109375" style="446" customWidth="1"/>
    <col min="2837" max="2837" width="0" style="446" hidden="1" customWidth="1"/>
    <col min="2838" max="2838" width="3.7109375" style="446" customWidth="1"/>
    <col min="2839" max="2839" width="11.140625" style="446" bestFit="1" customWidth="1"/>
    <col min="2840" max="2842" width="10.5703125" style="446"/>
    <col min="2843" max="2843" width="10.140625" style="446" customWidth="1"/>
    <col min="2844" max="3072" width="10.5703125" style="446"/>
    <col min="3073" max="3080" width="0" style="446" hidden="1" customWidth="1"/>
    <col min="3081" max="3083" width="3.7109375" style="446" customWidth="1"/>
    <col min="3084" max="3084" width="12.7109375" style="446" customWidth="1"/>
    <col min="3085" max="3085" width="47.42578125" style="446" customWidth="1"/>
    <col min="3086" max="3089" width="0" style="446" hidden="1" customWidth="1"/>
    <col min="3090" max="3090" width="11.7109375" style="446" customWidth="1"/>
    <col min="3091" max="3091" width="6.42578125" style="446" bestFit="1" customWidth="1"/>
    <col min="3092" max="3092" width="11.7109375" style="446" customWidth="1"/>
    <col min="3093" max="3093" width="0" style="446" hidden="1" customWidth="1"/>
    <col min="3094" max="3094" width="3.7109375" style="446" customWidth="1"/>
    <col min="3095" max="3095" width="11.140625" style="446" bestFit="1" customWidth="1"/>
    <col min="3096" max="3098" width="10.5703125" style="446"/>
    <col min="3099" max="3099" width="10.140625" style="446" customWidth="1"/>
    <col min="3100" max="3328" width="10.5703125" style="446"/>
    <col min="3329" max="3336" width="0" style="446" hidden="1" customWidth="1"/>
    <col min="3337" max="3339" width="3.7109375" style="446" customWidth="1"/>
    <col min="3340" max="3340" width="12.7109375" style="446" customWidth="1"/>
    <col min="3341" max="3341" width="47.42578125" style="446" customWidth="1"/>
    <col min="3342" max="3345" width="0" style="446" hidden="1" customWidth="1"/>
    <col min="3346" max="3346" width="11.7109375" style="446" customWidth="1"/>
    <col min="3347" max="3347" width="6.42578125" style="446" bestFit="1" customWidth="1"/>
    <col min="3348" max="3348" width="11.7109375" style="446" customWidth="1"/>
    <col min="3349" max="3349" width="0" style="446" hidden="1" customWidth="1"/>
    <col min="3350" max="3350" width="3.7109375" style="446" customWidth="1"/>
    <col min="3351" max="3351" width="11.140625" style="446" bestFit="1" customWidth="1"/>
    <col min="3352" max="3354" width="10.5703125" style="446"/>
    <col min="3355" max="3355" width="10.140625" style="446" customWidth="1"/>
    <col min="3356" max="3584" width="10.5703125" style="446"/>
    <col min="3585" max="3592" width="0" style="446" hidden="1" customWidth="1"/>
    <col min="3593" max="3595" width="3.7109375" style="446" customWidth="1"/>
    <col min="3596" max="3596" width="12.7109375" style="446" customWidth="1"/>
    <col min="3597" max="3597" width="47.42578125" style="446" customWidth="1"/>
    <col min="3598" max="3601" width="0" style="446" hidden="1" customWidth="1"/>
    <col min="3602" max="3602" width="11.7109375" style="446" customWidth="1"/>
    <col min="3603" max="3603" width="6.42578125" style="446" bestFit="1" customWidth="1"/>
    <col min="3604" max="3604" width="11.7109375" style="446" customWidth="1"/>
    <col min="3605" max="3605" width="0" style="446" hidden="1" customWidth="1"/>
    <col min="3606" max="3606" width="3.7109375" style="446" customWidth="1"/>
    <col min="3607" max="3607" width="11.140625" style="446" bestFit="1" customWidth="1"/>
    <col min="3608" max="3610" width="10.5703125" style="446"/>
    <col min="3611" max="3611" width="10.140625" style="446" customWidth="1"/>
    <col min="3612" max="3840" width="10.5703125" style="446"/>
    <col min="3841" max="3848" width="0" style="446" hidden="1" customWidth="1"/>
    <col min="3849" max="3851" width="3.7109375" style="446" customWidth="1"/>
    <col min="3852" max="3852" width="12.7109375" style="446" customWidth="1"/>
    <col min="3853" max="3853" width="47.42578125" style="446" customWidth="1"/>
    <col min="3854" max="3857" width="0" style="446" hidden="1" customWidth="1"/>
    <col min="3858" max="3858" width="11.7109375" style="446" customWidth="1"/>
    <col min="3859" max="3859" width="6.42578125" style="446" bestFit="1" customWidth="1"/>
    <col min="3860" max="3860" width="11.7109375" style="446" customWidth="1"/>
    <col min="3861" max="3861" width="0" style="446" hidden="1" customWidth="1"/>
    <col min="3862" max="3862" width="3.7109375" style="446" customWidth="1"/>
    <col min="3863" max="3863" width="11.140625" style="446" bestFit="1" customWidth="1"/>
    <col min="3864" max="3866" width="10.5703125" style="446"/>
    <col min="3867" max="3867" width="10.140625" style="446" customWidth="1"/>
    <col min="3868" max="4096" width="10.5703125" style="446"/>
    <col min="4097" max="4104" width="0" style="446" hidden="1" customWidth="1"/>
    <col min="4105" max="4107" width="3.7109375" style="446" customWidth="1"/>
    <col min="4108" max="4108" width="12.7109375" style="446" customWidth="1"/>
    <col min="4109" max="4109" width="47.42578125" style="446" customWidth="1"/>
    <col min="4110" max="4113" width="0" style="446" hidden="1" customWidth="1"/>
    <col min="4114" max="4114" width="11.7109375" style="446" customWidth="1"/>
    <col min="4115" max="4115" width="6.42578125" style="446" bestFit="1" customWidth="1"/>
    <col min="4116" max="4116" width="11.7109375" style="446" customWidth="1"/>
    <col min="4117" max="4117" width="0" style="446" hidden="1" customWidth="1"/>
    <col min="4118" max="4118" width="3.7109375" style="446" customWidth="1"/>
    <col min="4119" max="4119" width="11.140625" style="446" bestFit="1" customWidth="1"/>
    <col min="4120" max="4122" width="10.5703125" style="446"/>
    <col min="4123" max="4123" width="10.140625" style="446" customWidth="1"/>
    <col min="4124" max="4352" width="10.5703125" style="446"/>
    <col min="4353" max="4360" width="0" style="446" hidden="1" customWidth="1"/>
    <col min="4361" max="4363" width="3.7109375" style="446" customWidth="1"/>
    <col min="4364" max="4364" width="12.7109375" style="446" customWidth="1"/>
    <col min="4365" max="4365" width="47.42578125" style="446" customWidth="1"/>
    <col min="4366" max="4369" width="0" style="446" hidden="1" customWidth="1"/>
    <col min="4370" max="4370" width="11.7109375" style="446" customWidth="1"/>
    <col min="4371" max="4371" width="6.42578125" style="446" bestFit="1" customWidth="1"/>
    <col min="4372" max="4372" width="11.7109375" style="446" customWidth="1"/>
    <col min="4373" max="4373" width="0" style="446" hidden="1" customWidth="1"/>
    <col min="4374" max="4374" width="3.7109375" style="446" customWidth="1"/>
    <col min="4375" max="4375" width="11.140625" style="446" bestFit="1" customWidth="1"/>
    <col min="4376" max="4378" width="10.5703125" style="446"/>
    <col min="4379" max="4379" width="10.140625" style="446" customWidth="1"/>
    <col min="4380" max="4608" width="10.5703125" style="446"/>
    <col min="4609" max="4616" width="0" style="446" hidden="1" customWidth="1"/>
    <col min="4617" max="4619" width="3.7109375" style="446" customWidth="1"/>
    <col min="4620" max="4620" width="12.7109375" style="446" customWidth="1"/>
    <col min="4621" max="4621" width="47.42578125" style="446" customWidth="1"/>
    <col min="4622" max="4625" width="0" style="446" hidden="1" customWidth="1"/>
    <col min="4626" max="4626" width="11.7109375" style="446" customWidth="1"/>
    <col min="4627" max="4627" width="6.42578125" style="446" bestFit="1" customWidth="1"/>
    <col min="4628" max="4628" width="11.7109375" style="446" customWidth="1"/>
    <col min="4629" max="4629" width="0" style="446" hidden="1" customWidth="1"/>
    <col min="4630" max="4630" width="3.7109375" style="446" customWidth="1"/>
    <col min="4631" max="4631" width="11.140625" style="446" bestFit="1" customWidth="1"/>
    <col min="4632" max="4634" width="10.5703125" style="446"/>
    <col min="4635" max="4635" width="10.140625" style="446" customWidth="1"/>
    <col min="4636" max="4864" width="10.5703125" style="446"/>
    <col min="4865" max="4872" width="0" style="446" hidden="1" customWidth="1"/>
    <col min="4873" max="4875" width="3.7109375" style="446" customWidth="1"/>
    <col min="4876" max="4876" width="12.7109375" style="446" customWidth="1"/>
    <col min="4877" max="4877" width="47.42578125" style="446" customWidth="1"/>
    <col min="4878" max="4881" width="0" style="446" hidden="1" customWidth="1"/>
    <col min="4882" max="4882" width="11.7109375" style="446" customWidth="1"/>
    <col min="4883" max="4883" width="6.42578125" style="446" bestFit="1" customWidth="1"/>
    <col min="4884" max="4884" width="11.7109375" style="446" customWidth="1"/>
    <col min="4885" max="4885" width="0" style="446" hidden="1" customWidth="1"/>
    <col min="4886" max="4886" width="3.7109375" style="446" customWidth="1"/>
    <col min="4887" max="4887" width="11.140625" style="446" bestFit="1" customWidth="1"/>
    <col min="4888" max="4890" width="10.5703125" style="446"/>
    <col min="4891" max="4891" width="10.140625" style="446" customWidth="1"/>
    <col min="4892" max="5120" width="10.5703125" style="446"/>
    <col min="5121" max="5128" width="0" style="446" hidden="1" customWidth="1"/>
    <col min="5129" max="5131" width="3.7109375" style="446" customWidth="1"/>
    <col min="5132" max="5132" width="12.7109375" style="446" customWidth="1"/>
    <col min="5133" max="5133" width="47.42578125" style="446" customWidth="1"/>
    <col min="5134" max="5137" width="0" style="446" hidden="1" customWidth="1"/>
    <col min="5138" max="5138" width="11.7109375" style="446" customWidth="1"/>
    <col min="5139" max="5139" width="6.42578125" style="446" bestFit="1" customWidth="1"/>
    <col min="5140" max="5140" width="11.7109375" style="446" customWidth="1"/>
    <col min="5141" max="5141" width="0" style="446" hidden="1" customWidth="1"/>
    <col min="5142" max="5142" width="3.7109375" style="446" customWidth="1"/>
    <col min="5143" max="5143" width="11.140625" style="446" bestFit="1" customWidth="1"/>
    <col min="5144" max="5146" width="10.5703125" style="446"/>
    <col min="5147" max="5147" width="10.140625" style="446" customWidth="1"/>
    <col min="5148" max="5376" width="10.5703125" style="446"/>
    <col min="5377" max="5384" width="0" style="446" hidden="1" customWidth="1"/>
    <col min="5385" max="5387" width="3.7109375" style="446" customWidth="1"/>
    <col min="5388" max="5388" width="12.7109375" style="446" customWidth="1"/>
    <col min="5389" max="5389" width="47.42578125" style="446" customWidth="1"/>
    <col min="5390" max="5393" width="0" style="446" hidden="1" customWidth="1"/>
    <col min="5394" max="5394" width="11.7109375" style="446" customWidth="1"/>
    <col min="5395" max="5395" width="6.42578125" style="446" bestFit="1" customWidth="1"/>
    <col min="5396" max="5396" width="11.7109375" style="446" customWidth="1"/>
    <col min="5397" max="5397" width="0" style="446" hidden="1" customWidth="1"/>
    <col min="5398" max="5398" width="3.7109375" style="446" customWidth="1"/>
    <col min="5399" max="5399" width="11.140625" style="446" bestFit="1" customWidth="1"/>
    <col min="5400" max="5402" width="10.5703125" style="446"/>
    <col min="5403" max="5403" width="10.140625" style="446" customWidth="1"/>
    <col min="5404" max="5632" width="10.5703125" style="446"/>
    <col min="5633" max="5640" width="0" style="446" hidden="1" customWidth="1"/>
    <col min="5641" max="5643" width="3.7109375" style="446" customWidth="1"/>
    <col min="5644" max="5644" width="12.7109375" style="446" customWidth="1"/>
    <col min="5645" max="5645" width="47.42578125" style="446" customWidth="1"/>
    <col min="5646" max="5649" width="0" style="446" hidden="1" customWidth="1"/>
    <col min="5650" max="5650" width="11.7109375" style="446" customWidth="1"/>
    <col min="5651" max="5651" width="6.42578125" style="446" bestFit="1" customWidth="1"/>
    <col min="5652" max="5652" width="11.7109375" style="446" customWidth="1"/>
    <col min="5653" max="5653" width="0" style="446" hidden="1" customWidth="1"/>
    <col min="5654" max="5654" width="3.7109375" style="446" customWidth="1"/>
    <col min="5655" max="5655" width="11.140625" style="446" bestFit="1" customWidth="1"/>
    <col min="5656" max="5658" width="10.5703125" style="446"/>
    <col min="5659" max="5659" width="10.140625" style="446" customWidth="1"/>
    <col min="5660" max="5888" width="10.5703125" style="446"/>
    <col min="5889" max="5896" width="0" style="446" hidden="1" customWidth="1"/>
    <col min="5897" max="5899" width="3.7109375" style="446" customWidth="1"/>
    <col min="5900" max="5900" width="12.7109375" style="446" customWidth="1"/>
    <col min="5901" max="5901" width="47.42578125" style="446" customWidth="1"/>
    <col min="5902" max="5905" width="0" style="446" hidden="1" customWidth="1"/>
    <col min="5906" max="5906" width="11.7109375" style="446" customWidth="1"/>
    <col min="5907" max="5907" width="6.42578125" style="446" bestFit="1" customWidth="1"/>
    <col min="5908" max="5908" width="11.7109375" style="446" customWidth="1"/>
    <col min="5909" max="5909" width="0" style="446" hidden="1" customWidth="1"/>
    <col min="5910" max="5910" width="3.7109375" style="446" customWidth="1"/>
    <col min="5911" max="5911" width="11.140625" style="446" bestFit="1" customWidth="1"/>
    <col min="5912" max="5914" width="10.5703125" style="446"/>
    <col min="5915" max="5915" width="10.140625" style="446" customWidth="1"/>
    <col min="5916" max="6144" width="10.5703125" style="446"/>
    <col min="6145" max="6152" width="0" style="446" hidden="1" customWidth="1"/>
    <col min="6153" max="6155" width="3.7109375" style="446" customWidth="1"/>
    <col min="6156" max="6156" width="12.7109375" style="446" customWidth="1"/>
    <col min="6157" max="6157" width="47.42578125" style="446" customWidth="1"/>
    <col min="6158" max="6161" width="0" style="446" hidden="1" customWidth="1"/>
    <col min="6162" max="6162" width="11.7109375" style="446" customWidth="1"/>
    <col min="6163" max="6163" width="6.42578125" style="446" bestFit="1" customWidth="1"/>
    <col min="6164" max="6164" width="11.7109375" style="446" customWidth="1"/>
    <col min="6165" max="6165" width="0" style="446" hidden="1" customWidth="1"/>
    <col min="6166" max="6166" width="3.7109375" style="446" customWidth="1"/>
    <col min="6167" max="6167" width="11.140625" style="446" bestFit="1" customWidth="1"/>
    <col min="6168" max="6170" width="10.5703125" style="446"/>
    <col min="6171" max="6171" width="10.140625" style="446" customWidth="1"/>
    <col min="6172" max="6400" width="10.5703125" style="446"/>
    <col min="6401" max="6408" width="0" style="446" hidden="1" customWidth="1"/>
    <col min="6409" max="6411" width="3.7109375" style="446" customWidth="1"/>
    <col min="6412" max="6412" width="12.7109375" style="446" customWidth="1"/>
    <col min="6413" max="6413" width="47.42578125" style="446" customWidth="1"/>
    <col min="6414" max="6417" width="0" style="446" hidden="1" customWidth="1"/>
    <col min="6418" max="6418" width="11.7109375" style="446" customWidth="1"/>
    <col min="6419" max="6419" width="6.42578125" style="446" bestFit="1" customWidth="1"/>
    <col min="6420" max="6420" width="11.7109375" style="446" customWidth="1"/>
    <col min="6421" max="6421" width="0" style="446" hidden="1" customWidth="1"/>
    <col min="6422" max="6422" width="3.7109375" style="446" customWidth="1"/>
    <col min="6423" max="6423" width="11.140625" style="446" bestFit="1" customWidth="1"/>
    <col min="6424" max="6426" width="10.5703125" style="446"/>
    <col min="6427" max="6427" width="10.140625" style="446" customWidth="1"/>
    <col min="6428" max="6656" width="10.5703125" style="446"/>
    <col min="6657" max="6664" width="0" style="446" hidden="1" customWidth="1"/>
    <col min="6665" max="6667" width="3.7109375" style="446" customWidth="1"/>
    <col min="6668" max="6668" width="12.7109375" style="446" customWidth="1"/>
    <col min="6669" max="6669" width="47.42578125" style="446" customWidth="1"/>
    <col min="6670" max="6673" width="0" style="446" hidden="1" customWidth="1"/>
    <col min="6674" max="6674" width="11.7109375" style="446" customWidth="1"/>
    <col min="6675" max="6675" width="6.42578125" style="446" bestFit="1" customWidth="1"/>
    <col min="6676" max="6676" width="11.7109375" style="446" customWidth="1"/>
    <col min="6677" max="6677" width="0" style="446" hidden="1" customWidth="1"/>
    <col min="6678" max="6678" width="3.7109375" style="446" customWidth="1"/>
    <col min="6679" max="6679" width="11.140625" style="446" bestFit="1" customWidth="1"/>
    <col min="6680" max="6682" width="10.5703125" style="446"/>
    <col min="6683" max="6683" width="10.140625" style="446" customWidth="1"/>
    <col min="6684" max="6912" width="10.5703125" style="446"/>
    <col min="6913" max="6920" width="0" style="446" hidden="1" customWidth="1"/>
    <col min="6921" max="6923" width="3.7109375" style="446" customWidth="1"/>
    <col min="6924" max="6924" width="12.7109375" style="446" customWidth="1"/>
    <col min="6925" max="6925" width="47.42578125" style="446" customWidth="1"/>
    <col min="6926" max="6929" width="0" style="446" hidden="1" customWidth="1"/>
    <col min="6930" max="6930" width="11.7109375" style="446" customWidth="1"/>
    <col min="6931" max="6931" width="6.42578125" style="446" bestFit="1" customWidth="1"/>
    <col min="6932" max="6932" width="11.7109375" style="446" customWidth="1"/>
    <col min="6933" max="6933" width="0" style="446" hidden="1" customWidth="1"/>
    <col min="6934" max="6934" width="3.7109375" style="446" customWidth="1"/>
    <col min="6935" max="6935" width="11.140625" style="446" bestFit="1" customWidth="1"/>
    <col min="6936" max="6938" width="10.5703125" style="446"/>
    <col min="6939" max="6939" width="10.140625" style="446" customWidth="1"/>
    <col min="6940" max="7168" width="10.5703125" style="446"/>
    <col min="7169" max="7176" width="0" style="446" hidden="1" customWidth="1"/>
    <col min="7177" max="7179" width="3.7109375" style="446" customWidth="1"/>
    <col min="7180" max="7180" width="12.7109375" style="446" customWidth="1"/>
    <col min="7181" max="7181" width="47.42578125" style="446" customWidth="1"/>
    <col min="7182" max="7185" width="0" style="446" hidden="1" customWidth="1"/>
    <col min="7186" max="7186" width="11.7109375" style="446" customWidth="1"/>
    <col min="7187" max="7187" width="6.42578125" style="446" bestFit="1" customWidth="1"/>
    <col min="7188" max="7188" width="11.7109375" style="446" customWidth="1"/>
    <col min="7189" max="7189" width="0" style="446" hidden="1" customWidth="1"/>
    <col min="7190" max="7190" width="3.7109375" style="446" customWidth="1"/>
    <col min="7191" max="7191" width="11.140625" style="446" bestFit="1" customWidth="1"/>
    <col min="7192" max="7194" width="10.5703125" style="446"/>
    <col min="7195" max="7195" width="10.140625" style="446" customWidth="1"/>
    <col min="7196" max="7424" width="10.5703125" style="446"/>
    <col min="7425" max="7432" width="0" style="446" hidden="1" customWidth="1"/>
    <col min="7433" max="7435" width="3.7109375" style="446" customWidth="1"/>
    <col min="7436" max="7436" width="12.7109375" style="446" customWidth="1"/>
    <col min="7437" max="7437" width="47.42578125" style="446" customWidth="1"/>
    <col min="7438" max="7441" width="0" style="446" hidden="1" customWidth="1"/>
    <col min="7442" max="7442" width="11.7109375" style="446" customWidth="1"/>
    <col min="7443" max="7443" width="6.42578125" style="446" bestFit="1" customWidth="1"/>
    <col min="7444" max="7444" width="11.7109375" style="446" customWidth="1"/>
    <col min="7445" max="7445" width="0" style="446" hidden="1" customWidth="1"/>
    <col min="7446" max="7446" width="3.7109375" style="446" customWidth="1"/>
    <col min="7447" max="7447" width="11.140625" style="446" bestFit="1" customWidth="1"/>
    <col min="7448" max="7450" width="10.5703125" style="446"/>
    <col min="7451" max="7451" width="10.140625" style="446" customWidth="1"/>
    <col min="7452" max="7680" width="10.5703125" style="446"/>
    <col min="7681" max="7688" width="0" style="446" hidden="1" customWidth="1"/>
    <col min="7689" max="7691" width="3.7109375" style="446" customWidth="1"/>
    <col min="7692" max="7692" width="12.7109375" style="446" customWidth="1"/>
    <col min="7693" max="7693" width="47.42578125" style="446" customWidth="1"/>
    <col min="7694" max="7697" width="0" style="446" hidden="1" customWidth="1"/>
    <col min="7698" max="7698" width="11.7109375" style="446" customWidth="1"/>
    <col min="7699" max="7699" width="6.42578125" style="446" bestFit="1" customWidth="1"/>
    <col min="7700" max="7700" width="11.7109375" style="446" customWidth="1"/>
    <col min="7701" max="7701" width="0" style="446" hidden="1" customWidth="1"/>
    <col min="7702" max="7702" width="3.7109375" style="446" customWidth="1"/>
    <col min="7703" max="7703" width="11.140625" style="446" bestFit="1" customWidth="1"/>
    <col min="7704" max="7706" width="10.5703125" style="446"/>
    <col min="7707" max="7707" width="10.140625" style="446" customWidth="1"/>
    <col min="7708" max="7936" width="10.5703125" style="446"/>
    <col min="7937" max="7944" width="0" style="446" hidden="1" customWidth="1"/>
    <col min="7945" max="7947" width="3.7109375" style="446" customWidth="1"/>
    <col min="7948" max="7948" width="12.7109375" style="446" customWidth="1"/>
    <col min="7949" max="7949" width="47.42578125" style="446" customWidth="1"/>
    <col min="7950" max="7953" width="0" style="446" hidden="1" customWidth="1"/>
    <col min="7954" max="7954" width="11.7109375" style="446" customWidth="1"/>
    <col min="7955" max="7955" width="6.42578125" style="446" bestFit="1" customWidth="1"/>
    <col min="7956" max="7956" width="11.7109375" style="446" customWidth="1"/>
    <col min="7957" max="7957" width="0" style="446" hidden="1" customWidth="1"/>
    <col min="7958" max="7958" width="3.7109375" style="446" customWidth="1"/>
    <col min="7959" max="7959" width="11.140625" style="446" bestFit="1" customWidth="1"/>
    <col min="7960" max="7962" width="10.5703125" style="446"/>
    <col min="7963" max="7963" width="10.140625" style="446" customWidth="1"/>
    <col min="7964" max="8192" width="10.5703125" style="446"/>
    <col min="8193" max="8200" width="0" style="446" hidden="1" customWidth="1"/>
    <col min="8201" max="8203" width="3.7109375" style="446" customWidth="1"/>
    <col min="8204" max="8204" width="12.7109375" style="446" customWidth="1"/>
    <col min="8205" max="8205" width="47.42578125" style="446" customWidth="1"/>
    <col min="8206" max="8209" width="0" style="446" hidden="1" customWidth="1"/>
    <col min="8210" max="8210" width="11.7109375" style="446" customWidth="1"/>
    <col min="8211" max="8211" width="6.42578125" style="446" bestFit="1" customWidth="1"/>
    <col min="8212" max="8212" width="11.7109375" style="446" customWidth="1"/>
    <col min="8213" max="8213" width="0" style="446" hidden="1" customWidth="1"/>
    <col min="8214" max="8214" width="3.7109375" style="446" customWidth="1"/>
    <col min="8215" max="8215" width="11.140625" style="446" bestFit="1" customWidth="1"/>
    <col min="8216" max="8218" width="10.5703125" style="446"/>
    <col min="8219" max="8219" width="10.140625" style="446" customWidth="1"/>
    <col min="8220" max="8448" width="10.5703125" style="446"/>
    <col min="8449" max="8456" width="0" style="446" hidden="1" customWidth="1"/>
    <col min="8457" max="8459" width="3.7109375" style="446" customWidth="1"/>
    <col min="8460" max="8460" width="12.7109375" style="446" customWidth="1"/>
    <col min="8461" max="8461" width="47.42578125" style="446" customWidth="1"/>
    <col min="8462" max="8465" width="0" style="446" hidden="1" customWidth="1"/>
    <col min="8466" max="8466" width="11.7109375" style="446" customWidth="1"/>
    <col min="8467" max="8467" width="6.42578125" style="446" bestFit="1" customWidth="1"/>
    <col min="8468" max="8468" width="11.7109375" style="446" customWidth="1"/>
    <col min="8469" max="8469" width="0" style="446" hidden="1" customWidth="1"/>
    <col min="8470" max="8470" width="3.7109375" style="446" customWidth="1"/>
    <col min="8471" max="8471" width="11.140625" style="446" bestFit="1" customWidth="1"/>
    <col min="8472" max="8474" width="10.5703125" style="446"/>
    <col min="8475" max="8475" width="10.140625" style="446" customWidth="1"/>
    <col min="8476" max="8704" width="10.5703125" style="446"/>
    <col min="8705" max="8712" width="0" style="446" hidden="1" customWidth="1"/>
    <col min="8713" max="8715" width="3.7109375" style="446" customWidth="1"/>
    <col min="8716" max="8716" width="12.7109375" style="446" customWidth="1"/>
    <col min="8717" max="8717" width="47.42578125" style="446" customWidth="1"/>
    <col min="8718" max="8721" width="0" style="446" hidden="1" customWidth="1"/>
    <col min="8722" max="8722" width="11.7109375" style="446" customWidth="1"/>
    <col min="8723" max="8723" width="6.42578125" style="446" bestFit="1" customWidth="1"/>
    <col min="8724" max="8724" width="11.7109375" style="446" customWidth="1"/>
    <col min="8725" max="8725" width="0" style="446" hidden="1" customWidth="1"/>
    <col min="8726" max="8726" width="3.7109375" style="446" customWidth="1"/>
    <col min="8727" max="8727" width="11.140625" style="446" bestFit="1" customWidth="1"/>
    <col min="8728" max="8730" width="10.5703125" style="446"/>
    <col min="8731" max="8731" width="10.140625" style="446" customWidth="1"/>
    <col min="8732" max="8960" width="10.5703125" style="446"/>
    <col min="8961" max="8968" width="0" style="446" hidden="1" customWidth="1"/>
    <col min="8969" max="8971" width="3.7109375" style="446" customWidth="1"/>
    <col min="8972" max="8972" width="12.7109375" style="446" customWidth="1"/>
    <col min="8973" max="8973" width="47.42578125" style="446" customWidth="1"/>
    <col min="8974" max="8977" width="0" style="446" hidden="1" customWidth="1"/>
    <col min="8978" max="8978" width="11.7109375" style="446" customWidth="1"/>
    <col min="8979" max="8979" width="6.42578125" style="446" bestFit="1" customWidth="1"/>
    <col min="8980" max="8980" width="11.7109375" style="446" customWidth="1"/>
    <col min="8981" max="8981" width="0" style="446" hidden="1" customWidth="1"/>
    <col min="8982" max="8982" width="3.7109375" style="446" customWidth="1"/>
    <col min="8983" max="8983" width="11.140625" style="446" bestFit="1" customWidth="1"/>
    <col min="8984" max="8986" width="10.5703125" style="446"/>
    <col min="8987" max="8987" width="10.140625" style="446" customWidth="1"/>
    <col min="8988" max="9216" width="10.5703125" style="446"/>
    <col min="9217" max="9224" width="0" style="446" hidden="1" customWidth="1"/>
    <col min="9225" max="9227" width="3.7109375" style="446" customWidth="1"/>
    <col min="9228" max="9228" width="12.7109375" style="446" customWidth="1"/>
    <col min="9229" max="9229" width="47.42578125" style="446" customWidth="1"/>
    <col min="9230" max="9233" width="0" style="446" hidden="1" customWidth="1"/>
    <col min="9234" max="9234" width="11.7109375" style="446" customWidth="1"/>
    <col min="9235" max="9235" width="6.42578125" style="446" bestFit="1" customWidth="1"/>
    <col min="9236" max="9236" width="11.7109375" style="446" customWidth="1"/>
    <col min="9237" max="9237" width="0" style="446" hidden="1" customWidth="1"/>
    <col min="9238" max="9238" width="3.7109375" style="446" customWidth="1"/>
    <col min="9239" max="9239" width="11.140625" style="446" bestFit="1" customWidth="1"/>
    <col min="9240" max="9242" width="10.5703125" style="446"/>
    <col min="9243" max="9243" width="10.140625" style="446" customWidth="1"/>
    <col min="9244" max="9472" width="10.5703125" style="446"/>
    <col min="9473" max="9480" width="0" style="446" hidden="1" customWidth="1"/>
    <col min="9481" max="9483" width="3.7109375" style="446" customWidth="1"/>
    <col min="9484" max="9484" width="12.7109375" style="446" customWidth="1"/>
    <col min="9485" max="9485" width="47.42578125" style="446" customWidth="1"/>
    <col min="9486" max="9489" width="0" style="446" hidden="1" customWidth="1"/>
    <col min="9490" max="9490" width="11.7109375" style="446" customWidth="1"/>
    <col min="9491" max="9491" width="6.42578125" style="446" bestFit="1" customWidth="1"/>
    <col min="9492" max="9492" width="11.7109375" style="446" customWidth="1"/>
    <col min="9493" max="9493" width="0" style="446" hidden="1" customWidth="1"/>
    <col min="9494" max="9494" width="3.7109375" style="446" customWidth="1"/>
    <col min="9495" max="9495" width="11.140625" style="446" bestFit="1" customWidth="1"/>
    <col min="9496" max="9498" width="10.5703125" style="446"/>
    <col min="9499" max="9499" width="10.140625" style="446" customWidth="1"/>
    <col min="9500" max="9728" width="10.5703125" style="446"/>
    <col min="9729" max="9736" width="0" style="446" hidden="1" customWidth="1"/>
    <col min="9737" max="9739" width="3.7109375" style="446" customWidth="1"/>
    <col min="9740" max="9740" width="12.7109375" style="446" customWidth="1"/>
    <col min="9741" max="9741" width="47.42578125" style="446" customWidth="1"/>
    <col min="9742" max="9745" width="0" style="446" hidden="1" customWidth="1"/>
    <col min="9746" max="9746" width="11.7109375" style="446" customWidth="1"/>
    <col min="9747" max="9747" width="6.42578125" style="446" bestFit="1" customWidth="1"/>
    <col min="9748" max="9748" width="11.7109375" style="446" customWidth="1"/>
    <col min="9749" max="9749" width="0" style="446" hidden="1" customWidth="1"/>
    <col min="9750" max="9750" width="3.7109375" style="446" customWidth="1"/>
    <col min="9751" max="9751" width="11.140625" style="446" bestFit="1" customWidth="1"/>
    <col min="9752" max="9754" width="10.5703125" style="446"/>
    <col min="9755" max="9755" width="10.140625" style="446" customWidth="1"/>
    <col min="9756" max="9984" width="10.5703125" style="446"/>
    <col min="9985" max="9992" width="0" style="446" hidden="1" customWidth="1"/>
    <col min="9993" max="9995" width="3.7109375" style="446" customWidth="1"/>
    <col min="9996" max="9996" width="12.7109375" style="446" customWidth="1"/>
    <col min="9997" max="9997" width="47.42578125" style="446" customWidth="1"/>
    <col min="9998" max="10001" width="0" style="446" hidden="1" customWidth="1"/>
    <col min="10002" max="10002" width="11.7109375" style="446" customWidth="1"/>
    <col min="10003" max="10003" width="6.42578125" style="446" bestFit="1" customWidth="1"/>
    <col min="10004" max="10004" width="11.7109375" style="446" customWidth="1"/>
    <col min="10005" max="10005" width="0" style="446" hidden="1" customWidth="1"/>
    <col min="10006" max="10006" width="3.7109375" style="446" customWidth="1"/>
    <col min="10007" max="10007" width="11.140625" style="446" bestFit="1" customWidth="1"/>
    <col min="10008" max="10010" width="10.5703125" style="446"/>
    <col min="10011" max="10011" width="10.140625" style="446" customWidth="1"/>
    <col min="10012" max="10240" width="10.5703125" style="446"/>
    <col min="10241" max="10248" width="0" style="446" hidden="1" customWidth="1"/>
    <col min="10249" max="10251" width="3.7109375" style="446" customWidth="1"/>
    <col min="10252" max="10252" width="12.7109375" style="446" customWidth="1"/>
    <col min="10253" max="10253" width="47.42578125" style="446" customWidth="1"/>
    <col min="10254" max="10257" width="0" style="446" hidden="1" customWidth="1"/>
    <col min="10258" max="10258" width="11.7109375" style="446" customWidth="1"/>
    <col min="10259" max="10259" width="6.42578125" style="446" bestFit="1" customWidth="1"/>
    <col min="10260" max="10260" width="11.7109375" style="446" customWidth="1"/>
    <col min="10261" max="10261" width="0" style="446" hidden="1" customWidth="1"/>
    <col min="10262" max="10262" width="3.7109375" style="446" customWidth="1"/>
    <col min="10263" max="10263" width="11.140625" style="446" bestFit="1" customWidth="1"/>
    <col min="10264" max="10266" width="10.5703125" style="446"/>
    <col min="10267" max="10267" width="10.140625" style="446" customWidth="1"/>
    <col min="10268" max="10496" width="10.5703125" style="446"/>
    <col min="10497" max="10504" width="0" style="446" hidden="1" customWidth="1"/>
    <col min="10505" max="10507" width="3.7109375" style="446" customWidth="1"/>
    <col min="10508" max="10508" width="12.7109375" style="446" customWidth="1"/>
    <col min="10509" max="10509" width="47.42578125" style="446" customWidth="1"/>
    <col min="10510" max="10513" width="0" style="446" hidden="1" customWidth="1"/>
    <col min="10514" max="10514" width="11.7109375" style="446" customWidth="1"/>
    <col min="10515" max="10515" width="6.42578125" style="446" bestFit="1" customWidth="1"/>
    <col min="10516" max="10516" width="11.7109375" style="446" customWidth="1"/>
    <col min="10517" max="10517" width="0" style="446" hidden="1" customWidth="1"/>
    <col min="10518" max="10518" width="3.7109375" style="446" customWidth="1"/>
    <col min="10519" max="10519" width="11.140625" style="446" bestFit="1" customWidth="1"/>
    <col min="10520" max="10522" width="10.5703125" style="446"/>
    <col min="10523" max="10523" width="10.140625" style="446" customWidth="1"/>
    <col min="10524" max="10752" width="10.5703125" style="446"/>
    <col min="10753" max="10760" width="0" style="446" hidden="1" customWidth="1"/>
    <col min="10761" max="10763" width="3.7109375" style="446" customWidth="1"/>
    <col min="10764" max="10764" width="12.7109375" style="446" customWidth="1"/>
    <col min="10765" max="10765" width="47.42578125" style="446" customWidth="1"/>
    <col min="10766" max="10769" width="0" style="446" hidden="1" customWidth="1"/>
    <col min="10770" max="10770" width="11.7109375" style="446" customWidth="1"/>
    <col min="10771" max="10771" width="6.42578125" style="446" bestFit="1" customWidth="1"/>
    <col min="10772" max="10772" width="11.7109375" style="446" customWidth="1"/>
    <col min="10773" max="10773" width="0" style="446" hidden="1" customWidth="1"/>
    <col min="10774" max="10774" width="3.7109375" style="446" customWidth="1"/>
    <col min="10775" max="10775" width="11.140625" style="446" bestFit="1" customWidth="1"/>
    <col min="10776" max="10778" width="10.5703125" style="446"/>
    <col min="10779" max="10779" width="10.140625" style="446" customWidth="1"/>
    <col min="10780" max="11008" width="10.5703125" style="446"/>
    <col min="11009" max="11016" width="0" style="446" hidden="1" customWidth="1"/>
    <col min="11017" max="11019" width="3.7109375" style="446" customWidth="1"/>
    <col min="11020" max="11020" width="12.7109375" style="446" customWidth="1"/>
    <col min="11021" max="11021" width="47.42578125" style="446" customWidth="1"/>
    <col min="11022" max="11025" width="0" style="446" hidden="1" customWidth="1"/>
    <col min="11026" max="11026" width="11.7109375" style="446" customWidth="1"/>
    <col min="11027" max="11027" width="6.42578125" style="446" bestFit="1" customWidth="1"/>
    <col min="11028" max="11028" width="11.7109375" style="446" customWidth="1"/>
    <col min="11029" max="11029" width="0" style="446" hidden="1" customWidth="1"/>
    <col min="11030" max="11030" width="3.7109375" style="446" customWidth="1"/>
    <col min="11031" max="11031" width="11.140625" style="446" bestFit="1" customWidth="1"/>
    <col min="11032" max="11034" width="10.5703125" style="446"/>
    <col min="11035" max="11035" width="10.140625" style="446" customWidth="1"/>
    <col min="11036" max="11264" width="10.5703125" style="446"/>
    <col min="11265" max="11272" width="0" style="446" hidden="1" customWidth="1"/>
    <col min="11273" max="11275" width="3.7109375" style="446" customWidth="1"/>
    <col min="11276" max="11276" width="12.7109375" style="446" customWidth="1"/>
    <col min="11277" max="11277" width="47.42578125" style="446" customWidth="1"/>
    <col min="11278" max="11281" width="0" style="446" hidden="1" customWidth="1"/>
    <col min="11282" max="11282" width="11.7109375" style="446" customWidth="1"/>
    <col min="11283" max="11283" width="6.42578125" style="446" bestFit="1" customWidth="1"/>
    <col min="11284" max="11284" width="11.7109375" style="446" customWidth="1"/>
    <col min="11285" max="11285" width="0" style="446" hidden="1" customWidth="1"/>
    <col min="11286" max="11286" width="3.7109375" style="446" customWidth="1"/>
    <col min="11287" max="11287" width="11.140625" style="446" bestFit="1" customWidth="1"/>
    <col min="11288" max="11290" width="10.5703125" style="446"/>
    <col min="11291" max="11291" width="10.140625" style="446" customWidth="1"/>
    <col min="11292" max="11520" width="10.5703125" style="446"/>
    <col min="11521" max="11528" width="0" style="446" hidden="1" customWidth="1"/>
    <col min="11529" max="11531" width="3.7109375" style="446" customWidth="1"/>
    <col min="11532" max="11532" width="12.7109375" style="446" customWidth="1"/>
    <col min="11533" max="11533" width="47.42578125" style="446" customWidth="1"/>
    <col min="11534" max="11537" width="0" style="446" hidden="1" customWidth="1"/>
    <col min="11538" max="11538" width="11.7109375" style="446" customWidth="1"/>
    <col min="11539" max="11539" width="6.42578125" style="446" bestFit="1" customWidth="1"/>
    <col min="11540" max="11540" width="11.7109375" style="446" customWidth="1"/>
    <col min="11541" max="11541" width="0" style="446" hidden="1" customWidth="1"/>
    <col min="11542" max="11542" width="3.7109375" style="446" customWidth="1"/>
    <col min="11543" max="11543" width="11.140625" style="446" bestFit="1" customWidth="1"/>
    <col min="11544" max="11546" width="10.5703125" style="446"/>
    <col min="11547" max="11547" width="10.140625" style="446" customWidth="1"/>
    <col min="11548" max="11776" width="10.5703125" style="446"/>
    <col min="11777" max="11784" width="0" style="446" hidden="1" customWidth="1"/>
    <col min="11785" max="11787" width="3.7109375" style="446" customWidth="1"/>
    <col min="11788" max="11788" width="12.7109375" style="446" customWidth="1"/>
    <col min="11789" max="11789" width="47.42578125" style="446" customWidth="1"/>
    <col min="11790" max="11793" width="0" style="446" hidden="1" customWidth="1"/>
    <col min="11794" max="11794" width="11.7109375" style="446" customWidth="1"/>
    <col min="11795" max="11795" width="6.42578125" style="446" bestFit="1" customWidth="1"/>
    <col min="11796" max="11796" width="11.7109375" style="446" customWidth="1"/>
    <col min="11797" max="11797" width="0" style="446" hidden="1" customWidth="1"/>
    <col min="11798" max="11798" width="3.7109375" style="446" customWidth="1"/>
    <col min="11799" max="11799" width="11.140625" style="446" bestFit="1" customWidth="1"/>
    <col min="11800" max="11802" width="10.5703125" style="446"/>
    <col min="11803" max="11803" width="10.140625" style="446" customWidth="1"/>
    <col min="11804" max="12032" width="10.5703125" style="446"/>
    <col min="12033" max="12040" width="0" style="446" hidden="1" customWidth="1"/>
    <col min="12041" max="12043" width="3.7109375" style="446" customWidth="1"/>
    <col min="12044" max="12044" width="12.7109375" style="446" customWidth="1"/>
    <col min="12045" max="12045" width="47.42578125" style="446" customWidth="1"/>
    <col min="12046" max="12049" width="0" style="446" hidden="1" customWidth="1"/>
    <col min="12050" max="12050" width="11.7109375" style="446" customWidth="1"/>
    <col min="12051" max="12051" width="6.42578125" style="446" bestFit="1" customWidth="1"/>
    <col min="12052" max="12052" width="11.7109375" style="446" customWidth="1"/>
    <col min="12053" max="12053" width="0" style="446" hidden="1" customWidth="1"/>
    <col min="12054" max="12054" width="3.7109375" style="446" customWidth="1"/>
    <col min="12055" max="12055" width="11.140625" style="446" bestFit="1" customWidth="1"/>
    <col min="12056" max="12058" width="10.5703125" style="446"/>
    <col min="12059" max="12059" width="10.140625" style="446" customWidth="1"/>
    <col min="12060" max="12288" width="10.5703125" style="446"/>
    <col min="12289" max="12296" width="0" style="446" hidden="1" customWidth="1"/>
    <col min="12297" max="12299" width="3.7109375" style="446" customWidth="1"/>
    <col min="12300" max="12300" width="12.7109375" style="446" customWidth="1"/>
    <col min="12301" max="12301" width="47.42578125" style="446" customWidth="1"/>
    <col min="12302" max="12305" width="0" style="446" hidden="1" customWidth="1"/>
    <col min="12306" max="12306" width="11.7109375" style="446" customWidth="1"/>
    <col min="12307" max="12307" width="6.42578125" style="446" bestFit="1" customWidth="1"/>
    <col min="12308" max="12308" width="11.7109375" style="446" customWidth="1"/>
    <col min="12309" max="12309" width="0" style="446" hidden="1" customWidth="1"/>
    <col min="12310" max="12310" width="3.7109375" style="446" customWidth="1"/>
    <col min="12311" max="12311" width="11.140625" style="446" bestFit="1" customWidth="1"/>
    <col min="12312" max="12314" width="10.5703125" style="446"/>
    <col min="12315" max="12315" width="10.140625" style="446" customWidth="1"/>
    <col min="12316" max="12544" width="10.5703125" style="446"/>
    <col min="12545" max="12552" width="0" style="446" hidden="1" customWidth="1"/>
    <col min="12553" max="12555" width="3.7109375" style="446" customWidth="1"/>
    <col min="12556" max="12556" width="12.7109375" style="446" customWidth="1"/>
    <col min="12557" max="12557" width="47.42578125" style="446" customWidth="1"/>
    <col min="12558" max="12561" width="0" style="446" hidden="1" customWidth="1"/>
    <col min="12562" max="12562" width="11.7109375" style="446" customWidth="1"/>
    <col min="12563" max="12563" width="6.42578125" style="446" bestFit="1" customWidth="1"/>
    <col min="12564" max="12564" width="11.7109375" style="446" customWidth="1"/>
    <col min="12565" max="12565" width="0" style="446" hidden="1" customWidth="1"/>
    <col min="12566" max="12566" width="3.7109375" style="446" customWidth="1"/>
    <col min="12567" max="12567" width="11.140625" style="446" bestFit="1" customWidth="1"/>
    <col min="12568" max="12570" width="10.5703125" style="446"/>
    <col min="12571" max="12571" width="10.140625" style="446" customWidth="1"/>
    <col min="12572" max="12800" width="10.5703125" style="446"/>
    <col min="12801" max="12808" width="0" style="446" hidden="1" customWidth="1"/>
    <col min="12809" max="12811" width="3.7109375" style="446" customWidth="1"/>
    <col min="12812" max="12812" width="12.7109375" style="446" customWidth="1"/>
    <col min="12813" max="12813" width="47.42578125" style="446" customWidth="1"/>
    <col min="12814" max="12817" width="0" style="446" hidden="1" customWidth="1"/>
    <col min="12818" max="12818" width="11.7109375" style="446" customWidth="1"/>
    <col min="12819" max="12819" width="6.42578125" style="446" bestFit="1" customWidth="1"/>
    <col min="12820" max="12820" width="11.7109375" style="446" customWidth="1"/>
    <col min="12821" max="12821" width="0" style="446" hidden="1" customWidth="1"/>
    <col min="12822" max="12822" width="3.7109375" style="446" customWidth="1"/>
    <col min="12823" max="12823" width="11.140625" style="446" bestFit="1" customWidth="1"/>
    <col min="12824" max="12826" width="10.5703125" style="446"/>
    <col min="12827" max="12827" width="10.140625" style="446" customWidth="1"/>
    <col min="12828" max="13056" width="10.5703125" style="446"/>
    <col min="13057" max="13064" width="0" style="446" hidden="1" customWidth="1"/>
    <col min="13065" max="13067" width="3.7109375" style="446" customWidth="1"/>
    <col min="13068" max="13068" width="12.7109375" style="446" customWidth="1"/>
    <col min="13069" max="13069" width="47.42578125" style="446" customWidth="1"/>
    <col min="13070" max="13073" width="0" style="446" hidden="1" customWidth="1"/>
    <col min="13074" max="13074" width="11.7109375" style="446" customWidth="1"/>
    <col min="13075" max="13075" width="6.42578125" style="446" bestFit="1" customWidth="1"/>
    <col min="13076" max="13076" width="11.7109375" style="446" customWidth="1"/>
    <col min="13077" max="13077" width="0" style="446" hidden="1" customWidth="1"/>
    <col min="13078" max="13078" width="3.7109375" style="446" customWidth="1"/>
    <col min="13079" max="13079" width="11.140625" style="446" bestFit="1" customWidth="1"/>
    <col min="13080" max="13082" width="10.5703125" style="446"/>
    <col min="13083" max="13083" width="10.140625" style="446" customWidth="1"/>
    <col min="13084" max="13312" width="10.5703125" style="446"/>
    <col min="13313" max="13320" width="0" style="446" hidden="1" customWidth="1"/>
    <col min="13321" max="13323" width="3.7109375" style="446" customWidth="1"/>
    <col min="13324" max="13324" width="12.7109375" style="446" customWidth="1"/>
    <col min="13325" max="13325" width="47.42578125" style="446" customWidth="1"/>
    <col min="13326" max="13329" width="0" style="446" hidden="1" customWidth="1"/>
    <col min="13330" max="13330" width="11.7109375" style="446" customWidth="1"/>
    <col min="13331" max="13331" width="6.42578125" style="446" bestFit="1" customWidth="1"/>
    <col min="13332" max="13332" width="11.7109375" style="446" customWidth="1"/>
    <col min="13333" max="13333" width="0" style="446" hidden="1" customWidth="1"/>
    <col min="13334" max="13334" width="3.7109375" style="446" customWidth="1"/>
    <col min="13335" max="13335" width="11.140625" style="446" bestFit="1" customWidth="1"/>
    <col min="13336" max="13338" width="10.5703125" style="446"/>
    <col min="13339" max="13339" width="10.140625" style="446" customWidth="1"/>
    <col min="13340" max="13568" width="10.5703125" style="446"/>
    <col min="13569" max="13576" width="0" style="446" hidden="1" customWidth="1"/>
    <col min="13577" max="13579" width="3.7109375" style="446" customWidth="1"/>
    <col min="13580" max="13580" width="12.7109375" style="446" customWidth="1"/>
    <col min="13581" max="13581" width="47.42578125" style="446" customWidth="1"/>
    <col min="13582" max="13585" width="0" style="446" hidden="1" customWidth="1"/>
    <col min="13586" max="13586" width="11.7109375" style="446" customWidth="1"/>
    <col min="13587" max="13587" width="6.42578125" style="446" bestFit="1" customWidth="1"/>
    <col min="13588" max="13588" width="11.7109375" style="446" customWidth="1"/>
    <col min="13589" max="13589" width="0" style="446" hidden="1" customWidth="1"/>
    <col min="13590" max="13590" width="3.7109375" style="446" customWidth="1"/>
    <col min="13591" max="13591" width="11.140625" style="446" bestFit="1" customWidth="1"/>
    <col min="13592" max="13594" width="10.5703125" style="446"/>
    <col min="13595" max="13595" width="10.140625" style="446" customWidth="1"/>
    <col min="13596" max="13824" width="10.5703125" style="446"/>
    <col min="13825" max="13832" width="0" style="446" hidden="1" customWidth="1"/>
    <col min="13833" max="13835" width="3.7109375" style="446" customWidth="1"/>
    <col min="13836" max="13836" width="12.7109375" style="446" customWidth="1"/>
    <col min="13837" max="13837" width="47.42578125" style="446" customWidth="1"/>
    <col min="13838" max="13841" width="0" style="446" hidden="1" customWidth="1"/>
    <col min="13842" max="13842" width="11.7109375" style="446" customWidth="1"/>
    <col min="13843" max="13843" width="6.42578125" style="446" bestFit="1" customWidth="1"/>
    <col min="13844" max="13844" width="11.7109375" style="446" customWidth="1"/>
    <col min="13845" max="13845" width="0" style="446" hidden="1" customWidth="1"/>
    <col min="13846" max="13846" width="3.7109375" style="446" customWidth="1"/>
    <col min="13847" max="13847" width="11.140625" style="446" bestFit="1" customWidth="1"/>
    <col min="13848" max="13850" width="10.5703125" style="446"/>
    <col min="13851" max="13851" width="10.140625" style="446" customWidth="1"/>
    <col min="13852" max="14080" width="10.5703125" style="446"/>
    <col min="14081" max="14088" width="0" style="446" hidden="1" customWidth="1"/>
    <col min="14089" max="14091" width="3.7109375" style="446" customWidth="1"/>
    <col min="14092" max="14092" width="12.7109375" style="446" customWidth="1"/>
    <col min="14093" max="14093" width="47.42578125" style="446" customWidth="1"/>
    <col min="14094" max="14097" width="0" style="446" hidden="1" customWidth="1"/>
    <col min="14098" max="14098" width="11.7109375" style="446" customWidth="1"/>
    <col min="14099" max="14099" width="6.42578125" style="446" bestFit="1" customWidth="1"/>
    <col min="14100" max="14100" width="11.7109375" style="446" customWidth="1"/>
    <col min="14101" max="14101" width="0" style="446" hidden="1" customWidth="1"/>
    <col min="14102" max="14102" width="3.7109375" style="446" customWidth="1"/>
    <col min="14103" max="14103" width="11.140625" style="446" bestFit="1" customWidth="1"/>
    <col min="14104" max="14106" width="10.5703125" style="446"/>
    <col min="14107" max="14107" width="10.140625" style="446" customWidth="1"/>
    <col min="14108" max="14336" width="10.5703125" style="446"/>
    <col min="14337" max="14344" width="0" style="446" hidden="1" customWidth="1"/>
    <col min="14345" max="14347" width="3.7109375" style="446" customWidth="1"/>
    <col min="14348" max="14348" width="12.7109375" style="446" customWidth="1"/>
    <col min="14349" max="14349" width="47.42578125" style="446" customWidth="1"/>
    <col min="14350" max="14353" width="0" style="446" hidden="1" customWidth="1"/>
    <col min="14354" max="14354" width="11.7109375" style="446" customWidth="1"/>
    <col min="14355" max="14355" width="6.42578125" style="446" bestFit="1" customWidth="1"/>
    <col min="14356" max="14356" width="11.7109375" style="446" customWidth="1"/>
    <col min="14357" max="14357" width="0" style="446" hidden="1" customWidth="1"/>
    <col min="14358" max="14358" width="3.7109375" style="446" customWidth="1"/>
    <col min="14359" max="14359" width="11.140625" style="446" bestFit="1" customWidth="1"/>
    <col min="14360" max="14362" width="10.5703125" style="446"/>
    <col min="14363" max="14363" width="10.140625" style="446" customWidth="1"/>
    <col min="14364" max="14592" width="10.5703125" style="446"/>
    <col min="14593" max="14600" width="0" style="446" hidden="1" customWidth="1"/>
    <col min="14601" max="14603" width="3.7109375" style="446" customWidth="1"/>
    <col min="14604" max="14604" width="12.7109375" style="446" customWidth="1"/>
    <col min="14605" max="14605" width="47.42578125" style="446" customWidth="1"/>
    <col min="14606" max="14609" width="0" style="446" hidden="1" customWidth="1"/>
    <col min="14610" max="14610" width="11.7109375" style="446" customWidth="1"/>
    <col min="14611" max="14611" width="6.42578125" style="446" bestFit="1" customWidth="1"/>
    <col min="14612" max="14612" width="11.7109375" style="446" customWidth="1"/>
    <col min="14613" max="14613" width="0" style="446" hidden="1" customWidth="1"/>
    <col min="14614" max="14614" width="3.7109375" style="446" customWidth="1"/>
    <col min="14615" max="14615" width="11.140625" style="446" bestFit="1" customWidth="1"/>
    <col min="14616" max="14618" width="10.5703125" style="446"/>
    <col min="14619" max="14619" width="10.140625" style="446" customWidth="1"/>
    <col min="14620" max="14848" width="10.5703125" style="446"/>
    <col min="14849" max="14856" width="0" style="446" hidden="1" customWidth="1"/>
    <col min="14857" max="14859" width="3.7109375" style="446" customWidth="1"/>
    <col min="14860" max="14860" width="12.7109375" style="446" customWidth="1"/>
    <col min="14861" max="14861" width="47.42578125" style="446" customWidth="1"/>
    <col min="14862" max="14865" width="0" style="446" hidden="1" customWidth="1"/>
    <col min="14866" max="14866" width="11.7109375" style="446" customWidth="1"/>
    <col min="14867" max="14867" width="6.42578125" style="446" bestFit="1" customWidth="1"/>
    <col min="14868" max="14868" width="11.7109375" style="446" customWidth="1"/>
    <col min="14869" max="14869" width="0" style="446" hidden="1" customWidth="1"/>
    <col min="14870" max="14870" width="3.7109375" style="446" customWidth="1"/>
    <col min="14871" max="14871" width="11.140625" style="446" bestFit="1" customWidth="1"/>
    <col min="14872" max="14874" width="10.5703125" style="446"/>
    <col min="14875" max="14875" width="10.140625" style="446" customWidth="1"/>
    <col min="14876" max="15104" width="10.5703125" style="446"/>
    <col min="15105" max="15112" width="0" style="446" hidden="1" customWidth="1"/>
    <col min="15113" max="15115" width="3.7109375" style="446" customWidth="1"/>
    <col min="15116" max="15116" width="12.7109375" style="446" customWidth="1"/>
    <col min="15117" max="15117" width="47.42578125" style="446" customWidth="1"/>
    <col min="15118" max="15121" width="0" style="446" hidden="1" customWidth="1"/>
    <col min="15122" max="15122" width="11.7109375" style="446" customWidth="1"/>
    <col min="15123" max="15123" width="6.42578125" style="446" bestFit="1" customWidth="1"/>
    <col min="15124" max="15124" width="11.7109375" style="446" customWidth="1"/>
    <col min="15125" max="15125" width="0" style="446" hidden="1" customWidth="1"/>
    <col min="15126" max="15126" width="3.7109375" style="446" customWidth="1"/>
    <col min="15127" max="15127" width="11.140625" style="446" bestFit="1" customWidth="1"/>
    <col min="15128" max="15130" width="10.5703125" style="446"/>
    <col min="15131" max="15131" width="10.140625" style="446" customWidth="1"/>
    <col min="15132" max="15360" width="10.5703125" style="446"/>
    <col min="15361" max="15368" width="0" style="446" hidden="1" customWidth="1"/>
    <col min="15369" max="15371" width="3.7109375" style="446" customWidth="1"/>
    <col min="15372" max="15372" width="12.7109375" style="446" customWidth="1"/>
    <col min="15373" max="15373" width="47.42578125" style="446" customWidth="1"/>
    <col min="15374" max="15377" width="0" style="446" hidden="1" customWidth="1"/>
    <col min="15378" max="15378" width="11.7109375" style="446" customWidth="1"/>
    <col min="15379" max="15379" width="6.42578125" style="446" bestFit="1" customWidth="1"/>
    <col min="15380" max="15380" width="11.7109375" style="446" customWidth="1"/>
    <col min="15381" max="15381" width="0" style="446" hidden="1" customWidth="1"/>
    <col min="15382" max="15382" width="3.7109375" style="446" customWidth="1"/>
    <col min="15383" max="15383" width="11.140625" style="446" bestFit="1" customWidth="1"/>
    <col min="15384" max="15386" width="10.5703125" style="446"/>
    <col min="15387" max="15387" width="10.140625" style="446" customWidth="1"/>
    <col min="15388" max="15616" width="10.5703125" style="446"/>
    <col min="15617" max="15624" width="0" style="446" hidden="1" customWidth="1"/>
    <col min="15625" max="15627" width="3.7109375" style="446" customWidth="1"/>
    <col min="15628" max="15628" width="12.7109375" style="446" customWidth="1"/>
    <col min="15629" max="15629" width="47.42578125" style="446" customWidth="1"/>
    <col min="15630" max="15633" width="0" style="446" hidden="1" customWidth="1"/>
    <col min="15634" max="15634" width="11.7109375" style="446" customWidth="1"/>
    <col min="15635" max="15635" width="6.42578125" style="446" bestFit="1" customWidth="1"/>
    <col min="15636" max="15636" width="11.7109375" style="446" customWidth="1"/>
    <col min="15637" max="15637" width="0" style="446" hidden="1" customWidth="1"/>
    <col min="15638" max="15638" width="3.7109375" style="446" customWidth="1"/>
    <col min="15639" max="15639" width="11.140625" style="446" bestFit="1" customWidth="1"/>
    <col min="15640" max="15642" width="10.5703125" style="446"/>
    <col min="15643" max="15643" width="10.140625" style="446" customWidth="1"/>
    <col min="15644" max="15872" width="10.5703125" style="446"/>
    <col min="15873" max="15880" width="0" style="446" hidden="1" customWidth="1"/>
    <col min="15881" max="15883" width="3.7109375" style="446" customWidth="1"/>
    <col min="15884" max="15884" width="12.7109375" style="446" customWidth="1"/>
    <col min="15885" max="15885" width="47.42578125" style="446" customWidth="1"/>
    <col min="15886" max="15889" width="0" style="446" hidden="1" customWidth="1"/>
    <col min="15890" max="15890" width="11.7109375" style="446" customWidth="1"/>
    <col min="15891" max="15891" width="6.42578125" style="446" bestFit="1" customWidth="1"/>
    <col min="15892" max="15892" width="11.7109375" style="446" customWidth="1"/>
    <col min="15893" max="15893" width="0" style="446" hidden="1" customWidth="1"/>
    <col min="15894" max="15894" width="3.7109375" style="446" customWidth="1"/>
    <col min="15895" max="15895" width="11.140625" style="446" bestFit="1" customWidth="1"/>
    <col min="15896" max="15898" width="10.5703125" style="446"/>
    <col min="15899" max="15899" width="10.140625" style="446" customWidth="1"/>
    <col min="15900" max="16128" width="10.5703125" style="446"/>
    <col min="16129" max="16136" width="0" style="446" hidden="1" customWidth="1"/>
    <col min="16137" max="16139" width="3.7109375" style="446" customWidth="1"/>
    <col min="16140" max="16140" width="12.7109375" style="446" customWidth="1"/>
    <col min="16141" max="16141" width="47.42578125" style="446" customWidth="1"/>
    <col min="16142" max="16145" width="0" style="446" hidden="1" customWidth="1"/>
    <col min="16146" max="16146" width="11.7109375" style="446" customWidth="1"/>
    <col min="16147" max="16147" width="6.42578125" style="446" bestFit="1" customWidth="1"/>
    <col min="16148" max="16148" width="11.7109375" style="446" customWidth="1"/>
    <col min="16149" max="16149" width="0" style="446" hidden="1" customWidth="1"/>
    <col min="16150" max="16150" width="3.7109375" style="446" customWidth="1"/>
    <col min="16151" max="16151" width="11.140625" style="446" bestFit="1" customWidth="1"/>
    <col min="16152" max="16154" width="10.5703125" style="446"/>
    <col min="16155" max="16155" width="10.140625" style="446" customWidth="1"/>
    <col min="16156" max="16384" width="10.5703125" style="446"/>
  </cols>
  <sheetData>
    <row r="1" spans="1:34" hidden="1"/>
    <row r="2" spans="1:34" hidden="1"/>
    <row r="3" spans="1:34" hidden="1"/>
    <row r="4" spans="1:34" ht="3" customHeight="1">
      <c r="J4" s="451"/>
      <c r="K4" s="451"/>
      <c r="L4" s="447"/>
      <c r="M4" s="447"/>
      <c r="N4" s="447"/>
      <c r="O4" s="454"/>
      <c r="P4" s="454"/>
      <c r="Q4" s="454"/>
      <c r="R4" s="454"/>
      <c r="S4" s="454"/>
      <c r="T4" s="454"/>
      <c r="U4" s="447"/>
    </row>
    <row r="5" spans="1:34" ht="22.5" customHeight="1">
      <c r="J5" s="451"/>
      <c r="K5" s="451"/>
      <c r="L5" s="1307" t="s">
        <v>616</v>
      </c>
      <c r="M5" s="1307"/>
      <c r="N5" s="1307"/>
      <c r="O5" s="1307"/>
      <c r="P5" s="1307"/>
      <c r="Q5" s="1307"/>
      <c r="R5" s="1307"/>
      <c r="S5" s="1307"/>
      <c r="T5" s="1307"/>
      <c r="U5" s="467"/>
    </row>
    <row r="6" spans="1:34" ht="3" customHeight="1">
      <c r="J6" s="451"/>
      <c r="K6" s="451"/>
      <c r="L6" s="447"/>
      <c r="M6" s="447"/>
      <c r="N6" s="447"/>
      <c r="O6" s="450"/>
      <c r="P6" s="450"/>
      <c r="Q6" s="450"/>
      <c r="R6" s="450"/>
      <c r="S6" s="450"/>
      <c r="T6" s="450"/>
      <c r="U6" s="447"/>
    </row>
    <row r="7" spans="1:34" s="746" customFormat="1" ht="5.25" hidden="1">
      <c r="A7" s="1121"/>
      <c r="B7" s="1121"/>
      <c r="C7" s="1121"/>
      <c r="D7" s="1121"/>
      <c r="E7" s="1121"/>
      <c r="F7" s="1121"/>
      <c r="G7" s="1121"/>
      <c r="H7" s="1121"/>
      <c r="L7" s="1171"/>
      <c r="M7" s="1046"/>
      <c r="O7" s="1283"/>
      <c r="P7" s="1283"/>
      <c r="Q7" s="1283"/>
      <c r="R7" s="1283"/>
      <c r="S7" s="1283"/>
      <c r="T7" s="1283"/>
      <c r="U7" s="780"/>
      <c r="V7" s="780"/>
      <c r="X7" s="1121"/>
      <c r="Y7" s="1121"/>
      <c r="Z7" s="1121"/>
      <c r="AA7" s="1121"/>
      <c r="AB7" s="1121"/>
    </row>
    <row r="8" spans="1:34" s="461" customFormat="1" ht="18.75">
      <c r="G8" s="460"/>
      <c r="H8" s="460"/>
      <c r="L8" s="469"/>
      <c r="M8" s="586" t="str">
        <f>"Дата подачи заявления об "&amp;IF(datePr_ch="","утверждении","изменении") &amp; " тарифов"</f>
        <v>Дата подачи заявления об утверждении тарифов</v>
      </c>
      <c r="N8" s="1125"/>
      <c r="O8" s="1284" t="str">
        <f>IF(datePr_ch="",IF(datePr="","",datePr),datePr_ch)</f>
        <v>29.04.2021</v>
      </c>
      <c r="P8" s="1284"/>
      <c r="Q8" s="1284"/>
      <c r="R8" s="1284"/>
      <c r="S8" s="1284"/>
      <c r="T8" s="1284"/>
      <c r="U8" s="635"/>
      <c r="X8" s="475"/>
      <c r="Y8" s="475"/>
      <c r="Z8" s="475"/>
      <c r="AA8" s="475"/>
      <c r="AB8" s="475"/>
      <c r="AC8" s="475"/>
      <c r="AD8" s="475"/>
      <c r="AE8" s="475"/>
      <c r="AF8" s="475"/>
      <c r="AG8" s="475"/>
      <c r="AH8" s="475"/>
    </row>
    <row r="9" spans="1:34" s="461" customFormat="1" ht="22.5">
      <c r="G9" s="460"/>
      <c r="H9" s="460"/>
      <c r="L9" s="522"/>
      <c r="M9" s="586" t="str">
        <f>"Номер подачи заявления об "&amp;IF(numberPr_ch="","утверждении","изменении") &amp; " тарифов"</f>
        <v>Номер подачи заявления об утверждении тарифов</v>
      </c>
      <c r="N9" s="1125"/>
      <c r="O9" s="1284" t="str">
        <f>IF(numberPr_ch="",IF(numberPr="","",numberPr),numberPr_ch)</f>
        <v>53</v>
      </c>
      <c r="P9" s="1284"/>
      <c r="Q9" s="1284"/>
      <c r="R9" s="1284"/>
      <c r="S9" s="1284"/>
      <c r="T9" s="1284"/>
      <c r="U9" s="635"/>
      <c r="X9" s="475"/>
      <c r="Y9" s="475"/>
      <c r="Z9" s="475"/>
      <c r="AA9" s="475"/>
      <c r="AB9" s="475"/>
      <c r="AC9" s="475"/>
      <c r="AD9" s="475"/>
      <c r="AE9" s="475"/>
      <c r="AF9" s="475"/>
      <c r="AG9" s="475"/>
      <c r="AH9" s="475"/>
    </row>
    <row r="10" spans="1:34" s="746" customFormat="1" ht="5.25" hidden="1">
      <c r="A10" s="1121"/>
      <c r="B10" s="1121"/>
      <c r="C10" s="1121"/>
      <c r="D10" s="1121"/>
      <c r="E10" s="1121"/>
      <c r="F10" s="1121"/>
      <c r="G10" s="1121"/>
      <c r="H10" s="1121"/>
      <c r="L10" s="1171"/>
      <c r="M10" s="1046"/>
      <c r="O10" s="1283"/>
      <c r="P10" s="1283"/>
      <c r="Q10" s="1283"/>
      <c r="R10" s="1283"/>
      <c r="S10" s="1283"/>
      <c r="T10" s="1283"/>
      <c r="U10" s="780"/>
      <c r="V10" s="780"/>
      <c r="X10" s="1121"/>
      <c r="Y10" s="1121"/>
      <c r="Z10" s="1121"/>
      <c r="AA10" s="1121"/>
      <c r="AB10" s="1121"/>
    </row>
    <row r="11" spans="1:34" s="461" customFormat="1" ht="11.25" hidden="1">
      <c r="G11" s="460"/>
      <c r="H11" s="460"/>
      <c r="L11" s="1308"/>
      <c r="M11" s="1308"/>
      <c r="N11" s="458"/>
      <c r="O11" s="1328"/>
      <c r="P11" s="1328"/>
      <c r="Q11" s="1328"/>
      <c r="R11" s="1328"/>
      <c r="S11" s="1328"/>
      <c r="T11" s="1328"/>
      <c r="U11" s="473" t="s">
        <v>371</v>
      </c>
      <c r="X11" s="475"/>
      <c r="Y11" s="475"/>
      <c r="Z11" s="475"/>
      <c r="AA11" s="475"/>
      <c r="AB11" s="475"/>
      <c r="AC11" s="475"/>
      <c r="AD11" s="475"/>
      <c r="AE11" s="475"/>
      <c r="AF11" s="475"/>
      <c r="AG11" s="475"/>
      <c r="AH11" s="475"/>
    </row>
    <row r="12" spans="1:34">
      <c r="J12" s="451"/>
      <c r="K12" s="451"/>
      <c r="L12" s="447"/>
      <c r="M12" s="447"/>
      <c r="N12" s="447"/>
      <c r="O12" s="1326"/>
      <c r="P12" s="1326"/>
      <c r="Q12" s="1326"/>
      <c r="R12" s="1326"/>
      <c r="S12" s="1326"/>
      <c r="T12" s="1326"/>
      <c r="U12" s="1326"/>
    </row>
    <row r="13" spans="1:34">
      <c r="J13" s="451"/>
      <c r="K13" s="451"/>
      <c r="L13" s="1235" t="s">
        <v>445</v>
      </c>
      <c r="M13" s="1235"/>
      <c r="N13" s="1235"/>
      <c r="O13" s="1235"/>
      <c r="P13" s="1235"/>
      <c r="Q13" s="1235"/>
      <c r="R13" s="1235"/>
      <c r="S13" s="1235"/>
      <c r="T13" s="1235"/>
      <c r="U13" s="1235"/>
      <c r="V13" s="1235"/>
      <c r="W13" s="1235" t="s">
        <v>446</v>
      </c>
    </row>
    <row r="14" spans="1:34" ht="14.25" customHeight="1">
      <c r="J14" s="451"/>
      <c r="K14" s="451"/>
      <c r="L14" s="1291" t="s">
        <v>91</v>
      </c>
      <c r="M14" s="1291" t="s">
        <v>602</v>
      </c>
      <c r="N14" s="491"/>
      <c r="O14" s="1292" t="s">
        <v>604</v>
      </c>
      <c r="P14" s="1293"/>
      <c r="Q14" s="1293"/>
      <c r="R14" s="1293"/>
      <c r="S14" s="1293"/>
      <c r="T14" s="1294"/>
      <c r="U14" s="1302" t="s">
        <v>339</v>
      </c>
      <c r="V14" s="1288" t="s">
        <v>274</v>
      </c>
      <c r="W14" s="1235"/>
    </row>
    <row r="15" spans="1:34" s="493" customFormat="1" ht="14.25" customHeight="1">
      <c r="G15" s="501"/>
      <c r="H15" s="501"/>
      <c r="I15" s="501"/>
      <c r="J15" s="499"/>
      <c r="K15" s="499"/>
      <c r="L15" s="1291"/>
      <c r="M15" s="1291"/>
      <c r="N15" s="491"/>
      <c r="O15" s="1297" t="s">
        <v>578</v>
      </c>
      <c r="P15" s="1295" t="s">
        <v>270</v>
      </c>
      <c r="Q15" s="1296"/>
      <c r="R15" s="1300" t="s">
        <v>615</v>
      </c>
      <c r="S15" s="1300"/>
      <c r="T15" s="1301"/>
      <c r="U15" s="1303"/>
      <c r="V15" s="1289"/>
      <c r="W15" s="1235"/>
      <c r="X15" s="554"/>
      <c r="Y15" s="554"/>
      <c r="Z15" s="554"/>
      <c r="AA15" s="554"/>
      <c r="AB15" s="554"/>
      <c r="AC15" s="554"/>
      <c r="AD15" s="554"/>
      <c r="AE15" s="554"/>
      <c r="AF15" s="554"/>
      <c r="AG15" s="554"/>
      <c r="AH15" s="554"/>
    </row>
    <row r="16" spans="1:34" ht="33.75">
      <c r="J16" s="451"/>
      <c r="K16" s="451"/>
      <c r="L16" s="1291"/>
      <c r="M16" s="1291"/>
      <c r="N16" s="490"/>
      <c r="O16" s="1298"/>
      <c r="P16" s="505" t="s">
        <v>670</v>
      </c>
      <c r="Q16" s="505" t="s">
        <v>671</v>
      </c>
      <c r="R16" s="506" t="s">
        <v>273</v>
      </c>
      <c r="S16" s="1286" t="s">
        <v>272</v>
      </c>
      <c r="T16" s="1287"/>
      <c r="U16" s="1304"/>
      <c r="V16" s="1290"/>
      <c r="W16" s="1235"/>
    </row>
    <row r="17" spans="1:34">
      <c r="J17" s="451"/>
      <c r="K17" s="459">
        <v>1</v>
      </c>
      <c r="L17" s="448" t="s">
        <v>92</v>
      </c>
      <c r="M17" s="448" t="s">
        <v>48</v>
      </c>
      <c r="N17" s="466" t="s">
        <v>48</v>
      </c>
      <c r="O17" s="457">
        <f ca="1">OFFSET(O17,0,-1)+1</f>
        <v>3</v>
      </c>
      <c r="P17" s="457">
        <f ca="1">OFFSET(P17,0,-1)+1</f>
        <v>4</v>
      </c>
      <c r="Q17" s="457">
        <f ca="1">OFFSET(Q17,0,-1)+1</f>
        <v>5</v>
      </c>
      <c r="R17" s="457">
        <f ca="1">OFFSET(R17,0,-1)+1</f>
        <v>6</v>
      </c>
      <c r="S17" s="1309">
        <f ca="1">OFFSET(S17,0,-1)+1</f>
        <v>7</v>
      </c>
      <c r="T17" s="1309"/>
      <c r="U17" s="457">
        <f ca="1">OFFSET(U17,0,-2)+1</f>
        <v>8</v>
      </c>
      <c r="V17" s="465">
        <f ca="1">OFFSET(V17,0,-1)</f>
        <v>8</v>
      </c>
      <c r="W17" s="457">
        <f ca="1">OFFSET(W17,0,-1)+1</f>
        <v>9</v>
      </c>
    </row>
    <row r="18" spans="1:34" ht="22.5">
      <c r="A18" s="1310">
        <v>1</v>
      </c>
      <c r="B18" s="888"/>
      <c r="C18" s="888"/>
      <c r="D18" s="888"/>
      <c r="E18" s="889"/>
      <c r="F18" s="890"/>
      <c r="G18" s="890"/>
      <c r="H18" s="890"/>
      <c r="I18" s="891"/>
      <c r="J18" s="886"/>
      <c r="K18" s="893"/>
      <c r="L18" s="562">
        <f>mergeValue(A18)</f>
        <v>1</v>
      </c>
      <c r="M18" s="610" t="s">
        <v>19</v>
      </c>
      <c r="N18" s="549"/>
      <c r="O18" s="1322"/>
      <c r="P18" s="1322"/>
      <c r="Q18" s="1322"/>
      <c r="R18" s="1322"/>
      <c r="S18" s="1322"/>
      <c r="T18" s="1322"/>
      <c r="U18" s="1322"/>
      <c r="V18" s="1322"/>
      <c r="W18" s="1129" t="s">
        <v>718</v>
      </c>
    </row>
    <row r="19" spans="1:34" ht="22.5">
      <c r="A19" s="1310"/>
      <c r="B19" s="1310">
        <v>1</v>
      </c>
      <c r="C19" s="888"/>
      <c r="D19" s="888"/>
      <c r="E19" s="890"/>
      <c r="F19" s="890"/>
      <c r="G19" s="890"/>
      <c r="H19" s="890"/>
      <c r="I19" s="885"/>
      <c r="J19" s="884"/>
      <c r="K19" s="887"/>
      <c r="L19" s="562" t="str">
        <f>mergeValue(A19) &amp;"."&amp; mergeValue(B19)</f>
        <v>1.1</v>
      </c>
      <c r="M19" s="516" t="s">
        <v>15</v>
      </c>
      <c r="N19" s="549"/>
      <c r="O19" s="1322"/>
      <c r="P19" s="1322"/>
      <c r="Q19" s="1322"/>
      <c r="R19" s="1322"/>
      <c r="S19" s="1322"/>
      <c r="T19" s="1322"/>
      <c r="U19" s="1322"/>
      <c r="V19" s="1322"/>
      <c r="W19" s="1129" t="s">
        <v>459</v>
      </c>
    </row>
    <row r="20" spans="1:34" ht="22.5">
      <c r="A20" s="1310"/>
      <c r="B20" s="1310"/>
      <c r="C20" s="1310">
        <v>1</v>
      </c>
      <c r="D20" s="888"/>
      <c r="E20" s="890"/>
      <c r="F20" s="890"/>
      <c r="G20" s="890"/>
      <c r="H20" s="890"/>
      <c r="I20" s="892"/>
      <c r="J20" s="884"/>
      <c r="K20" s="887"/>
      <c r="L20" s="562" t="str">
        <f>mergeValue(A20) &amp;"."&amp; mergeValue(B20)&amp;"."&amp; mergeValue(C20)</f>
        <v>1.1.1</v>
      </c>
      <c r="M20" s="517" t="s">
        <v>7</v>
      </c>
      <c r="N20" s="549"/>
      <c r="O20" s="1322"/>
      <c r="P20" s="1322"/>
      <c r="Q20" s="1322"/>
      <c r="R20" s="1322"/>
      <c r="S20" s="1322"/>
      <c r="T20" s="1322"/>
      <c r="U20" s="1322"/>
      <c r="V20" s="1322"/>
      <c r="W20" s="1129" t="s">
        <v>600</v>
      </c>
    </row>
    <row r="21" spans="1:34" ht="22.5">
      <c r="A21" s="1310"/>
      <c r="B21" s="1310"/>
      <c r="C21" s="1310"/>
      <c r="D21" s="1310">
        <v>1</v>
      </c>
      <c r="E21" s="890"/>
      <c r="F21" s="890"/>
      <c r="G21" s="890"/>
      <c r="H21" s="890"/>
      <c r="I21" s="892"/>
      <c r="J21" s="884"/>
      <c r="K21" s="887"/>
      <c r="L21" s="562" t="str">
        <f>mergeValue(A21) &amp;"."&amp; mergeValue(B21)&amp;"."&amp; mergeValue(C21)&amp;"."&amp; mergeValue(D21)</f>
        <v>1.1.1.1</v>
      </c>
      <c r="M21" s="518" t="s">
        <v>21</v>
      </c>
      <c r="N21" s="549"/>
      <c r="O21" s="1322"/>
      <c r="P21" s="1322"/>
      <c r="Q21" s="1322"/>
      <c r="R21" s="1322"/>
      <c r="S21" s="1322"/>
      <c r="T21" s="1322"/>
      <c r="U21" s="1322"/>
      <c r="V21" s="1322"/>
      <c r="W21" s="1129" t="s">
        <v>601</v>
      </c>
    </row>
    <row r="22" spans="1:34" ht="11.25" hidden="1" customHeight="1">
      <c r="A22" s="1310"/>
      <c r="B22" s="1310"/>
      <c r="C22" s="1310"/>
      <c r="D22" s="1310"/>
      <c r="E22" s="1310">
        <v>1</v>
      </c>
      <c r="F22" s="890"/>
      <c r="G22" s="890"/>
      <c r="H22" s="888">
        <v>1</v>
      </c>
      <c r="I22" s="1310">
        <v>1</v>
      </c>
      <c r="J22" s="890"/>
      <c r="K22" s="895"/>
      <c r="L22" s="562"/>
      <c r="M22" s="524"/>
      <c r="N22" s="550"/>
      <c r="O22" s="600"/>
      <c r="P22" s="600"/>
      <c r="Q22" s="600"/>
      <c r="R22" s="600"/>
      <c r="S22" s="600"/>
      <c r="T22" s="600"/>
      <c r="U22" s="600"/>
      <c r="V22" s="478"/>
      <c r="W22" s="1090"/>
    </row>
    <row r="23" spans="1:34" ht="33.75">
      <c r="A23" s="1310"/>
      <c r="B23" s="1310"/>
      <c r="C23" s="1310"/>
      <c r="D23" s="1310"/>
      <c r="E23" s="1310"/>
      <c r="F23" s="1310">
        <v>1</v>
      </c>
      <c r="G23" s="888"/>
      <c r="H23" s="888"/>
      <c r="I23" s="1310"/>
      <c r="J23" s="1310">
        <v>1</v>
      </c>
      <c r="K23" s="896"/>
      <c r="L23" s="562" t="str">
        <f>mergeValue(A23) &amp;"."&amp; mergeValue(B23)&amp;"."&amp; mergeValue(C23)&amp;"."&amp; mergeValue(D23)&amp;"."&amp;  mergeValue(F23)</f>
        <v>1.1.1.1.1</v>
      </c>
      <c r="M23" s="525" t="s">
        <v>9</v>
      </c>
      <c r="N23" s="550"/>
      <c r="O23" s="1312"/>
      <c r="P23" s="1312"/>
      <c r="Q23" s="1312"/>
      <c r="R23" s="1312"/>
      <c r="S23" s="1312"/>
      <c r="T23" s="1312"/>
      <c r="U23" s="1312"/>
      <c r="V23" s="1312"/>
      <c r="W23" s="1129" t="s">
        <v>720</v>
      </c>
      <c r="Y23" s="474" t="str">
        <f>strCheckUnique(Z23:Z26)</f>
        <v/>
      </c>
      <c r="AA23" s="474"/>
    </row>
    <row r="24" spans="1:34" ht="99" customHeight="1">
      <c r="A24" s="1310"/>
      <c r="B24" s="1310"/>
      <c r="C24" s="1310"/>
      <c r="D24" s="1310"/>
      <c r="E24" s="1310"/>
      <c r="F24" s="1310"/>
      <c r="G24" s="888">
        <v>1</v>
      </c>
      <c r="H24" s="888"/>
      <c r="I24" s="1310"/>
      <c r="J24" s="1310"/>
      <c r="K24" s="896">
        <v>1</v>
      </c>
      <c r="L24" s="562" t="str">
        <f>mergeValue(A24) &amp;"."&amp; mergeValue(B24)&amp;"."&amp; mergeValue(C24)&amp;"."&amp; mergeValue(D24)&amp;"."&amp; mergeValue(F24)&amp;"."&amp; mergeValue(G24)</f>
        <v>1.1.1.1.1.1</v>
      </c>
      <c r="M24" s="1088"/>
      <c r="N24" s="555"/>
      <c r="O24" s="532"/>
      <c r="P24" s="532"/>
      <c r="Q24" s="1040"/>
      <c r="R24" s="1316"/>
      <c r="S24" s="1306" t="s">
        <v>83</v>
      </c>
      <c r="T24" s="1316"/>
      <c r="U24" s="1306" t="s">
        <v>84</v>
      </c>
      <c r="V24" s="547"/>
      <c r="W24" s="1280" t="s">
        <v>733</v>
      </c>
      <c r="X24" s="470" t="str">
        <f>strCheckDate(O25:V25)</f>
        <v/>
      </c>
      <c r="Y24" s="474"/>
      <c r="Z24" s="474" t="str">
        <f>IF(M24="","",M24 )</f>
        <v/>
      </c>
      <c r="AA24" s="474"/>
      <c r="AB24" s="474"/>
      <c r="AC24" s="474"/>
    </row>
    <row r="25" spans="1:34" ht="11.25" hidden="1">
      <c r="A25" s="1310"/>
      <c r="B25" s="1310"/>
      <c r="C25" s="1310"/>
      <c r="D25" s="1310"/>
      <c r="E25" s="1310"/>
      <c r="F25" s="1310"/>
      <c r="G25" s="888"/>
      <c r="H25" s="888"/>
      <c r="I25" s="1310"/>
      <c r="J25" s="1310"/>
      <c r="K25" s="896"/>
      <c r="L25" s="569"/>
      <c r="M25" s="615"/>
      <c r="N25" s="555"/>
      <c r="O25" s="532"/>
      <c r="P25" s="532"/>
      <c r="Q25" s="553" t="str">
        <f>R24 &amp; "-" &amp; T24</f>
        <v>-</v>
      </c>
      <c r="R25" s="1305"/>
      <c r="S25" s="1306"/>
      <c r="T25" s="1305"/>
      <c r="U25" s="1306"/>
      <c r="V25" s="547"/>
      <c r="W25" s="1281"/>
    </row>
    <row r="26" spans="1:34" s="445" customFormat="1" ht="15" customHeight="1">
      <c r="A26" s="1310"/>
      <c r="B26" s="1310"/>
      <c r="C26" s="1310"/>
      <c r="D26" s="1310"/>
      <c r="E26" s="1310"/>
      <c r="F26" s="1310"/>
      <c r="G26" s="890"/>
      <c r="H26" s="888"/>
      <c r="I26" s="1310"/>
      <c r="J26" s="1310"/>
      <c r="K26" s="895"/>
      <c r="L26" s="508"/>
      <c r="M26" s="526" t="s">
        <v>24</v>
      </c>
      <c r="N26" s="521"/>
      <c r="O26" s="515"/>
      <c r="P26" s="515"/>
      <c r="Q26" s="515"/>
      <c r="R26" s="542"/>
      <c r="S26" s="534"/>
      <c r="T26" s="533"/>
      <c r="U26" s="521"/>
      <c r="V26" s="530"/>
      <c r="W26" s="1282"/>
      <c r="X26" s="471"/>
      <c r="Y26" s="471"/>
      <c r="Z26" s="471"/>
      <c r="AA26" s="471"/>
      <c r="AB26" s="471"/>
      <c r="AC26" s="471"/>
      <c r="AD26" s="471"/>
      <c r="AE26" s="471"/>
      <c r="AF26" s="471"/>
      <c r="AG26" s="471"/>
      <c r="AH26" s="471"/>
    </row>
    <row r="27" spans="1:34" s="445" customFormat="1" ht="15" customHeight="1">
      <c r="A27" s="1310"/>
      <c r="B27" s="1310"/>
      <c r="C27" s="1310"/>
      <c r="D27" s="1310"/>
      <c r="E27" s="1310"/>
      <c r="F27" s="890"/>
      <c r="G27" s="890"/>
      <c r="H27" s="888"/>
      <c r="I27" s="1310"/>
      <c r="J27" s="890"/>
      <c r="K27" s="895"/>
      <c r="L27" s="508"/>
      <c r="M27" s="521" t="s">
        <v>10</v>
      </c>
      <c r="N27" s="520"/>
      <c r="O27" s="515"/>
      <c r="P27" s="515"/>
      <c r="Q27" s="515"/>
      <c r="R27" s="542"/>
      <c r="S27" s="534"/>
      <c r="T27" s="533"/>
      <c r="U27" s="520"/>
      <c r="V27" s="534"/>
      <c r="W27" s="530"/>
      <c r="X27" s="471"/>
      <c r="Y27" s="471"/>
      <c r="Z27" s="471"/>
      <c r="AA27" s="471"/>
      <c r="AB27" s="471"/>
      <c r="AC27" s="471"/>
      <c r="AD27" s="471"/>
      <c r="AE27" s="471"/>
      <c r="AF27" s="471"/>
      <c r="AG27" s="471"/>
      <c r="AH27" s="471"/>
    </row>
    <row r="28" spans="1:34" s="445" customFormat="1" ht="0.2" customHeight="1">
      <c r="A28" s="1310"/>
      <c r="B28" s="1310"/>
      <c r="C28" s="1310"/>
      <c r="D28" s="1310"/>
      <c r="E28" s="894"/>
      <c r="F28" s="890"/>
      <c r="G28" s="890"/>
      <c r="H28" s="890"/>
      <c r="I28" s="886"/>
      <c r="J28" s="883"/>
      <c r="K28" s="893"/>
      <c r="L28" s="508"/>
      <c r="M28" s="521"/>
      <c r="N28" s="519"/>
      <c r="O28" s="515"/>
      <c r="P28" s="515"/>
      <c r="Q28" s="515"/>
      <c r="R28" s="542"/>
      <c r="S28" s="534"/>
      <c r="T28" s="533"/>
      <c r="U28" s="519"/>
      <c r="V28" s="534"/>
      <c r="W28" s="530"/>
      <c r="X28" s="471"/>
      <c r="Y28" s="471"/>
      <c r="Z28" s="471"/>
      <c r="AA28" s="471"/>
      <c r="AB28" s="471"/>
      <c r="AC28" s="471"/>
      <c r="AD28" s="471"/>
      <c r="AE28" s="471"/>
      <c r="AF28" s="471"/>
      <c r="AG28" s="471"/>
      <c r="AH28" s="471"/>
    </row>
    <row r="29" spans="1:34" s="445" customFormat="1" ht="15" customHeight="1">
      <c r="A29" s="1310"/>
      <c r="B29" s="1310"/>
      <c r="C29" s="1310"/>
      <c r="D29" s="894"/>
      <c r="E29" s="894"/>
      <c r="F29" s="890"/>
      <c r="G29" s="890"/>
      <c r="H29" s="890"/>
      <c r="I29" s="886"/>
      <c r="J29" s="883"/>
      <c r="K29" s="893"/>
      <c r="L29" s="508"/>
      <c r="M29" s="520" t="s">
        <v>16</v>
      </c>
      <c r="N29" s="519"/>
      <c r="O29" s="515"/>
      <c r="P29" s="515"/>
      <c r="Q29" s="515"/>
      <c r="R29" s="542"/>
      <c r="S29" s="534"/>
      <c r="T29" s="533"/>
      <c r="U29" s="519"/>
      <c r="V29" s="534"/>
      <c r="W29" s="530"/>
      <c r="X29" s="471"/>
      <c r="Y29" s="471"/>
      <c r="Z29" s="471"/>
      <c r="AA29" s="471"/>
      <c r="AB29" s="471"/>
      <c r="AC29" s="471"/>
      <c r="AD29" s="471"/>
      <c r="AE29" s="471"/>
      <c r="AF29" s="471"/>
      <c r="AG29" s="471"/>
      <c r="AH29" s="471"/>
    </row>
    <row r="30" spans="1:34" s="445" customFormat="1" ht="15" customHeight="1">
      <c r="A30" s="1310"/>
      <c r="B30" s="1310"/>
      <c r="C30" s="894"/>
      <c r="D30" s="894"/>
      <c r="E30" s="894"/>
      <c r="F30" s="894"/>
      <c r="G30" s="899"/>
      <c r="H30" s="886"/>
      <c r="I30" s="897"/>
      <c r="J30" s="883"/>
      <c r="K30" s="898"/>
      <c r="L30" s="508"/>
      <c r="M30" s="519" t="s">
        <v>17</v>
      </c>
      <c r="N30" s="519"/>
      <c r="O30" s="515"/>
      <c r="P30" s="515"/>
      <c r="Q30" s="515"/>
      <c r="R30" s="542"/>
      <c r="S30" s="534"/>
      <c r="T30" s="533"/>
      <c r="U30" s="519"/>
      <c r="V30" s="534"/>
      <c r="W30" s="530"/>
      <c r="X30" s="471"/>
      <c r="Y30" s="471"/>
      <c r="Z30" s="471"/>
      <c r="AA30" s="471"/>
      <c r="AB30" s="471"/>
      <c r="AC30" s="471"/>
      <c r="AD30" s="471"/>
      <c r="AE30" s="471"/>
      <c r="AF30" s="471"/>
      <c r="AG30" s="471"/>
      <c r="AH30" s="471"/>
    </row>
    <row r="31" spans="1:34" s="445" customFormat="1" ht="15" customHeight="1">
      <c r="A31" s="1310"/>
      <c r="B31" s="894"/>
      <c r="C31" s="894"/>
      <c r="D31" s="894"/>
      <c r="E31" s="894"/>
      <c r="F31" s="894"/>
      <c r="G31" s="899"/>
      <c r="H31" s="886"/>
      <c r="I31" s="886"/>
      <c r="J31" s="883"/>
      <c r="K31" s="893"/>
      <c r="L31" s="508"/>
      <c r="M31" s="528" t="s">
        <v>18</v>
      </c>
      <c r="N31" s="519"/>
      <c r="O31" s="515"/>
      <c r="P31" s="515"/>
      <c r="Q31" s="515"/>
      <c r="R31" s="542"/>
      <c r="S31" s="534"/>
      <c r="T31" s="533"/>
      <c r="U31" s="519"/>
      <c r="V31" s="534"/>
      <c r="W31" s="530"/>
      <c r="X31" s="471"/>
      <c r="Y31" s="471"/>
      <c r="Z31" s="471"/>
      <c r="AA31" s="471"/>
      <c r="AB31" s="471"/>
      <c r="AC31" s="471"/>
      <c r="AD31" s="471"/>
      <c r="AE31" s="471"/>
      <c r="AF31" s="471"/>
      <c r="AG31" s="471"/>
      <c r="AH31" s="471"/>
    </row>
    <row r="32" spans="1:34" s="445" customFormat="1" ht="15" customHeight="1">
      <c r="A32" s="882"/>
      <c r="B32" s="882"/>
      <c r="C32" s="882"/>
      <c r="D32" s="882"/>
      <c r="E32" s="882"/>
      <c r="F32" s="882"/>
      <c r="G32" s="882"/>
      <c r="H32" s="882"/>
      <c r="I32" s="882"/>
      <c r="J32" s="882"/>
      <c r="K32" s="882"/>
      <c r="L32" s="462"/>
      <c r="M32" s="535" t="s">
        <v>308</v>
      </c>
      <c r="N32" s="519"/>
      <c r="O32" s="515"/>
      <c r="P32" s="515"/>
      <c r="Q32" s="515"/>
      <c r="R32" s="542"/>
      <c r="S32" s="534"/>
      <c r="T32" s="533"/>
      <c r="U32" s="519"/>
      <c r="V32" s="534"/>
      <c r="W32" s="530"/>
      <c r="X32" s="471"/>
      <c r="Y32" s="471"/>
      <c r="Z32" s="471"/>
      <c r="AA32" s="471"/>
      <c r="AB32" s="471"/>
      <c r="AC32" s="471"/>
      <c r="AD32" s="471"/>
      <c r="AE32" s="471"/>
      <c r="AF32" s="471"/>
      <c r="AG32" s="471"/>
      <c r="AH32" s="471"/>
    </row>
    <row r="33" spans="12:23" ht="3" customHeight="1">
      <c r="L33" s="455"/>
      <c r="M33" s="455"/>
      <c r="N33" s="455"/>
      <c r="O33" s="455"/>
      <c r="P33" s="455"/>
      <c r="Q33" s="455"/>
      <c r="R33" s="455"/>
      <c r="S33" s="455"/>
      <c r="T33" s="455"/>
      <c r="U33" s="455"/>
    </row>
    <row r="34" spans="12:23" ht="123.75" customHeight="1">
      <c r="L34" s="1">
        <v>1</v>
      </c>
      <c r="M34" s="1273" t="s">
        <v>734</v>
      </c>
      <c r="N34" s="1273"/>
      <c r="O34" s="1273"/>
      <c r="P34" s="1273"/>
      <c r="Q34" s="1273"/>
      <c r="R34" s="1273"/>
      <c r="S34" s="1273"/>
      <c r="T34" s="1273"/>
      <c r="U34" s="1273"/>
      <c r="V34" s="1273"/>
      <c r="W34" s="1273"/>
    </row>
  </sheetData>
  <sheetProtection password="FA9C" sheet="1" objects="1" scenarios="1" formatColumns="0" formatRows="0"/>
  <dataConsolidate link="1"/>
  <mergeCells count="39">
    <mergeCell ref="F23:F26"/>
    <mergeCell ref="J23:J26"/>
    <mergeCell ref="O23:V23"/>
    <mergeCell ref="R24:R25"/>
    <mergeCell ref="S24:S25"/>
    <mergeCell ref="L11:M11"/>
    <mergeCell ref="O11:T11"/>
    <mergeCell ref="O12:U12"/>
    <mergeCell ref="A18:A31"/>
    <mergeCell ref="O18:V18"/>
    <mergeCell ref="B19:B30"/>
    <mergeCell ref="O19:V19"/>
    <mergeCell ref="C20:C29"/>
    <mergeCell ref="S16:T16"/>
    <mergeCell ref="T24:T25"/>
    <mergeCell ref="U24:U25"/>
    <mergeCell ref="O20:V20"/>
    <mergeCell ref="D21:D28"/>
    <mergeCell ref="O21:V21"/>
    <mergeCell ref="E22:E27"/>
    <mergeCell ref="I22:I27"/>
    <mergeCell ref="L5:T5"/>
    <mergeCell ref="O9:T9"/>
    <mergeCell ref="O10:T10"/>
    <mergeCell ref="O7:T7"/>
    <mergeCell ref="O8:T8"/>
    <mergeCell ref="M34:W34"/>
    <mergeCell ref="W24:W26"/>
    <mergeCell ref="L13:V13"/>
    <mergeCell ref="L14:L16"/>
    <mergeCell ref="M14:M16"/>
    <mergeCell ref="O14:T14"/>
    <mergeCell ref="U14:U16"/>
    <mergeCell ref="V14:V16"/>
    <mergeCell ref="O15:O16"/>
    <mergeCell ref="P15:Q15"/>
    <mergeCell ref="R15:T15"/>
    <mergeCell ref="S17:T17"/>
    <mergeCell ref="W13:W16"/>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xr:uid="{00000000-0002-0000-1500-000000000000}"/>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xr:uid="{00000000-0002-0000-1500-000001000000}">
      <formula1>kind_of_cons</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xr:uid="{00000000-0002-0000-1500-000002000000}">
      <formula1>900</formula1>
    </dataValidation>
    <dataValidation type="list" allowBlank="1" showInputMessage="1" showErrorMessage="1" errorTitle="Ошибка" error="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I24" xr:uid="{00000000-0002-0000-15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xr:uid="{00000000-0002-0000-1500-000004000000}"/>
    <dataValidation allowBlank="1" showInputMessage="1" showErrorMessage="1" prompt="Для выбора выполните двойной щелчок левой клавиши мыши по соответствующей ячейке." sqref="JQ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U2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xr:uid="{00000000-0002-0000-1500-000005000000}"/>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xr:uid="{00000000-0002-0000-1500-000006000000}"/>
    <dataValidation type="list" allowBlank="1" showInputMessage="1" showErrorMessage="1" errorTitle="Ошибка" error="Выберите значение из списка" prompt="Выберите значение из списка" sqref="O23:V23" xr:uid="{00000000-0002-0000-1500-000007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05_7">
    <tabColor indexed="22"/>
  </sheetPr>
  <dimension ref="A1:T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20" width="10.5703125" style="554"/>
    <col min="21" max="16384" width="10.5703125" style="493"/>
  </cols>
  <sheetData>
    <row r="1" spans="1:20" ht="3" customHeight="1">
      <c r="A1" s="560" t="s">
        <v>182</v>
      </c>
    </row>
    <row r="2" spans="1:20" ht="22.5">
      <c r="F2" s="1274" t="s">
        <v>470</v>
      </c>
      <c r="G2" s="1275"/>
      <c r="H2" s="1276"/>
      <c r="I2" s="609"/>
    </row>
    <row r="3" spans="1:20" ht="3" customHeight="1"/>
    <row r="4" spans="1:20" s="539" customFormat="1" ht="11.25">
      <c r="A4" s="559"/>
      <c r="B4" s="559"/>
      <c r="C4" s="559"/>
      <c r="D4" s="559"/>
      <c r="F4" s="1235" t="s">
        <v>445</v>
      </c>
      <c r="G4" s="1235"/>
      <c r="H4" s="1235"/>
      <c r="I4" s="1277"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7"/>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29.04.2021</v>
      </c>
      <c r="I7" s="550" t="s">
        <v>472</v>
      </c>
      <c r="J7" s="584"/>
      <c r="K7" s="559"/>
      <c r="L7" s="559"/>
      <c r="M7" s="559"/>
      <c r="N7" s="559"/>
      <c r="O7" s="559"/>
      <c r="P7" s="559"/>
      <c r="Q7" s="559"/>
      <c r="R7" s="559"/>
      <c r="S7" s="559"/>
      <c r="T7" s="559"/>
    </row>
    <row r="8" spans="1:20" s="539" customFormat="1" ht="45">
      <c r="A8" s="1278">
        <v>1</v>
      </c>
      <c r="B8" s="559"/>
      <c r="C8" s="559"/>
      <c r="D8" s="559"/>
      <c r="F8" s="585" t="str">
        <f>"2." &amp;mergeValue(A8)</f>
        <v>2.1</v>
      </c>
      <c r="G8" s="601" t="s">
        <v>473</v>
      </c>
      <c r="H8" s="573"/>
      <c r="I8" s="550" t="s">
        <v>568</v>
      </c>
      <c r="J8" s="584"/>
      <c r="K8" s="559"/>
      <c r="L8" s="559"/>
      <c r="M8" s="559"/>
      <c r="N8" s="559"/>
      <c r="O8" s="559"/>
      <c r="P8" s="559"/>
      <c r="Q8" s="559"/>
      <c r="R8" s="559"/>
      <c r="S8" s="559"/>
      <c r="T8" s="559"/>
    </row>
    <row r="9" spans="1:20" s="539" customFormat="1" ht="22.5">
      <c r="A9" s="1278"/>
      <c r="B9" s="559"/>
      <c r="C9" s="559"/>
      <c r="D9" s="559"/>
      <c r="F9" s="585" t="str">
        <f>"3." &amp;mergeValue(A9)</f>
        <v>3.1</v>
      </c>
      <c r="G9" s="601" t="s">
        <v>474</v>
      </c>
      <c r="H9" s="573"/>
      <c r="I9" s="550" t="s">
        <v>566</v>
      </c>
      <c r="J9" s="584"/>
      <c r="K9" s="559"/>
      <c r="L9" s="559"/>
      <c r="M9" s="559"/>
      <c r="N9" s="559"/>
      <c r="O9" s="559"/>
      <c r="P9" s="559"/>
      <c r="Q9" s="559"/>
      <c r="R9" s="559"/>
      <c r="S9" s="559"/>
      <c r="T9" s="559"/>
    </row>
    <row r="10" spans="1:20" s="539" customFormat="1" ht="22.5">
      <c r="A10" s="1278"/>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8"/>
      <c r="B11" s="1278">
        <v>1</v>
      </c>
      <c r="C11" s="592"/>
      <c r="D11" s="592"/>
      <c r="F11" s="585" t="str">
        <f>"4."&amp;mergeValue(A11) &amp;"."&amp;mergeValue(B11)</f>
        <v>4.1.1</v>
      </c>
      <c r="G11" s="580" t="s">
        <v>570</v>
      </c>
      <c r="H11" s="573" t="str">
        <f>IF(region_name="","",region_name)</f>
        <v>Нижегородская область</v>
      </c>
      <c r="I11" s="550" t="s">
        <v>478</v>
      </c>
      <c r="J11" s="584"/>
      <c r="K11" s="559"/>
      <c r="L11" s="559"/>
      <c r="M11" s="559"/>
      <c r="N11" s="559"/>
      <c r="O11" s="559"/>
      <c r="P11" s="559"/>
      <c r="Q11" s="559"/>
      <c r="R11" s="559"/>
      <c r="S11" s="559"/>
      <c r="T11" s="559"/>
    </row>
    <row r="12" spans="1:20" s="539" customFormat="1" ht="22.5">
      <c r="A12" s="1278"/>
      <c r="B12" s="1278"/>
      <c r="C12" s="1278">
        <v>1</v>
      </c>
      <c r="D12" s="592"/>
      <c r="F12" s="585" t="str">
        <f>"4."&amp;mergeValue(A12) &amp;"."&amp;mergeValue(B12)&amp;"."&amp;mergeValue(C12)</f>
        <v>4.1.1.1</v>
      </c>
      <c r="G12" s="591" t="s">
        <v>476</v>
      </c>
      <c r="H12" s="573"/>
      <c r="I12" s="550" t="s">
        <v>479</v>
      </c>
      <c r="J12" s="584"/>
      <c r="K12" s="559"/>
      <c r="L12" s="559"/>
      <c r="M12" s="559"/>
      <c r="N12" s="559"/>
      <c r="O12" s="559"/>
      <c r="P12" s="559"/>
      <c r="Q12" s="559"/>
      <c r="R12" s="559"/>
      <c r="S12" s="559"/>
      <c r="T12" s="559"/>
    </row>
    <row r="13" spans="1:20" s="539" customFormat="1" ht="39" customHeight="1">
      <c r="A13" s="1278"/>
      <c r="B13" s="1278"/>
      <c r="C13" s="1278"/>
      <c r="D13" s="592">
        <v>1</v>
      </c>
      <c r="F13" s="585" t="str">
        <f>"4."&amp;mergeValue(A13) &amp;"."&amp;mergeValue(B13)&amp;"."&amp;mergeValue(C13)&amp;"."&amp;mergeValue(D13)</f>
        <v>4.1.1.1.1</v>
      </c>
      <c r="G13" s="602" t="s">
        <v>477</v>
      </c>
      <c r="H13" s="573"/>
      <c r="I13" s="1279" t="s">
        <v>569</v>
      </c>
      <c r="J13" s="584"/>
      <c r="K13" s="559"/>
      <c r="L13" s="559"/>
      <c r="M13" s="559"/>
      <c r="N13" s="559"/>
      <c r="O13" s="559"/>
      <c r="P13" s="559"/>
      <c r="Q13" s="559"/>
      <c r="R13" s="559"/>
      <c r="S13" s="559"/>
      <c r="T13" s="559"/>
    </row>
    <row r="14" spans="1:20" s="539" customFormat="1" ht="18.75">
      <c r="A14" s="1278"/>
      <c r="B14" s="1278"/>
      <c r="C14" s="1278"/>
      <c r="D14" s="592"/>
      <c r="F14" s="588"/>
      <c r="G14" s="520" t="s">
        <v>4</v>
      </c>
      <c r="H14" s="593"/>
      <c r="I14" s="1279"/>
      <c r="J14" s="584"/>
      <c r="K14" s="559"/>
      <c r="L14" s="559"/>
      <c r="M14" s="559"/>
      <c r="N14" s="559"/>
      <c r="O14" s="559"/>
      <c r="P14" s="559"/>
      <c r="Q14" s="559"/>
      <c r="R14" s="559"/>
      <c r="S14" s="559"/>
      <c r="T14" s="559"/>
    </row>
    <row r="15" spans="1:20" s="539" customFormat="1" ht="18.75">
      <c r="A15" s="1278"/>
      <c r="B15" s="1278"/>
      <c r="C15" s="592"/>
      <c r="D15" s="592"/>
      <c r="F15" s="603"/>
      <c r="G15" s="546" t="s">
        <v>401</v>
      </c>
      <c r="H15" s="604"/>
      <c r="I15" s="605"/>
      <c r="J15" s="584"/>
      <c r="K15" s="559"/>
      <c r="L15" s="559"/>
      <c r="M15" s="559"/>
      <c r="N15" s="559"/>
      <c r="O15" s="559"/>
      <c r="P15" s="559"/>
      <c r="Q15" s="559"/>
      <c r="R15" s="559"/>
      <c r="S15" s="559"/>
      <c r="T15" s="559"/>
    </row>
    <row r="16" spans="1:20" s="539" customFormat="1" ht="18.75">
      <c r="A16" s="1278"/>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73" t="s">
        <v>571</v>
      </c>
      <c r="H19" s="1273"/>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xr:uid="{00000000-0002-0000-1600-000000000000}">
      <formula1>900</formula1>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06_7">
    <tabColor rgb="FFEAEBEE"/>
    <pageSetUpPr fitToPage="1"/>
  </sheetPr>
  <dimension ref="A1:AI34"/>
  <sheetViews>
    <sheetView showGridLines="0" topLeftCell="I4" zoomScaleNormal="100" workbookViewId="0"/>
  </sheetViews>
  <sheetFormatPr defaultColWidth="10.5703125" defaultRowHeight="14.25"/>
  <cols>
    <col min="1" max="6" width="10.5703125" style="470" hidden="1" customWidth="1"/>
    <col min="7" max="8" width="9.140625" style="476" hidden="1" customWidth="1"/>
    <col min="9" max="9" width="3.7109375" style="453" customWidth="1"/>
    <col min="10" max="11" width="3.7109375" style="452" customWidth="1"/>
    <col min="12" max="12" width="12.7109375" style="446" customWidth="1"/>
    <col min="13" max="13" width="44.7109375" style="446" customWidth="1"/>
    <col min="14" max="14" width="2" style="446" hidden="1" customWidth="1"/>
    <col min="15" max="17" width="23.7109375" style="446" hidden="1" customWidth="1"/>
    <col min="18" max="18" width="11.7109375" style="446" customWidth="1"/>
    <col min="19" max="19" width="3.7109375" style="446" customWidth="1"/>
    <col min="20" max="20" width="11.7109375" style="446" customWidth="1"/>
    <col min="21" max="21" width="8.5703125" style="446" hidden="1" customWidth="1"/>
    <col min="22" max="22" width="4.7109375" style="446" customWidth="1"/>
    <col min="23" max="23" width="115.7109375" style="446" customWidth="1"/>
    <col min="24" max="34" width="10.5703125" style="470"/>
    <col min="35" max="256" width="10.5703125" style="446"/>
    <col min="257" max="264" width="0" style="446" hidden="1" customWidth="1"/>
    <col min="265" max="267" width="3.7109375" style="446" customWidth="1"/>
    <col min="268" max="268" width="12.7109375" style="446" customWidth="1"/>
    <col min="269" max="269" width="47.42578125" style="446" customWidth="1"/>
    <col min="270" max="273" width="0" style="446" hidden="1" customWidth="1"/>
    <col min="274" max="274" width="11.7109375" style="446" customWidth="1"/>
    <col min="275" max="275" width="6.42578125" style="446" bestFit="1" customWidth="1"/>
    <col min="276" max="276" width="11.7109375" style="446" customWidth="1"/>
    <col min="277" max="277" width="0" style="446" hidden="1" customWidth="1"/>
    <col min="278" max="278" width="3.7109375" style="446" customWidth="1"/>
    <col min="279" max="279" width="11.140625" style="446" bestFit="1" customWidth="1"/>
    <col min="280" max="512" width="10.5703125" style="446"/>
    <col min="513" max="520" width="0" style="446" hidden="1" customWidth="1"/>
    <col min="521" max="523" width="3.7109375" style="446" customWidth="1"/>
    <col min="524" max="524" width="12.7109375" style="446" customWidth="1"/>
    <col min="525" max="525" width="47.42578125" style="446" customWidth="1"/>
    <col min="526" max="529" width="0" style="446" hidden="1" customWidth="1"/>
    <col min="530" max="530" width="11.7109375" style="446" customWidth="1"/>
    <col min="531" max="531" width="6.42578125" style="446" bestFit="1" customWidth="1"/>
    <col min="532" max="532" width="11.7109375" style="446" customWidth="1"/>
    <col min="533" max="533" width="0" style="446" hidden="1" customWidth="1"/>
    <col min="534" max="534" width="3.7109375" style="446" customWidth="1"/>
    <col min="535" max="535" width="11.140625" style="446" bestFit="1" customWidth="1"/>
    <col min="536" max="768" width="10.5703125" style="446"/>
    <col min="769" max="776" width="0" style="446" hidden="1" customWidth="1"/>
    <col min="777" max="779" width="3.7109375" style="446" customWidth="1"/>
    <col min="780" max="780" width="12.7109375" style="446" customWidth="1"/>
    <col min="781" max="781" width="47.42578125" style="446" customWidth="1"/>
    <col min="782" max="785" width="0" style="446" hidden="1" customWidth="1"/>
    <col min="786" max="786" width="11.7109375" style="446" customWidth="1"/>
    <col min="787" max="787" width="6.42578125" style="446" bestFit="1" customWidth="1"/>
    <col min="788" max="788" width="11.7109375" style="446" customWidth="1"/>
    <col min="789" max="789" width="0" style="446" hidden="1" customWidth="1"/>
    <col min="790" max="790" width="3.7109375" style="446" customWidth="1"/>
    <col min="791" max="791" width="11.140625" style="446" bestFit="1" customWidth="1"/>
    <col min="792" max="1024" width="10.5703125" style="446"/>
    <col min="1025" max="1032" width="0" style="446" hidden="1" customWidth="1"/>
    <col min="1033" max="1035" width="3.7109375" style="446" customWidth="1"/>
    <col min="1036" max="1036" width="12.7109375" style="446" customWidth="1"/>
    <col min="1037" max="1037" width="47.42578125" style="446" customWidth="1"/>
    <col min="1038" max="1041" width="0" style="446" hidden="1" customWidth="1"/>
    <col min="1042" max="1042" width="11.7109375" style="446" customWidth="1"/>
    <col min="1043" max="1043" width="6.42578125" style="446" bestFit="1" customWidth="1"/>
    <col min="1044" max="1044" width="11.7109375" style="446" customWidth="1"/>
    <col min="1045" max="1045" width="0" style="446" hidden="1" customWidth="1"/>
    <col min="1046" max="1046" width="3.7109375" style="446" customWidth="1"/>
    <col min="1047" max="1047" width="11.140625" style="446" bestFit="1" customWidth="1"/>
    <col min="1048" max="1280" width="10.5703125" style="446"/>
    <col min="1281" max="1288" width="0" style="446" hidden="1" customWidth="1"/>
    <col min="1289" max="1291" width="3.7109375" style="446" customWidth="1"/>
    <col min="1292" max="1292" width="12.7109375" style="446" customWidth="1"/>
    <col min="1293" max="1293" width="47.42578125" style="446" customWidth="1"/>
    <col min="1294" max="1297" width="0" style="446" hidden="1" customWidth="1"/>
    <col min="1298" max="1298" width="11.7109375" style="446" customWidth="1"/>
    <col min="1299" max="1299" width="6.42578125" style="446" bestFit="1" customWidth="1"/>
    <col min="1300" max="1300" width="11.7109375" style="446" customWidth="1"/>
    <col min="1301" max="1301" width="0" style="446" hidden="1" customWidth="1"/>
    <col min="1302" max="1302" width="3.7109375" style="446" customWidth="1"/>
    <col min="1303" max="1303" width="11.140625" style="446" bestFit="1" customWidth="1"/>
    <col min="1304" max="1536" width="10.5703125" style="446"/>
    <col min="1537" max="1544" width="0" style="446" hidden="1" customWidth="1"/>
    <col min="1545" max="1547" width="3.7109375" style="446" customWidth="1"/>
    <col min="1548" max="1548" width="12.7109375" style="446" customWidth="1"/>
    <col min="1549" max="1549" width="47.42578125" style="446" customWidth="1"/>
    <col min="1550" max="1553" width="0" style="446" hidden="1" customWidth="1"/>
    <col min="1554" max="1554" width="11.7109375" style="446" customWidth="1"/>
    <col min="1555" max="1555" width="6.42578125" style="446" bestFit="1" customWidth="1"/>
    <col min="1556" max="1556" width="11.7109375" style="446" customWidth="1"/>
    <col min="1557" max="1557" width="0" style="446" hidden="1" customWidth="1"/>
    <col min="1558" max="1558" width="3.7109375" style="446" customWidth="1"/>
    <col min="1559" max="1559" width="11.140625" style="446" bestFit="1" customWidth="1"/>
    <col min="1560" max="1792" width="10.5703125" style="446"/>
    <col min="1793" max="1800" width="0" style="446" hidden="1" customWidth="1"/>
    <col min="1801" max="1803" width="3.7109375" style="446" customWidth="1"/>
    <col min="1804" max="1804" width="12.7109375" style="446" customWidth="1"/>
    <col min="1805" max="1805" width="47.42578125" style="446" customWidth="1"/>
    <col min="1806" max="1809" width="0" style="446" hidden="1" customWidth="1"/>
    <col min="1810" max="1810" width="11.7109375" style="446" customWidth="1"/>
    <col min="1811" max="1811" width="6.42578125" style="446" bestFit="1" customWidth="1"/>
    <col min="1812" max="1812" width="11.7109375" style="446" customWidth="1"/>
    <col min="1813" max="1813" width="0" style="446" hidden="1" customWidth="1"/>
    <col min="1814" max="1814" width="3.7109375" style="446" customWidth="1"/>
    <col min="1815" max="1815" width="11.140625" style="446" bestFit="1" customWidth="1"/>
    <col min="1816" max="2048" width="10.5703125" style="446"/>
    <col min="2049" max="2056" width="0" style="446" hidden="1" customWidth="1"/>
    <col min="2057" max="2059" width="3.7109375" style="446" customWidth="1"/>
    <col min="2060" max="2060" width="12.7109375" style="446" customWidth="1"/>
    <col min="2061" max="2061" width="47.42578125" style="446" customWidth="1"/>
    <col min="2062" max="2065" width="0" style="446" hidden="1" customWidth="1"/>
    <col min="2066" max="2066" width="11.7109375" style="446" customWidth="1"/>
    <col min="2067" max="2067" width="6.42578125" style="446" bestFit="1" customWidth="1"/>
    <col min="2068" max="2068" width="11.7109375" style="446" customWidth="1"/>
    <col min="2069" max="2069" width="0" style="446" hidden="1" customWidth="1"/>
    <col min="2070" max="2070" width="3.7109375" style="446" customWidth="1"/>
    <col min="2071" max="2071" width="11.140625" style="446" bestFit="1" customWidth="1"/>
    <col min="2072" max="2304" width="10.5703125" style="446"/>
    <col min="2305" max="2312" width="0" style="446" hidden="1" customWidth="1"/>
    <col min="2313" max="2315" width="3.7109375" style="446" customWidth="1"/>
    <col min="2316" max="2316" width="12.7109375" style="446" customWidth="1"/>
    <col min="2317" max="2317" width="47.42578125" style="446" customWidth="1"/>
    <col min="2318" max="2321" width="0" style="446" hidden="1" customWidth="1"/>
    <col min="2322" max="2322" width="11.7109375" style="446" customWidth="1"/>
    <col min="2323" max="2323" width="6.42578125" style="446" bestFit="1" customWidth="1"/>
    <col min="2324" max="2324" width="11.7109375" style="446" customWidth="1"/>
    <col min="2325" max="2325" width="0" style="446" hidden="1" customWidth="1"/>
    <col min="2326" max="2326" width="3.7109375" style="446" customWidth="1"/>
    <col min="2327" max="2327" width="11.140625" style="446" bestFit="1" customWidth="1"/>
    <col min="2328" max="2560" width="10.5703125" style="446"/>
    <col min="2561" max="2568" width="0" style="446" hidden="1" customWidth="1"/>
    <col min="2569" max="2571" width="3.7109375" style="446" customWidth="1"/>
    <col min="2572" max="2572" width="12.7109375" style="446" customWidth="1"/>
    <col min="2573" max="2573" width="47.42578125" style="446" customWidth="1"/>
    <col min="2574" max="2577" width="0" style="446" hidden="1" customWidth="1"/>
    <col min="2578" max="2578" width="11.7109375" style="446" customWidth="1"/>
    <col min="2579" max="2579" width="6.42578125" style="446" bestFit="1" customWidth="1"/>
    <col min="2580" max="2580" width="11.7109375" style="446" customWidth="1"/>
    <col min="2581" max="2581" width="0" style="446" hidden="1" customWidth="1"/>
    <col min="2582" max="2582" width="3.7109375" style="446" customWidth="1"/>
    <col min="2583" max="2583" width="11.140625" style="446" bestFit="1" customWidth="1"/>
    <col min="2584" max="2816" width="10.5703125" style="446"/>
    <col min="2817" max="2824" width="0" style="446" hidden="1" customWidth="1"/>
    <col min="2825" max="2827" width="3.7109375" style="446" customWidth="1"/>
    <col min="2828" max="2828" width="12.7109375" style="446" customWidth="1"/>
    <col min="2829" max="2829" width="47.42578125" style="446" customWidth="1"/>
    <col min="2830" max="2833" width="0" style="446" hidden="1" customWidth="1"/>
    <col min="2834" max="2834" width="11.7109375" style="446" customWidth="1"/>
    <col min="2835" max="2835" width="6.42578125" style="446" bestFit="1" customWidth="1"/>
    <col min="2836" max="2836" width="11.7109375" style="446" customWidth="1"/>
    <col min="2837" max="2837" width="0" style="446" hidden="1" customWidth="1"/>
    <col min="2838" max="2838" width="3.7109375" style="446" customWidth="1"/>
    <col min="2839" max="2839" width="11.140625" style="446" bestFit="1" customWidth="1"/>
    <col min="2840" max="3072" width="10.5703125" style="446"/>
    <col min="3073" max="3080" width="0" style="446" hidden="1" customWidth="1"/>
    <col min="3081" max="3083" width="3.7109375" style="446" customWidth="1"/>
    <col min="3084" max="3084" width="12.7109375" style="446" customWidth="1"/>
    <col min="3085" max="3085" width="47.42578125" style="446" customWidth="1"/>
    <col min="3086" max="3089" width="0" style="446" hidden="1" customWidth="1"/>
    <col min="3090" max="3090" width="11.7109375" style="446" customWidth="1"/>
    <col min="3091" max="3091" width="6.42578125" style="446" bestFit="1" customWidth="1"/>
    <col min="3092" max="3092" width="11.7109375" style="446" customWidth="1"/>
    <col min="3093" max="3093" width="0" style="446" hidden="1" customWidth="1"/>
    <col min="3094" max="3094" width="3.7109375" style="446" customWidth="1"/>
    <col min="3095" max="3095" width="11.140625" style="446" bestFit="1" customWidth="1"/>
    <col min="3096" max="3328" width="10.5703125" style="446"/>
    <col min="3329" max="3336" width="0" style="446" hidden="1" customWidth="1"/>
    <col min="3337" max="3339" width="3.7109375" style="446" customWidth="1"/>
    <col min="3340" max="3340" width="12.7109375" style="446" customWidth="1"/>
    <col min="3341" max="3341" width="47.42578125" style="446" customWidth="1"/>
    <col min="3342" max="3345" width="0" style="446" hidden="1" customWidth="1"/>
    <col min="3346" max="3346" width="11.7109375" style="446" customWidth="1"/>
    <col min="3347" max="3347" width="6.42578125" style="446" bestFit="1" customWidth="1"/>
    <col min="3348" max="3348" width="11.7109375" style="446" customWidth="1"/>
    <col min="3349" max="3349" width="0" style="446" hidden="1" customWidth="1"/>
    <col min="3350" max="3350" width="3.7109375" style="446" customWidth="1"/>
    <col min="3351" max="3351" width="11.140625" style="446" bestFit="1" customWidth="1"/>
    <col min="3352" max="3584" width="10.5703125" style="446"/>
    <col min="3585" max="3592" width="0" style="446" hidden="1" customWidth="1"/>
    <col min="3593" max="3595" width="3.7109375" style="446" customWidth="1"/>
    <col min="3596" max="3596" width="12.7109375" style="446" customWidth="1"/>
    <col min="3597" max="3597" width="47.42578125" style="446" customWidth="1"/>
    <col min="3598" max="3601" width="0" style="446" hidden="1" customWidth="1"/>
    <col min="3602" max="3602" width="11.7109375" style="446" customWidth="1"/>
    <col min="3603" max="3603" width="6.42578125" style="446" bestFit="1" customWidth="1"/>
    <col min="3604" max="3604" width="11.7109375" style="446" customWidth="1"/>
    <col min="3605" max="3605" width="0" style="446" hidden="1" customWidth="1"/>
    <col min="3606" max="3606" width="3.7109375" style="446" customWidth="1"/>
    <col min="3607" max="3607" width="11.140625" style="446" bestFit="1" customWidth="1"/>
    <col min="3608" max="3840" width="10.5703125" style="446"/>
    <col min="3841" max="3848" width="0" style="446" hidden="1" customWidth="1"/>
    <col min="3849" max="3851" width="3.7109375" style="446" customWidth="1"/>
    <col min="3852" max="3852" width="12.7109375" style="446" customWidth="1"/>
    <col min="3853" max="3853" width="47.42578125" style="446" customWidth="1"/>
    <col min="3854" max="3857" width="0" style="446" hidden="1" customWidth="1"/>
    <col min="3858" max="3858" width="11.7109375" style="446" customWidth="1"/>
    <col min="3859" max="3859" width="6.42578125" style="446" bestFit="1" customWidth="1"/>
    <col min="3860" max="3860" width="11.7109375" style="446" customWidth="1"/>
    <col min="3861" max="3861" width="0" style="446" hidden="1" customWidth="1"/>
    <col min="3862" max="3862" width="3.7109375" style="446" customWidth="1"/>
    <col min="3863" max="3863" width="11.140625" style="446" bestFit="1" customWidth="1"/>
    <col min="3864" max="4096" width="10.5703125" style="446"/>
    <col min="4097" max="4104" width="0" style="446" hidden="1" customWidth="1"/>
    <col min="4105" max="4107" width="3.7109375" style="446" customWidth="1"/>
    <col min="4108" max="4108" width="12.7109375" style="446" customWidth="1"/>
    <col min="4109" max="4109" width="47.42578125" style="446" customWidth="1"/>
    <col min="4110" max="4113" width="0" style="446" hidden="1" customWidth="1"/>
    <col min="4114" max="4114" width="11.7109375" style="446" customWidth="1"/>
    <col min="4115" max="4115" width="6.42578125" style="446" bestFit="1" customWidth="1"/>
    <col min="4116" max="4116" width="11.7109375" style="446" customWidth="1"/>
    <col min="4117" max="4117" width="0" style="446" hidden="1" customWidth="1"/>
    <col min="4118" max="4118" width="3.7109375" style="446" customWidth="1"/>
    <col min="4119" max="4119" width="11.140625" style="446" bestFit="1" customWidth="1"/>
    <col min="4120" max="4352" width="10.5703125" style="446"/>
    <col min="4353" max="4360" width="0" style="446" hidden="1" customWidth="1"/>
    <col min="4361" max="4363" width="3.7109375" style="446" customWidth="1"/>
    <col min="4364" max="4364" width="12.7109375" style="446" customWidth="1"/>
    <col min="4365" max="4365" width="47.42578125" style="446" customWidth="1"/>
    <col min="4366" max="4369" width="0" style="446" hidden="1" customWidth="1"/>
    <col min="4370" max="4370" width="11.7109375" style="446" customWidth="1"/>
    <col min="4371" max="4371" width="6.42578125" style="446" bestFit="1" customWidth="1"/>
    <col min="4372" max="4372" width="11.7109375" style="446" customWidth="1"/>
    <col min="4373" max="4373" width="0" style="446" hidden="1" customWidth="1"/>
    <col min="4374" max="4374" width="3.7109375" style="446" customWidth="1"/>
    <col min="4375" max="4375" width="11.140625" style="446" bestFit="1" customWidth="1"/>
    <col min="4376" max="4608" width="10.5703125" style="446"/>
    <col min="4609" max="4616" width="0" style="446" hidden="1" customWidth="1"/>
    <col min="4617" max="4619" width="3.7109375" style="446" customWidth="1"/>
    <col min="4620" max="4620" width="12.7109375" style="446" customWidth="1"/>
    <col min="4621" max="4621" width="47.42578125" style="446" customWidth="1"/>
    <col min="4622" max="4625" width="0" style="446" hidden="1" customWidth="1"/>
    <col min="4626" max="4626" width="11.7109375" style="446" customWidth="1"/>
    <col min="4627" max="4627" width="6.42578125" style="446" bestFit="1" customWidth="1"/>
    <col min="4628" max="4628" width="11.7109375" style="446" customWidth="1"/>
    <col min="4629" max="4629" width="0" style="446" hidden="1" customWidth="1"/>
    <col min="4630" max="4630" width="3.7109375" style="446" customWidth="1"/>
    <col min="4631" max="4631" width="11.140625" style="446" bestFit="1" customWidth="1"/>
    <col min="4632" max="4864" width="10.5703125" style="446"/>
    <col min="4865" max="4872" width="0" style="446" hidden="1" customWidth="1"/>
    <col min="4873" max="4875" width="3.7109375" style="446" customWidth="1"/>
    <col min="4876" max="4876" width="12.7109375" style="446" customWidth="1"/>
    <col min="4877" max="4877" width="47.42578125" style="446" customWidth="1"/>
    <col min="4878" max="4881" width="0" style="446" hidden="1" customWidth="1"/>
    <col min="4882" max="4882" width="11.7109375" style="446" customWidth="1"/>
    <col min="4883" max="4883" width="6.42578125" style="446" bestFit="1" customWidth="1"/>
    <col min="4884" max="4884" width="11.7109375" style="446" customWidth="1"/>
    <col min="4885" max="4885" width="0" style="446" hidden="1" customWidth="1"/>
    <col min="4886" max="4886" width="3.7109375" style="446" customWidth="1"/>
    <col min="4887" max="4887" width="11.140625" style="446" bestFit="1" customWidth="1"/>
    <col min="4888" max="5120" width="10.5703125" style="446"/>
    <col min="5121" max="5128" width="0" style="446" hidden="1" customWidth="1"/>
    <col min="5129" max="5131" width="3.7109375" style="446" customWidth="1"/>
    <col min="5132" max="5132" width="12.7109375" style="446" customWidth="1"/>
    <col min="5133" max="5133" width="47.42578125" style="446" customWidth="1"/>
    <col min="5134" max="5137" width="0" style="446" hidden="1" customWidth="1"/>
    <col min="5138" max="5138" width="11.7109375" style="446" customWidth="1"/>
    <col min="5139" max="5139" width="6.42578125" style="446" bestFit="1" customWidth="1"/>
    <col min="5140" max="5140" width="11.7109375" style="446" customWidth="1"/>
    <col min="5141" max="5141" width="0" style="446" hidden="1" customWidth="1"/>
    <col min="5142" max="5142" width="3.7109375" style="446" customWidth="1"/>
    <col min="5143" max="5143" width="11.140625" style="446" bestFit="1" customWidth="1"/>
    <col min="5144" max="5376" width="10.5703125" style="446"/>
    <col min="5377" max="5384" width="0" style="446" hidden="1" customWidth="1"/>
    <col min="5385" max="5387" width="3.7109375" style="446" customWidth="1"/>
    <col min="5388" max="5388" width="12.7109375" style="446" customWidth="1"/>
    <col min="5389" max="5389" width="47.42578125" style="446" customWidth="1"/>
    <col min="5390" max="5393" width="0" style="446" hidden="1" customWidth="1"/>
    <col min="5394" max="5394" width="11.7109375" style="446" customWidth="1"/>
    <col min="5395" max="5395" width="6.42578125" style="446" bestFit="1" customWidth="1"/>
    <col min="5396" max="5396" width="11.7109375" style="446" customWidth="1"/>
    <col min="5397" max="5397" width="0" style="446" hidden="1" customWidth="1"/>
    <col min="5398" max="5398" width="3.7109375" style="446" customWidth="1"/>
    <col min="5399" max="5399" width="11.140625" style="446" bestFit="1" customWidth="1"/>
    <col min="5400" max="5632" width="10.5703125" style="446"/>
    <col min="5633" max="5640" width="0" style="446" hidden="1" customWidth="1"/>
    <col min="5641" max="5643" width="3.7109375" style="446" customWidth="1"/>
    <col min="5644" max="5644" width="12.7109375" style="446" customWidth="1"/>
    <col min="5645" max="5645" width="47.42578125" style="446" customWidth="1"/>
    <col min="5646" max="5649" width="0" style="446" hidden="1" customWidth="1"/>
    <col min="5650" max="5650" width="11.7109375" style="446" customWidth="1"/>
    <col min="5651" max="5651" width="6.42578125" style="446" bestFit="1" customWidth="1"/>
    <col min="5652" max="5652" width="11.7109375" style="446" customWidth="1"/>
    <col min="5653" max="5653" width="0" style="446" hidden="1" customWidth="1"/>
    <col min="5654" max="5654" width="3.7109375" style="446" customWidth="1"/>
    <col min="5655" max="5655" width="11.140625" style="446" bestFit="1" customWidth="1"/>
    <col min="5656" max="5888" width="10.5703125" style="446"/>
    <col min="5889" max="5896" width="0" style="446" hidden="1" customWidth="1"/>
    <col min="5897" max="5899" width="3.7109375" style="446" customWidth="1"/>
    <col min="5900" max="5900" width="12.7109375" style="446" customWidth="1"/>
    <col min="5901" max="5901" width="47.42578125" style="446" customWidth="1"/>
    <col min="5902" max="5905" width="0" style="446" hidden="1" customWidth="1"/>
    <col min="5906" max="5906" width="11.7109375" style="446" customWidth="1"/>
    <col min="5907" max="5907" width="6.42578125" style="446" bestFit="1" customWidth="1"/>
    <col min="5908" max="5908" width="11.7109375" style="446" customWidth="1"/>
    <col min="5909" max="5909" width="0" style="446" hidden="1" customWidth="1"/>
    <col min="5910" max="5910" width="3.7109375" style="446" customWidth="1"/>
    <col min="5911" max="5911" width="11.140625" style="446" bestFit="1" customWidth="1"/>
    <col min="5912" max="6144" width="10.5703125" style="446"/>
    <col min="6145" max="6152" width="0" style="446" hidden="1" customWidth="1"/>
    <col min="6153" max="6155" width="3.7109375" style="446" customWidth="1"/>
    <col min="6156" max="6156" width="12.7109375" style="446" customWidth="1"/>
    <col min="6157" max="6157" width="47.42578125" style="446" customWidth="1"/>
    <col min="6158" max="6161" width="0" style="446" hidden="1" customWidth="1"/>
    <col min="6162" max="6162" width="11.7109375" style="446" customWidth="1"/>
    <col min="6163" max="6163" width="6.42578125" style="446" bestFit="1" customWidth="1"/>
    <col min="6164" max="6164" width="11.7109375" style="446" customWidth="1"/>
    <col min="6165" max="6165" width="0" style="446" hidden="1" customWidth="1"/>
    <col min="6166" max="6166" width="3.7109375" style="446" customWidth="1"/>
    <col min="6167" max="6167" width="11.140625" style="446" bestFit="1" customWidth="1"/>
    <col min="6168" max="6400" width="10.5703125" style="446"/>
    <col min="6401" max="6408" width="0" style="446" hidden="1" customWidth="1"/>
    <col min="6409" max="6411" width="3.7109375" style="446" customWidth="1"/>
    <col min="6412" max="6412" width="12.7109375" style="446" customWidth="1"/>
    <col min="6413" max="6413" width="47.42578125" style="446" customWidth="1"/>
    <col min="6414" max="6417" width="0" style="446" hidden="1" customWidth="1"/>
    <col min="6418" max="6418" width="11.7109375" style="446" customWidth="1"/>
    <col min="6419" max="6419" width="6.42578125" style="446" bestFit="1" customWidth="1"/>
    <col min="6420" max="6420" width="11.7109375" style="446" customWidth="1"/>
    <col min="6421" max="6421" width="0" style="446" hidden="1" customWidth="1"/>
    <col min="6422" max="6422" width="3.7109375" style="446" customWidth="1"/>
    <col min="6423" max="6423" width="11.140625" style="446" bestFit="1" customWidth="1"/>
    <col min="6424" max="6656" width="10.5703125" style="446"/>
    <col min="6657" max="6664" width="0" style="446" hidden="1" customWidth="1"/>
    <col min="6665" max="6667" width="3.7109375" style="446" customWidth="1"/>
    <col min="6668" max="6668" width="12.7109375" style="446" customWidth="1"/>
    <col min="6669" max="6669" width="47.42578125" style="446" customWidth="1"/>
    <col min="6670" max="6673" width="0" style="446" hidden="1" customWidth="1"/>
    <col min="6674" max="6674" width="11.7109375" style="446" customWidth="1"/>
    <col min="6675" max="6675" width="6.42578125" style="446" bestFit="1" customWidth="1"/>
    <col min="6676" max="6676" width="11.7109375" style="446" customWidth="1"/>
    <col min="6677" max="6677" width="0" style="446" hidden="1" customWidth="1"/>
    <col min="6678" max="6678" width="3.7109375" style="446" customWidth="1"/>
    <col min="6679" max="6679" width="11.140625" style="446" bestFit="1" customWidth="1"/>
    <col min="6680" max="6912" width="10.5703125" style="446"/>
    <col min="6913" max="6920" width="0" style="446" hidden="1" customWidth="1"/>
    <col min="6921" max="6923" width="3.7109375" style="446" customWidth="1"/>
    <col min="6924" max="6924" width="12.7109375" style="446" customWidth="1"/>
    <col min="6925" max="6925" width="47.42578125" style="446" customWidth="1"/>
    <col min="6926" max="6929" width="0" style="446" hidden="1" customWidth="1"/>
    <col min="6930" max="6930" width="11.7109375" style="446" customWidth="1"/>
    <col min="6931" max="6931" width="6.42578125" style="446" bestFit="1" customWidth="1"/>
    <col min="6932" max="6932" width="11.7109375" style="446" customWidth="1"/>
    <col min="6933" max="6933" width="0" style="446" hidden="1" customWidth="1"/>
    <col min="6934" max="6934" width="3.7109375" style="446" customWidth="1"/>
    <col min="6935" max="6935" width="11.140625" style="446" bestFit="1" customWidth="1"/>
    <col min="6936" max="7168" width="10.5703125" style="446"/>
    <col min="7169" max="7176" width="0" style="446" hidden="1" customWidth="1"/>
    <col min="7177" max="7179" width="3.7109375" style="446" customWidth="1"/>
    <col min="7180" max="7180" width="12.7109375" style="446" customWidth="1"/>
    <col min="7181" max="7181" width="47.42578125" style="446" customWidth="1"/>
    <col min="7182" max="7185" width="0" style="446" hidden="1" customWidth="1"/>
    <col min="7186" max="7186" width="11.7109375" style="446" customWidth="1"/>
    <col min="7187" max="7187" width="6.42578125" style="446" bestFit="1" customWidth="1"/>
    <col min="7188" max="7188" width="11.7109375" style="446" customWidth="1"/>
    <col min="7189" max="7189" width="0" style="446" hidden="1" customWidth="1"/>
    <col min="7190" max="7190" width="3.7109375" style="446" customWidth="1"/>
    <col min="7191" max="7191" width="11.140625" style="446" bestFit="1" customWidth="1"/>
    <col min="7192" max="7424" width="10.5703125" style="446"/>
    <col min="7425" max="7432" width="0" style="446" hidden="1" customWidth="1"/>
    <col min="7433" max="7435" width="3.7109375" style="446" customWidth="1"/>
    <col min="7436" max="7436" width="12.7109375" style="446" customWidth="1"/>
    <col min="7437" max="7437" width="47.42578125" style="446" customWidth="1"/>
    <col min="7438" max="7441" width="0" style="446" hidden="1" customWidth="1"/>
    <col min="7442" max="7442" width="11.7109375" style="446" customWidth="1"/>
    <col min="7443" max="7443" width="6.42578125" style="446" bestFit="1" customWidth="1"/>
    <col min="7444" max="7444" width="11.7109375" style="446" customWidth="1"/>
    <col min="7445" max="7445" width="0" style="446" hidden="1" customWidth="1"/>
    <col min="7446" max="7446" width="3.7109375" style="446" customWidth="1"/>
    <col min="7447" max="7447" width="11.140625" style="446" bestFit="1" customWidth="1"/>
    <col min="7448" max="7680" width="10.5703125" style="446"/>
    <col min="7681" max="7688" width="0" style="446" hidden="1" customWidth="1"/>
    <col min="7689" max="7691" width="3.7109375" style="446" customWidth="1"/>
    <col min="7692" max="7692" width="12.7109375" style="446" customWidth="1"/>
    <col min="7693" max="7693" width="47.42578125" style="446" customWidth="1"/>
    <col min="7694" max="7697" width="0" style="446" hidden="1" customWidth="1"/>
    <col min="7698" max="7698" width="11.7109375" style="446" customWidth="1"/>
    <col min="7699" max="7699" width="6.42578125" style="446" bestFit="1" customWidth="1"/>
    <col min="7700" max="7700" width="11.7109375" style="446" customWidth="1"/>
    <col min="7701" max="7701" width="0" style="446" hidden="1" customWidth="1"/>
    <col min="7702" max="7702" width="3.7109375" style="446" customWidth="1"/>
    <col min="7703" max="7703" width="11.140625" style="446" bestFit="1" customWidth="1"/>
    <col min="7704" max="7936" width="10.5703125" style="446"/>
    <col min="7937" max="7944" width="0" style="446" hidden="1" customWidth="1"/>
    <col min="7945" max="7947" width="3.7109375" style="446" customWidth="1"/>
    <col min="7948" max="7948" width="12.7109375" style="446" customWidth="1"/>
    <col min="7949" max="7949" width="47.42578125" style="446" customWidth="1"/>
    <col min="7950" max="7953" width="0" style="446" hidden="1" customWidth="1"/>
    <col min="7954" max="7954" width="11.7109375" style="446" customWidth="1"/>
    <col min="7955" max="7955" width="6.42578125" style="446" bestFit="1" customWidth="1"/>
    <col min="7956" max="7956" width="11.7109375" style="446" customWidth="1"/>
    <col min="7957" max="7957" width="0" style="446" hidden="1" customWidth="1"/>
    <col min="7958" max="7958" width="3.7109375" style="446" customWidth="1"/>
    <col min="7959" max="7959" width="11.140625" style="446" bestFit="1" customWidth="1"/>
    <col min="7960" max="8192" width="10.5703125" style="446"/>
    <col min="8193" max="8200" width="0" style="446" hidden="1" customWidth="1"/>
    <col min="8201" max="8203" width="3.7109375" style="446" customWidth="1"/>
    <col min="8204" max="8204" width="12.7109375" style="446" customWidth="1"/>
    <col min="8205" max="8205" width="47.42578125" style="446" customWidth="1"/>
    <col min="8206" max="8209" width="0" style="446" hidden="1" customWidth="1"/>
    <col min="8210" max="8210" width="11.7109375" style="446" customWidth="1"/>
    <col min="8211" max="8211" width="6.42578125" style="446" bestFit="1" customWidth="1"/>
    <col min="8212" max="8212" width="11.7109375" style="446" customWidth="1"/>
    <col min="8213" max="8213" width="0" style="446" hidden="1" customWidth="1"/>
    <col min="8214" max="8214" width="3.7109375" style="446" customWidth="1"/>
    <col min="8215" max="8215" width="11.140625" style="446" bestFit="1" customWidth="1"/>
    <col min="8216" max="8448" width="10.5703125" style="446"/>
    <col min="8449" max="8456" width="0" style="446" hidden="1" customWidth="1"/>
    <col min="8457" max="8459" width="3.7109375" style="446" customWidth="1"/>
    <col min="8460" max="8460" width="12.7109375" style="446" customWidth="1"/>
    <col min="8461" max="8461" width="47.42578125" style="446" customWidth="1"/>
    <col min="8462" max="8465" width="0" style="446" hidden="1" customWidth="1"/>
    <col min="8466" max="8466" width="11.7109375" style="446" customWidth="1"/>
    <col min="8467" max="8467" width="6.42578125" style="446" bestFit="1" customWidth="1"/>
    <col min="8468" max="8468" width="11.7109375" style="446" customWidth="1"/>
    <col min="8469" max="8469" width="0" style="446" hidden="1" customWidth="1"/>
    <col min="8470" max="8470" width="3.7109375" style="446" customWidth="1"/>
    <col min="8471" max="8471" width="11.140625" style="446" bestFit="1" customWidth="1"/>
    <col min="8472" max="8704" width="10.5703125" style="446"/>
    <col min="8705" max="8712" width="0" style="446" hidden="1" customWidth="1"/>
    <col min="8713" max="8715" width="3.7109375" style="446" customWidth="1"/>
    <col min="8716" max="8716" width="12.7109375" style="446" customWidth="1"/>
    <col min="8717" max="8717" width="47.42578125" style="446" customWidth="1"/>
    <col min="8718" max="8721" width="0" style="446" hidden="1" customWidth="1"/>
    <col min="8722" max="8722" width="11.7109375" style="446" customWidth="1"/>
    <col min="8723" max="8723" width="6.42578125" style="446" bestFit="1" customWidth="1"/>
    <col min="8724" max="8724" width="11.7109375" style="446" customWidth="1"/>
    <col min="8725" max="8725" width="0" style="446" hidden="1" customWidth="1"/>
    <col min="8726" max="8726" width="3.7109375" style="446" customWidth="1"/>
    <col min="8727" max="8727" width="11.140625" style="446" bestFit="1" customWidth="1"/>
    <col min="8728" max="8960" width="10.5703125" style="446"/>
    <col min="8961" max="8968" width="0" style="446" hidden="1" customWidth="1"/>
    <col min="8969" max="8971" width="3.7109375" style="446" customWidth="1"/>
    <col min="8972" max="8972" width="12.7109375" style="446" customWidth="1"/>
    <col min="8973" max="8973" width="47.42578125" style="446" customWidth="1"/>
    <col min="8974" max="8977" width="0" style="446" hidden="1" customWidth="1"/>
    <col min="8978" max="8978" width="11.7109375" style="446" customWidth="1"/>
    <col min="8979" max="8979" width="6.42578125" style="446" bestFit="1" customWidth="1"/>
    <col min="8980" max="8980" width="11.7109375" style="446" customWidth="1"/>
    <col min="8981" max="8981" width="0" style="446" hidden="1" customWidth="1"/>
    <col min="8982" max="8982" width="3.7109375" style="446" customWidth="1"/>
    <col min="8983" max="8983" width="11.140625" style="446" bestFit="1" customWidth="1"/>
    <col min="8984" max="9216" width="10.5703125" style="446"/>
    <col min="9217" max="9224" width="0" style="446" hidden="1" customWidth="1"/>
    <col min="9225" max="9227" width="3.7109375" style="446" customWidth="1"/>
    <col min="9228" max="9228" width="12.7109375" style="446" customWidth="1"/>
    <col min="9229" max="9229" width="47.42578125" style="446" customWidth="1"/>
    <col min="9230" max="9233" width="0" style="446" hidden="1" customWidth="1"/>
    <col min="9234" max="9234" width="11.7109375" style="446" customWidth="1"/>
    <col min="9235" max="9235" width="6.42578125" style="446" bestFit="1" customWidth="1"/>
    <col min="9236" max="9236" width="11.7109375" style="446" customWidth="1"/>
    <col min="9237" max="9237" width="0" style="446" hidden="1" customWidth="1"/>
    <col min="9238" max="9238" width="3.7109375" style="446" customWidth="1"/>
    <col min="9239" max="9239" width="11.140625" style="446" bestFit="1" customWidth="1"/>
    <col min="9240" max="9472" width="10.5703125" style="446"/>
    <col min="9473" max="9480" width="0" style="446" hidden="1" customWidth="1"/>
    <col min="9481" max="9483" width="3.7109375" style="446" customWidth="1"/>
    <col min="9484" max="9484" width="12.7109375" style="446" customWidth="1"/>
    <col min="9485" max="9485" width="47.42578125" style="446" customWidth="1"/>
    <col min="9486" max="9489" width="0" style="446" hidden="1" customWidth="1"/>
    <col min="9490" max="9490" width="11.7109375" style="446" customWidth="1"/>
    <col min="9491" max="9491" width="6.42578125" style="446" bestFit="1" customWidth="1"/>
    <col min="9492" max="9492" width="11.7109375" style="446" customWidth="1"/>
    <col min="9493" max="9493" width="0" style="446" hidden="1" customWidth="1"/>
    <col min="9494" max="9494" width="3.7109375" style="446" customWidth="1"/>
    <col min="9495" max="9495" width="11.140625" style="446" bestFit="1" customWidth="1"/>
    <col min="9496" max="9728" width="10.5703125" style="446"/>
    <col min="9729" max="9736" width="0" style="446" hidden="1" customWidth="1"/>
    <col min="9737" max="9739" width="3.7109375" style="446" customWidth="1"/>
    <col min="9740" max="9740" width="12.7109375" style="446" customWidth="1"/>
    <col min="9741" max="9741" width="47.42578125" style="446" customWidth="1"/>
    <col min="9742" max="9745" width="0" style="446" hidden="1" customWidth="1"/>
    <col min="9746" max="9746" width="11.7109375" style="446" customWidth="1"/>
    <col min="9747" max="9747" width="6.42578125" style="446" bestFit="1" customWidth="1"/>
    <col min="9748" max="9748" width="11.7109375" style="446" customWidth="1"/>
    <col min="9749" max="9749" width="0" style="446" hidden="1" customWidth="1"/>
    <col min="9750" max="9750" width="3.7109375" style="446" customWidth="1"/>
    <col min="9751" max="9751" width="11.140625" style="446" bestFit="1" customWidth="1"/>
    <col min="9752" max="9984" width="10.5703125" style="446"/>
    <col min="9985" max="9992" width="0" style="446" hidden="1" customWidth="1"/>
    <col min="9993" max="9995" width="3.7109375" style="446" customWidth="1"/>
    <col min="9996" max="9996" width="12.7109375" style="446" customWidth="1"/>
    <col min="9997" max="9997" width="47.42578125" style="446" customWidth="1"/>
    <col min="9998" max="10001" width="0" style="446" hidden="1" customWidth="1"/>
    <col min="10002" max="10002" width="11.7109375" style="446" customWidth="1"/>
    <col min="10003" max="10003" width="6.42578125" style="446" bestFit="1" customWidth="1"/>
    <col min="10004" max="10004" width="11.7109375" style="446" customWidth="1"/>
    <col min="10005" max="10005" width="0" style="446" hidden="1" customWidth="1"/>
    <col min="10006" max="10006" width="3.7109375" style="446" customWidth="1"/>
    <col min="10007" max="10007" width="11.140625" style="446" bestFit="1" customWidth="1"/>
    <col min="10008" max="10240" width="10.5703125" style="446"/>
    <col min="10241" max="10248" width="0" style="446" hidden="1" customWidth="1"/>
    <col min="10249" max="10251" width="3.7109375" style="446" customWidth="1"/>
    <col min="10252" max="10252" width="12.7109375" style="446" customWidth="1"/>
    <col min="10253" max="10253" width="47.42578125" style="446" customWidth="1"/>
    <col min="10254" max="10257" width="0" style="446" hidden="1" customWidth="1"/>
    <col min="10258" max="10258" width="11.7109375" style="446" customWidth="1"/>
    <col min="10259" max="10259" width="6.42578125" style="446" bestFit="1" customWidth="1"/>
    <col min="10260" max="10260" width="11.7109375" style="446" customWidth="1"/>
    <col min="10261" max="10261" width="0" style="446" hidden="1" customWidth="1"/>
    <col min="10262" max="10262" width="3.7109375" style="446" customWidth="1"/>
    <col min="10263" max="10263" width="11.140625" style="446" bestFit="1" customWidth="1"/>
    <col min="10264" max="10496" width="10.5703125" style="446"/>
    <col min="10497" max="10504" width="0" style="446" hidden="1" customWidth="1"/>
    <col min="10505" max="10507" width="3.7109375" style="446" customWidth="1"/>
    <col min="10508" max="10508" width="12.7109375" style="446" customWidth="1"/>
    <col min="10509" max="10509" width="47.42578125" style="446" customWidth="1"/>
    <col min="10510" max="10513" width="0" style="446" hidden="1" customWidth="1"/>
    <col min="10514" max="10514" width="11.7109375" style="446" customWidth="1"/>
    <col min="10515" max="10515" width="6.42578125" style="446" bestFit="1" customWidth="1"/>
    <col min="10516" max="10516" width="11.7109375" style="446" customWidth="1"/>
    <col min="10517" max="10517" width="0" style="446" hidden="1" customWidth="1"/>
    <col min="10518" max="10518" width="3.7109375" style="446" customWidth="1"/>
    <col min="10519" max="10519" width="11.140625" style="446" bestFit="1" customWidth="1"/>
    <col min="10520" max="10752" width="10.5703125" style="446"/>
    <col min="10753" max="10760" width="0" style="446" hidden="1" customWidth="1"/>
    <col min="10761" max="10763" width="3.7109375" style="446" customWidth="1"/>
    <col min="10764" max="10764" width="12.7109375" style="446" customWidth="1"/>
    <col min="10765" max="10765" width="47.42578125" style="446" customWidth="1"/>
    <col min="10766" max="10769" width="0" style="446" hidden="1" customWidth="1"/>
    <col min="10770" max="10770" width="11.7109375" style="446" customWidth="1"/>
    <col min="10771" max="10771" width="6.42578125" style="446" bestFit="1" customWidth="1"/>
    <col min="10772" max="10772" width="11.7109375" style="446" customWidth="1"/>
    <col min="10773" max="10773" width="0" style="446" hidden="1" customWidth="1"/>
    <col min="10774" max="10774" width="3.7109375" style="446" customWidth="1"/>
    <col min="10775" max="10775" width="11.140625" style="446" bestFit="1" customWidth="1"/>
    <col min="10776" max="11008" width="10.5703125" style="446"/>
    <col min="11009" max="11016" width="0" style="446" hidden="1" customWidth="1"/>
    <col min="11017" max="11019" width="3.7109375" style="446" customWidth="1"/>
    <col min="11020" max="11020" width="12.7109375" style="446" customWidth="1"/>
    <col min="11021" max="11021" width="47.42578125" style="446" customWidth="1"/>
    <col min="11022" max="11025" width="0" style="446" hidden="1" customWidth="1"/>
    <col min="11026" max="11026" width="11.7109375" style="446" customWidth="1"/>
    <col min="11027" max="11027" width="6.42578125" style="446" bestFit="1" customWidth="1"/>
    <col min="11028" max="11028" width="11.7109375" style="446" customWidth="1"/>
    <col min="11029" max="11029" width="0" style="446" hidden="1" customWidth="1"/>
    <col min="11030" max="11030" width="3.7109375" style="446" customWidth="1"/>
    <col min="11031" max="11031" width="11.140625" style="446" bestFit="1" customWidth="1"/>
    <col min="11032" max="11264" width="10.5703125" style="446"/>
    <col min="11265" max="11272" width="0" style="446" hidden="1" customWidth="1"/>
    <col min="11273" max="11275" width="3.7109375" style="446" customWidth="1"/>
    <col min="11276" max="11276" width="12.7109375" style="446" customWidth="1"/>
    <col min="11277" max="11277" width="47.42578125" style="446" customWidth="1"/>
    <col min="11278" max="11281" width="0" style="446" hidden="1" customWidth="1"/>
    <col min="11282" max="11282" width="11.7109375" style="446" customWidth="1"/>
    <col min="11283" max="11283" width="6.42578125" style="446" bestFit="1" customWidth="1"/>
    <col min="11284" max="11284" width="11.7109375" style="446" customWidth="1"/>
    <col min="11285" max="11285" width="0" style="446" hidden="1" customWidth="1"/>
    <col min="11286" max="11286" width="3.7109375" style="446" customWidth="1"/>
    <col min="11287" max="11287" width="11.140625" style="446" bestFit="1" customWidth="1"/>
    <col min="11288" max="11520" width="10.5703125" style="446"/>
    <col min="11521" max="11528" width="0" style="446" hidden="1" customWidth="1"/>
    <col min="11529" max="11531" width="3.7109375" style="446" customWidth="1"/>
    <col min="11532" max="11532" width="12.7109375" style="446" customWidth="1"/>
    <col min="11533" max="11533" width="47.42578125" style="446" customWidth="1"/>
    <col min="11534" max="11537" width="0" style="446" hidden="1" customWidth="1"/>
    <col min="11538" max="11538" width="11.7109375" style="446" customWidth="1"/>
    <col min="11539" max="11539" width="6.42578125" style="446" bestFit="1" customWidth="1"/>
    <col min="11540" max="11540" width="11.7109375" style="446" customWidth="1"/>
    <col min="11541" max="11541" width="0" style="446" hidden="1" customWidth="1"/>
    <col min="11542" max="11542" width="3.7109375" style="446" customWidth="1"/>
    <col min="11543" max="11543" width="11.140625" style="446" bestFit="1" customWidth="1"/>
    <col min="11544" max="11776" width="10.5703125" style="446"/>
    <col min="11777" max="11784" width="0" style="446" hidden="1" customWidth="1"/>
    <col min="11785" max="11787" width="3.7109375" style="446" customWidth="1"/>
    <col min="11788" max="11788" width="12.7109375" style="446" customWidth="1"/>
    <col min="11789" max="11789" width="47.42578125" style="446" customWidth="1"/>
    <col min="11790" max="11793" width="0" style="446" hidden="1" customWidth="1"/>
    <col min="11794" max="11794" width="11.7109375" style="446" customWidth="1"/>
    <col min="11795" max="11795" width="6.42578125" style="446" bestFit="1" customWidth="1"/>
    <col min="11796" max="11796" width="11.7109375" style="446" customWidth="1"/>
    <col min="11797" max="11797" width="0" style="446" hidden="1" customWidth="1"/>
    <col min="11798" max="11798" width="3.7109375" style="446" customWidth="1"/>
    <col min="11799" max="11799" width="11.140625" style="446" bestFit="1" customWidth="1"/>
    <col min="11800" max="12032" width="10.5703125" style="446"/>
    <col min="12033" max="12040" width="0" style="446" hidden="1" customWidth="1"/>
    <col min="12041" max="12043" width="3.7109375" style="446" customWidth="1"/>
    <col min="12044" max="12044" width="12.7109375" style="446" customWidth="1"/>
    <col min="12045" max="12045" width="47.42578125" style="446" customWidth="1"/>
    <col min="12046" max="12049" width="0" style="446" hidden="1" customWidth="1"/>
    <col min="12050" max="12050" width="11.7109375" style="446" customWidth="1"/>
    <col min="12051" max="12051" width="6.42578125" style="446" bestFit="1" customWidth="1"/>
    <col min="12052" max="12052" width="11.7109375" style="446" customWidth="1"/>
    <col min="12053" max="12053" width="0" style="446" hidden="1" customWidth="1"/>
    <col min="12054" max="12054" width="3.7109375" style="446" customWidth="1"/>
    <col min="12055" max="12055" width="11.140625" style="446" bestFit="1" customWidth="1"/>
    <col min="12056" max="12288" width="10.5703125" style="446"/>
    <col min="12289" max="12296" width="0" style="446" hidden="1" customWidth="1"/>
    <col min="12297" max="12299" width="3.7109375" style="446" customWidth="1"/>
    <col min="12300" max="12300" width="12.7109375" style="446" customWidth="1"/>
    <col min="12301" max="12301" width="47.42578125" style="446" customWidth="1"/>
    <col min="12302" max="12305" width="0" style="446" hidden="1" customWidth="1"/>
    <col min="12306" max="12306" width="11.7109375" style="446" customWidth="1"/>
    <col min="12307" max="12307" width="6.42578125" style="446" bestFit="1" customWidth="1"/>
    <col min="12308" max="12308" width="11.7109375" style="446" customWidth="1"/>
    <col min="12309" max="12309" width="0" style="446" hidden="1" customWidth="1"/>
    <col min="12310" max="12310" width="3.7109375" style="446" customWidth="1"/>
    <col min="12311" max="12311" width="11.140625" style="446" bestFit="1" customWidth="1"/>
    <col min="12312" max="12544" width="10.5703125" style="446"/>
    <col min="12545" max="12552" width="0" style="446" hidden="1" customWidth="1"/>
    <col min="12553" max="12555" width="3.7109375" style="446" customWidth="1"/>
    <col min="12556" max="12556" width="12.7109375" style="446" customWidth="1"/>
    <col min="12557" max="12557" width="47.42578125" style="446" customWidth="1"/>
    <col min="12558" max="12561" width="0" style="446" hidden="1" customWidth="1"/>
    <col min="12562" max="12562" width="11.7109375" style="446" customWidth="1"/>
    <col min="12563" max="12563" width="6.42578125" style="446" bestFit="1" customWidth="1"/>
    <col min="12564" max="12564" width="11.7109375" style="446" customWidth="1"/>
    <col min="12565" max="12565" width="0" style="446" hidden="1" customWidth="1"/>
    <col min="12566" max="12566" width="3.7109375" style="446" customWidth="1"/>
    <col min="12567" max="12567" width="11.140625" style="446" bestFit="1" customWidth="1"/>
    <col min="12568" max="12800" width="10.5703125" style="446"/>
    <col min="12801" max="12808" width="0" style="446" hidden="1" customWidth="1"/>
    <col min="12809" max="12811" width="3.7109375" style="446" customWidth="1"/>
    <col min="12812" max="12812" width="12.7109375" style="446" customWidth="1"/>
    <col min="12813" max="12813" width="47.42578125" style="446" customWidth="1"/>
    <col min="12814" max="12817" width="0" style="446" hidden="1" customWidth="1"/>
    <col min="12818" max="12818" width="11.7109375" style="446" customWidth="1"/>
    <col min="12819" max="12819" width="6.42578125" style="446" bestFit="1" customWidth="1"/>
    <col min="12820" max="12820" width="11.7109375" style="446" customWidth="1"/>
    <col min="12821" max="12821" width="0" style="446" hidden="1" customWidth="1"/>
    <col min="12822" max="12822" width="3.7109375" style="446" customWidth="1"/>
    <col min="12823" max="12823" width="11.140625" style="446" bestFit="1" customWidth="1"/>
    <col min="12824" max="13056" width="10.5703125" style="446"/>
    <col min="13057" max="13064" width="0" style="446" hidden="1" customWidth="1"/>
    <col min="13065" max="13067" width="3.7109375" style="446" customWidth="1"/>
    <col min="13068" max="13068" width="12.7109375" style="446" customWidth="1"/>
    <col min="13069" max="13069" width="47.42578125" style="446" customWidth="1"/>
    <col min="13070" max="13073" width="0" style="446" hidden="1" customWidth="1"/>
    <col min="13074" max="13074" width="11.7109375" style="446" customWidth="1"/>
    <col min="13075" max="13075" width="6.42578125" style="446" bestFit="1" customWidth="1"/>
    <col min="13076" max="13076" width="11.7109375" style="446" customWidth="1"/>
    <col min="13077" max="13077" width="0" style="446" hidden="1" customWidth="1"/>
    <col min="13078" max="13078" width="3.7109375" style="446" customWidth="1"/>
    <col min="13079" max="13079" width="11.140625" style="446" bestFit="1" customWidth="1"/>
    <col min="13080" max="13312" width="10.5703125" style="446"/>
    <col min="13313" max="13320" width="0" style="446" hidden="1" customWidth="1"/>
    <col min="13321" max="13323" width="3.7109375" style="446" customWidth="1"/>
    <col min="13324" max="13324" width="12.7109375" style="446" customWidth="1"/>
    <col min="13325" max="13325" width="47.42578125" style="446" customWidth="1"/>
    <col min="13326" max="13329" width="0" style="446" hidden="1" customWidth="1"/>
    <col min="13330" max="13330" width="11.7109375" style="446" customWidth="1"/>
    <col min="13331" max="13331" width="6.42578125" style="446" bestFit="1" customWidth="1"/>
    <col min="13332" max="13332" width="11.7109375" style="446" customWidth="1"/>
    <col min="13333" max="13333" width="0" style="446" hidden="1" customWidth="1"/>
    <col min="13334" max="13334" width="3.7109375" style="446" customWidth="1"/>
    <col min="13335" max="13335" width="11.140625" style="446" bestFit="1" customWidth="1"/>
    <col min="13336" max="13568" width="10.5703125" style="446"/>
    <col min="13569" max="13576" width="0" style="446" hidden="1" customWidth="1"/>
    <col min="13577" max="13579" width="3.7109375" style="446" customWidth="1"/>
    <col min="13580" max="13580" width="12.7109375" style="446" customWidth="1"/>
    <col min="13581" max="13581" width="47.42578125" style="446" customWidth="1"/>
    <col min="13582" max="13585" width="0" style="446" hidden="1" customWidth="1"/>
    <col min="13586" max="13586" width="11.7109375" style="446" customWidth="1"/>
    <col min="13587" max="13587" width="6.42578125" style="446" bestFit="1" customWidth="1"/>
    <col min="13588" max="13588" width="11.7109375" style="446" customWidth="1"/>
    <col min="13589" max="13589" width="0" style="446" hidden="1" customWidth="1"/>
    <col min="13590" max="13590" width="3.7109375" style="446" customWidth="1"/>
    <col min="13591" max="13591" width="11.140625" style="446" bestFit="1" customWidth="1"/>
    <col min="13592" max="13824" width="10.5703125" style="446"/>
    <col min="13825" max="13832" width="0" style="446" hidden="1" customWidth="1"/>
    <col min="13833" max="13835" width="3.7109375" style="446" customWidth="1"/>
    <col min="13836" max="13836" width="12.7109375" style="446" customWidth="1"/>
    <col min="13837" max="13837" width="47.42578125" style="446" customWidth="1"/>
    <col min="13838" max="13841" width="0" style="446" hidden="1" customWidth="1"/>
    <col min="13842" max="13842" width="11.7109375" style="446" customWidth="1"/>
    <col min="13843" max="13843" width="6.42578125" style="446" bestFit="1" customWidth="1"/>
    <col min="13844" max="13844" width="11.7109375" style="446" customWidth="1"/>
    <col min="13845" max="13845" width="0" style="446" hidden="1" customWidth="1"/>
    <col min="13846" max="13846" width="3.7109375" style="446" customWidth="1"/>
    <col min="13847" max="13847" width="11.140625" style="446" bestFit="1" customWidth="1"/>
    <col min="13848" max="14080" width="10.5703125" style="446"/>
    <col min="14081" max="14088" width="0" style="446" hidden="1" customWidth="1"/>
    <col min="14089" max="14091" width="3.7109375" style="446" customWidth="1"/>
    <col min="14092" max="14092" width="12.7109375" style="446" customWidth="1"/>
    <col min="14093" max="14093" width="47.42578125" style="446" customWidth="1"/>
    <col min="14094" max="14097" width="0" style="446" hidden="1" customWidth="1"/>
    <col min="14098" max="14098" width="11.7109375" style="446" customWidth="1"/>
    <col min="14099" max="14099" width="6.42578125" style="446" bestFit="1" customWidth="1"/>
    <col min="14100" max="14100" width="11.7109375" style="446" customWidth="1"/>
    <col min="14101" max="14101" width="0" style="446" hidden="1" customWidth="1"/>
    <col min="14102" max="14102" width="3.7109375" style="446" customWidth="1"/>
    <col min="14103" max="14103" width="11.140625" style="446" bestFit="1" customWidth="1"/>
    <col min="14104" max="14336" width="10.5703125" style="446"/>
    <col min="14337" max="14344" width="0" style="446" hidden="1" customWidth="1"/>
    <col min="14345" max="14347" width="3.7109375" style="446" customWidth="1"/>
    <col min="14348" max="14348" width="12.7109375" style="446" customWidth="1"/>
    <col min="14349" max="14349" width="47.42578125" style="446" customWidth="1"/>
    <col min="14350" max="14353" width="0" style="446" hidden="1" customWidth="1"/>
    <col min="14354" max="14354" width="11.7109375" style="446" customWidth="1"/>
    <col min="14355" max="14355" width="6.42578125" style="446" bestFit="1" customWidth="1"/>
    <col min="14356" max="14356" width="11.7109375" style="446" customWidth="1"/>
    <col min="14357" max="14357" width="0" style="446" hidden="1" customWidth="1"/>
    <col min="14358" max="14358" width="3.7109375" style="446" customWidth="1"/>
    <col min="14359" max="14359" width="11.140625" style="446" bestFit="1" customWidth="1"/>
    <col min="14360" max="14592" width="10.5703125" style="446"/>
    <col min="14593" max="14600" width="0" style="446" hidden="1" customWidth="1"/>
    <col min="14601" max="14603" width="3.7109375" style="446" customWidth="1"/>
    <col min="14604" max="14604" width="12.7109375" style="446" customWidth="1"/>
    <col min="14605" max="14605" width="47.42578125" style="446" customWidth="1"/>
    <col min="14606" max="14609" width="0" style="446" hidden="1" customWidth="1"/>
    <col min="14610" max="14610" width="11.7109375" style="446" customWidth="1"/>
    <col min="14611" max="14611" width="6.42578125" style="446" bestFit="1" customWidth="1"/>
    <col min="14612" max="14612" width="11.7109375" style="446" customWidth="1"/>
    <col min="14613" max="14613" width="0" style="446" hidden="1" customWidth="1"/>
    <col min="14614" max="14614" width="3.7109375" style="446" customWidth="1"/>
    <col min="14615" max="14615" width="11.140625" style="446" bestFit="1" customWidth="1"/>
    <col min="14616" max="14848" width="10.5703125" style="446"/>
    <col min="14849" max="14856" width="0" style="446" hidden="1" customWidth="1"/>
    <col min="14857" max="14859" width="3.7109375" style="446" customWidth="1"/>
    <col min="14860" max="14860" width="12.7109375" style="446" customWidth="1"/>
    <col min="14861" max="14861" width="47.42578125" style="446" customWidth="1"/>
    <col min="14862" max="14865" width="0" style="446" hidden="1" customWidth="1"/>
    <col min="14866" max="14866" width="11.7109375" style="446" customWidth="1"/>
    <col min="14867" max="14867" width="6.42578125" style="446" bestFit="1" customWidth="1"/>
    <col min="14868" max="14868" width="11.7109375" style="446" customWidth="1"/>
    <col min="14869" max="14869" width="0" style="446" hidden="1" customWidth="1"/>
    <col min="14870" max="14870" width="3.7109375" style="446" customWidth="1"/>
    <col min="14871" max="14871" width="11.140625" style="446" bestFit="1" customWidth="1"/>
    <col min="14872" max="15104" width="10.5703125" style="446"/>
    <col min="15105" max="15112" width="0" style="446" hidden="1" customWidth="1"/>
    <col min="15113" max="15115" width="3.7109375" style="446" customWidth="1"/>
    <col min="15116" max="15116" width="12.7109375" style="446" customWidth="1"/>
    <col min="15117" max="15117" width="47.42578125" style="446" customWidth="1"/>
    <col min="15118" max="15121" width="0" style="446" hidden="1" customWidth="1"/>
    <col min="15122" max="15122" width="11.7109375" style="446" customWidth="1"/>
    <col min="15123" max="15123" width="6.42578125" style="446" bestFit="1" customWidth="1"/>
    <col min="15124" max="15124" width="11.7109375" style="446" customWidth="1"/>
    <col min="15125" max="15125" width="0" style="446" hidden="1" customWidth="1"/>
    <col min="15126" max="15126" width="3.7109375" style="446" customWidth="1"/>
    <col min="15127" max="15127" width="11.140625" style="446" bestFit="1" customWidth="1"/>
    <col min="15128" max="15360" width="10.5703125" style="446"/>
    <col min="15361" max="15368" width="0" style="446" hidden="1" customWidth="1"/>
    <col min="15369" max="15371" width="3.7109375" style="446" customWidth="1"/>
    <col min="15372" max="15372" width="12.7109375" style="446" customWidth="1"/>
    <col min="15373" max="15373" width="47.42578125" style="446" customWidth="1"/>
    <col min="15374" max="15377" width="0" style="446" hidden="1" customWidth="1"/>
    <col min="15378" max="15378" width="11.7109375" style="446" customWidth="1"/>
    <col min="15379" max="15379" width="6.42578125" style="446" bestFit="1" customWidth="1"/>
    <col min="15380" max="15380" width="11.7109375" style="446" customWidth="1"/>
    <col min="15381" max="15381" width="0" style="446" hidden="1" customWidth="1"/>
    <col min="15382" max="15382" width="3.7109375" style="446" customWidth="1"/>
    <col min="15383" max="15383" width="11.140625" style="446" bestFit="1" customWidth="1"/>
    <col min="15384" max="15616" width="10.5703125" style="446"/>
    <col min="15617" max="15624" width="0" style="446" hidden="1" customWidth="1"/>
    <col min="15625" max="15627" width="3.7109375" style="446" customWidth="1"/>
    <col min="15628" max="15628" width="12.7109375" style="446" customWidth="1"/>
    <col min="15629" max="15629" width="47.42578125" style="446" customWidth="1"/>
    <col min="15630" max="15633" width="0" style="446" hidden="1" customWidth="1"/>
    <col min="15634" max="15634" width="11.7109375" style="446" customWidth="1"/>
    <col min="15635" max="15635" width="6.42578125" style="446" bestFit="1" customWidth="1"/>
    <col min="15636" max="15636" width="11.7109375" style="446" customWidth="1"/>
    <col min="15637" max="15637" width="0" style="446" hidden="1" customWidth="1"/>
    <col min="15638" max="15638" width="3.7109375" style="446" customWidth="1"/>
    <col min="15639" max="15639" width="11.140625" style="446" bestFit="1" customWidth="1"/>
    <col min="15640" max="15872" width="10.5703125" style="446"/>
    <col min="15873" max="15880" width="0" style="446" hidden="1" customWidth="1"/>
    <col min="15881" max="15883" width="3.7109375" style="446" customWidth="1"/>
    <col min="15884" max="15884" width="12.7109375" style="446" customWidth="1"/>
    <col min="15885" max="15885" width="47.42578125" style="446" customWidth="1"/>
    <col min="15886" max="15889" width="0" style="446" hidden="1" customWidth="1"/>
    <col min="15890" max="15890" width="11.7109375" style="446" customWidth="1"/>
    <col min="15891" max="15891" width="6.42578125" style="446" bestFit="1" customWidth="1"/>
    <col min="15892" max="15892" width="11.7109375" style="446" customWidth="1"/>
    <col min="15893" max="15893" width="0" style="446" hidden="1" customWidth="1"/>
    <col min="15894" max="15894" width="3.7109375" style="446" customWidth="1"/>
    <col min="15895" max="15895" width="11.140625" style="446" bestFit="1" customWidth="1"/>
    <col min="15896" max="16128" width="10.5703125" style="446"/>
    <col min="16129" max="16136" width="0" style="446" hidden="1" customWidth="1"/>
    <col min="16137" max="16139" width="3.7109375" style="446" customWidth="1"/>
    <col min="16140" max="16140" width="12.7109375" style="446" customWidth="1"/>
    <col min="16141" max="16141" width="47.42578125" style="446" customWidth="1"/>
    <col min="16142" max="16145" width="0" style="446" hidden="1" customWidth="1"/>
    <col min="16146" max="16146" width="11.7109375" style="446" customWidth="1"/>
    <col min="16147" max="16147" width="6.42578125" style="446" bestFit="1" customWidth="1"/>
    <col min="16148" max="16148" width="11.7109375" style="446" customWidth="1"/>
    <col min="16149" max="16149" width="0" style="446" hidden="1" customWidth="1"/>
    <col min="16150" max="16150" width="3.7109375" style="446" customWidth="1"/>
    <col min="16151" max="16151" width="11.140625" style="446" bestFit="1" customWidth="1"/>
    <col min="16152" max="16384" width="10.5703125" style="446"/>
  </cols>
  <sheetData>
    <row r="1" spans="1:34" hidden="1"/>
    <row r="2" spans="1:34" hidden="1"/>
    <row r="3" spans="1:34" hidden="1"/>
    <row r="4" spans="1:34" ht="3" customHeight="1">
      <c r="J4" s="451"/>
      <c r="K4" s="451"/>
      <c r="L4" s="447"/>
      <c r="M4" s="447"/>
      <c r="N4" s="447"/>
      <c r="O4" s="454"/>
      <c r="P4" s="454"/>
      <c r="Q4" s="454"/>
      <c r="R4" s="454"/>
      <c r="S4" s="454"/>
      <c r="T4" s="454"/>
      <c r="U4" s="447"/>
    </row>
    <row r="5" spans="1:34" ht="22.5" customHeight="1">
      <c r="J5" s="451"/>
      <c r="K5" s="451"/>
      <c r="L5" s="1307" t="s">
        <v>616</v>
      </c>
      <c r="M5" s="1307"/>
      <c r="N5" s="1307"/>
      <c r="O5" s="1307"/>
      <c r="P5" s="1307"/>
      <c r="Q5" s="1307"/>
      <c r="R5" s="1307"/>
      <c r="S5" s="1307"/>
      <c r="T5" s="1307"/>
      <c r="U5" s="467"/>
    </row>
    <row r="6" spans="1:34" ht="3" customHeight="1">
      <c r="J6" s="451"/>
      <c r="K6" s="451"/>
      <c r="L6" s="447"/>
      <c r="M6" s="447"/>
      <c r="N6" s="447"/>
      <c r="O6" s="450"/>
      <c r="P6" s="450"/>
      <c r="Q6" s="450"/>
      <c r="R6" s="450"/>
      <c r="S6" s="450"/>
      <c r="T6" s="450"/>
      <c r="U6" s="447"/>
    </row>
    <row r="7" spans="1:34" s="746" customFormat="1" ht="5.25" hidden="1">
      <c r="A7" s="1121"/>
      <c r="B7" s="1121"/>
      <c r="C7" s="1121"/>
      <c r="D7" s="1121"/>
      <c r="E7" s="1121"/>
      <c r="F7" s="1121"/>
      <c r="G7" s="1121"/>
      <c r="H7" s="1121"/>
      <c r="L7" s="1171"/>
      <c r="M7" s="1046"/>
      <c r="O7" s="1283"/>
      <c r="P7" s="1283"/>
      <c r="Q7" s="1283"/>
      <c r="R7" s="1283"/>
      <c r="S7" s="1283"/>
      <c r="T7" s="1283"/>
      <c r="U7" s="780"/>
      <c r="V7" s="780"/>
      <c r="X7" s="1121"/>
      <c r="Y7" s="1121"/>
      <c r="Z7" s="1121"/>
      <c r="AA7" s="1121"/>
      <c r="AB7" s="1121"/>
    </row>
    <row r="8" spans="1:34" s="539" customFormat="1" ht="18.75">
      <c r="A8" s="559"/>
      <c r="B8" s="559"/>
      <c r="C8" s="559"/>
      <c r="D8" s="559"/>
      <c r="E8" s="559"/>
      <c r="F8" s="559"/>
      <c r="G8" s="559"/>
      <c r="H8" s="559"/>
      <c r="L8" s="469"/>
      <c r="M8" s="586" t="str">
        <f>"Дата подачи заявления об "&amp;IF(datePr_ch="","утверждении","изменении") &amp; " тарифов"</f>
        <v>Дата подачи заявления об утверждении тарифов</v>
      </c>
      <c r="N8" s="1125"/>
      <c r="O8" s="1284" t="str">
        <f>IF(datePr_ch="",IF(datePr="","",datePr),datePr_ch)</f>
        <v>29.04.2021</v>
      </c>
      <c r="P8" s="1284"/>
      <c r="Q8" s="1284"/>
      <c r="R8" s="1284"/>
      <c r="S8" s="1284"/>
      <c r="T8" s="1284"/>
      <c r="U8" s="635"/>
      <c r="X8" s="559"/>
      <c r="Y8" s="559"/>
      <c r="Z8" s="559"/>
      <c r="AA8" s="559"/>
      <c r="AB8" s="559"/>
      <c r="AC8" s="559"/>
      <c r="AD8" s="559"/>
      <c r="AE8" s="559"/>
      <c r="AF8" s="559"/>
      <c r="AG8" s="559"/>
      <c r="AH8" s="559"/>
    </row>
    <row r="9" spans="1:34" s="461" customFormat="1" ht="22.5">
      <c r="A9" s="475"/>
      <c r="B9" s="475"/>
      <c r="C9" s="475"/>
      <c r="D9" s="475"/>
      <c r="E9" s="475"/>
      <c r="F9" s="475"/>
      <c r="G9" s="475"/>
      <c r="H9" s="475"/>
      <c r="L9" s="522"/>
      <c r="M9" s="586" t="str">
        <f>"Номер подачи заявления об "&amp;IF(numberPr_ch="","утверждении","изменении") &amp; " тарифов"</f>
        <v>Номер подачи заявления об утверждении тарифов</v>
      </c>
      <c r="N9" s="1125"/>
      <c r="O9" s="1284" t="str">
        <f>IF(numberPr_ch="",IF(numberPr="","",numberPr),numberPr_ch)</f>
        <v>53</v>
      </c>
      <c r="P9" s="1284"/>
      <c r="Q9" s="1284"/>
      <c r="R9" s="1284"/>
      <c r="S9" s="1284"/>
      <c r="T9" s="1284"/>
      <c r="U9" s="635"/>
      <c r="X9" s="475"/>
      <c r="Y9" s="475"/>
      <c r="Z9" s="475"/>
      <c r="AA9" s="475"/>
      <c r="AB9" s="475"/>
      <c r="AC9" s="475"/>
      <c r="AD9" s="475"/>
      <c r="AE9" s="475"/>
      <c r="AF9" s="475"/>
      <c r="AG9" s="475"/>
      <c r="AH9" s="475"/>
    </row>
    <row r="10" spans="1:34" s="746" customFormat="1" ht="5.25" hidden="1">
      <c r="A10" s="1121"/>
      <c r="B10" s="1121"/>
      <c r="C10" s="1121"/>
      <c r="D10" s="1121"/>
      <c r="E10" s="1121"/>
      <c r="F10" s="1121"/>
      <c r="G10" s="1121"/>
      <c r="H10" s="1121"/>
      <c r="L10" s="1171"/>
      <c r="M10" s="1046"/>
      <c r="O10" s="1283"/>
      <c r="P10" s="1283"/>
      <c r="Q10" s="1283"/>
      <c r="R10" s="1283"/>
      <c r="S10" s="1283"/>
      <c r="T10" s="1283"/>
      <c r="U10" s="780"/>
      <c r="V10" s="780"/>
      <c r="X10" s="1121"/>
      <c r="Y10" s="1121"/>
      <c r="Z10" s="1121"/>
      <c r="AA10" s="1121"/>
      <c r="AB10" s="1121"/>
    </row>
    <row r="11" spans="1:34" s="461" customFormat="1" ht="11.25" hidden="1">
      <c r="A11" s="475"/>
      <c r="B11" s="475"/>
      <c r="C11" s="475"/>
      <c r="D11" s="475"/>
      <c r="E11" s="475"/>
      <c r="F11" s="475"/>
      <c r="G11" s="475"/>
      <c r="H11" s="475"/>
      <c r="L11" s="522"/>
      <c r="M11" s="522"/>
      <c r="N11" s="536"/>
      <c r="O11" s="551"/>
      <c r="P11" s="551"/>
      <c r="Q11" s="551"/>
      <c r="R11" s="551"/>
      <c r="S11" s="551"/>
      <c r="T11" s="551"/>
      <c r="U11" s="473" t="s">
        <v>371</v>
      </c>
      <c r="X11" s="475"/>
      <c r="Y11" s="475"/>
      <c r="Z11" s="475"/>
      <c r="AA11" s="475"/>
      <c r="AB11" s="475"/>
      <c r="AC11" s="475"/>
      <c r="AD11" s="475"/>
      <c r="AE11" s="475"/>
      <c r="AF11" s="475"/>
      <c r="AG11" s="475"/>
      <c r="AH11" s="475"/>
    </row>
    <row r="12" spans="1:34" ht="15" customHeight="1">
      <c r="J12" s="451"/>
      <c r="K12" s="451"/>
      <c r="L12" s="447"/>
      <c r="M12" s="447"/>
      <c r="N12" s="447"/>
      <c r="O12" s="1326"/>
      <c r="P12" s="1326"/>
      <c r="Q12" s="1326"/>
      <c r="R12" s="1326"/>
      <c r="S12" s="1326"/>
      <c r="T12" s="1326"/>
      <c r="U12" s="1326"/>
    </row>
    <row r="13" spans="1:34">
      <c r="J13" s="451"/>
      <c r="K13" s="451"/>
      <c r="L13" s="1235" t="s">
        <v>445</v>
      </c>
      <c r="M13" s="1235"/>
      <c r="N13" s="1235"/>
      <c r="O13" s="1235"/>
      <c r="P13" s="1235"/>
      <c r="Q13" s="1235"/>
      <c r="R13" s="1235"/>
      <c r="S13" s="1235"/>
      <c r="T13" s="1235"/>
      <c r="U13" s="1235"/>
      <c r="V13" s="1235"/>
      <c r="W13" s="1235" t="s">
        <v>446</v>
      </c>
    </row>
    <row r="14" spans="1:34" ht="14.25" customHeight="1">
      <c r="J14" s="451"/>
      <c r="K14" s="451"/>
      <c r="L14" s="1291" t="s">
        <v>91</v>
      </c>
      <c r="M14" s="1291" t="s">
        <v>602</v>
      </c>
      <c r="N14" s="491"/>
      <c r="O14" s="1292" t="s">
        <v>604</v>
      </c>
      <c r="P14" s="1293"/>
      <c r="Q14" s="1293"/>
      <c r="R14" s="1293"/>
      <c r="S14" s="1293"/>
      <c r="T14" s="1294"/>
      <c r="U14" s="1302" t="s">
        <v>339</v>
      </c>
      <c r="V14" s="1288" t="s">
        <v>274</v>
      </c>
      <c r="W14" s="1235"/>
    </row>
    <row r="15" spans="1:34" s="493" customFormat="1" ht="14.25" customHeight="1">
      <c r="A15" s="554"/>
      <c r="B15" s="554"/>
      <c r="C15" s="554"/>
      <c r="D15" s="554"/>
      <c r="E15" s="554"/>
      <c r="F15" s="554"/>
      <c r="G15" s="560"/>
      <c r="H15" s="560"/>
      <c r="I15" s="501"/>
      <c r="J15" s="499"/>
      <c r="K15" s="499"/>
      <c r="L15" s="1291"/>
      <c r="M15" s="1291"/>
      <c r="N15" s="491"/>
      <c r="O15" s="1297" t="s">
        <v>675</v>
      </c>
      <c r="P15" s="1295" t="s">
        <v>270</v>
      </c>
      <c r="Q15" s="1296"/>
      <c r="R15" s="1300" t="s">
        <v>615</v>
      </c>
      <c r="S15" s="1300"/>
      <c r="T15" s="1301"/>
      <c r="U15" s="1303"/>
      <c r="V15" s="1289"/>
      <c r="W15" s="1235"/>
      <c r="X15" s="554"/>
      <c r="Y15" s="554"/>
      <c r="Z15" s="554"/>
      <c r="AA15" s="554"/>
      <c r="AB15" s="554"/>
      <c r="AC15" s="554"/>
      <c r="AD15" s="554"/>
      <c r="AE15" s="554"/>
      <c r="AF15" s="554"/>
      <c r="AG15" s="554"/>
      <c r="AH15" s="554"/>
    </row>
    <row r="16" spans="1:34" ht="33.75">
      <c r="J16" s="451"/>
      <c r="K16" s="451"/>
      <c r="L16" s="1291"/>
      <c r="M16" s="1291"/>
      <c r="N16" s="490"/>
      <c r="O16" s="1298"/>
      <c r="P16" s="505" t="s">
        <v>670</v>
      </c>
      <c r="Q16" s="505" t="s">
        <v>671</v>
      </c>
      <c r="R16" s="506" t="s">
        <v>273</v>
      </c>
      <c r="S16" s="1286" t="s">
        <v>272</v>
      </c>
      <c r="T16" s="1287"/>
      <c r="U16" s="1304"/>
      <c r="V16" s="1290"/>
      <c r="W16" s="1235"/>
    </row>
    <row r="17" spans="1:35">
      <c r="J17" s="451"/>
      <c r="K17" s="459">
        <v>1</v>
      </c>
      <c r="L17" s="495" t="s">
        <v>92</v>
      </c>
      <c r="M17" s="495" t="s">
        <v>48</v>
      </c>
      <c r="N17" s="466" t="s">
        <v>48</v>
      </c>
      <c r="O17" s="457">
        <f ca="1">OFFSET(O17,0,-1)+1</f>
        <v>3</v>
      </c>
      <c r="P17" s="457">
        <f ca="1">OFFSET(P17,0,-1)+1</f>
        <v>4</v>
      </c>
      <c r="Q17" s="457">
        <f ca="1">OFFSET(Q17,0,-1)+1</f>
        <v>5</v>
      </c>
      <c r="R17" s="457">
        <f ca="1">OFFSET(R17,0,-1)+1</f>
        <v>6</v>
      </c>
      <c r="S17" s="1309">
        <f ca="1">OFFSET(S17,0,-1)+1</f>
        <v>7</v>
      </c>
      <c r="T17" s="1309"/>
      <c r="U17" s="457">
        <f ca="1">OFFSET(U17,0,-2)+1</f>
        <v>8</v>
      </c>
      <c r="V17" s="620">
        <f ca="1">OFFSET(V17,0,-1)</f>
        <v>8</v>
      </c>
      <c r="W17" s="457">
        <f ca="1">OFFSET(W17,0,-1)+1</f>
        <v>9</v>
      </c>
    </row>
    <row r="18" spans="1:35" ht="22.5">
      <c r="A18" s="1310">
        <v>1</v>
      </c>
      <c r="B18" s="906"/>
      <c r="C18" s="906"/>
      <c r="D18" s="906"/>
      <c r="E18" s="907"/>
      <c r="F18" s="908"/>
      <c r="G18" s="908"/>
      <c r="H18" s="908"/>
      <c r="I18" s="909"/>
      <c r="J18" s="904"/>
      <c r="K18" s="911"/>
      <c r="L18" s="562">
        <f>mergeValue(A18)</f>
        <v>1</v>
      </c>
      <c r="M18" s="610" t="s">
        <v>19</v>
      </c>
      <c r="N18" s="549"/>
      <c r="O18" s="1322"/>
      <c r="P18" s="1322"/>
      <c r="Q18" s="1322"/>
      <c r="R18" s="1322"/>
      <c r="S18" s="1322"/>
      <c r="T18" s="1322"/>
      <c r="U18" s="1322"/>
      <c r="V18" s="1322"/>
      <c r="W18" s="1129" t="s">
        <v>718</v>
      </c>
    </row>
    <row r="19" spans="1:35" ht="22.5">
      <c r="A19" s="1310"/>
      <c r="B19" s="1310">
        <v>1</v>
      </c>
      <c r="C19" s="906"/>
      <c r="D19" s="906"/>
      <c r="E19" s="908"/>
      <c r="F19" s="908"/>
      <c r="G19" s="908"/>
      <c r="H19" s="908"/>
      <c r="I19" s="903"/>
      <c r="J19" s="902"/>
      <c r="K19" s="905"/>
      <c r="L19" s="562" t="str">
        <f>mergeValue(A19) &amp;"."&amp; mergeValue(B19)</f>
        <v>1.1</v>
      </c>
      <c r="M19" s="516" t="s">
        <v>15</v>
      </c>
      <c r="N19" s="549"/>
      <c r="O19" s="1322"/>
      <c r="P19" s="1322"/>
      <c r="Q19" s="1322"/>
      <c r="R19" s="1322"/>
      <c r="S19" s="1322"/>
      <c r="T19" s="1322"/>
      <c r="U19" s="1322"/>
      <c r="V19" s="1322"/>
      <c r="W19" s="1129" t="s">
        <v>459</v>
      </c>
    </row>
    <row r="20" spans="1:35" ht="22.5">
      <c r="A20" s="1310"/>
      <c r="B20" s="1310"/>
      <c r="C20" s="1310">
        <v>1</v>
      </c>
      <c r="D20" s="906"/>
      <c r="E20" s="908"/>
      <c r="F20" s="908"/>
      <c r="G20" s="908"/>
      <c r="H20" s="908"/>
      <c r="I20" s="910"/>
      <c r="J20" s="902"/>
      <c r="K20" s="905"/>
      <c r="L20" s="562" t="str">
        <f>mergeValue(A20) &amp;"."&amp; mergeValue(B20)&amp;"."&amp; mergeValue(C20)</f>
        <v>1.1.1</v>
      </c>
      <c r="M20" s="517" t="s">
        <v>7</v>
      </c>
      <c r="N20" s="549"/>
      <c r="O20" s="1322"/>
      <c r="P20" s="1322"/>
      <c r="Q20" s="1322"/>
      <c r="R20" s="1322"/>
      <c r="S20" s="1322"/>
      <c r="T20" s="1322"/>
      <c r="U20" s="1322"/>
      <c r="V20" s="1322"/>
      <c r="W20" s="1129" t="s">
        <v>600</v>
      </c>
    </row>
    <row r="21" spans="1:35" ht="22.5">
      <c r="A21" s="1310"/>
      <c r="B21" s="1310"/>
      <c r="C21" s="1310"/>
      <c r="D21" s="1310">
        <v>1</v>
      </c>
      <c r="E21" s="908"/>
      <c r="F21" s="908"/>
      <c r="G21" s="908"/>
      <c r="H21" s="908"/>
      <c r="I21" s="910"/>
      <c r="J21" s="902"/>
      <c r="K21" s="905"/>
      <c r="L21" s="562" t="str">
        <f>mergeValue(A21) &amp;"."&amp; mergeValue(B21)&amp;"."&amp; mergeValue(C21)&amp;"."&amp; mergeValue(D21)</f>
        <v>1.1.1.1</v>
      </c>
      <c r="M21" s="518" t="s">
        <v>21</v>
      </c>
      <c r="N21" s="549"/>
      <c r="O21" s="1322"/>
      <c r="P21" s="1322"/>
      <c r="Q21" s="1322"/>
      <c r="R21" s="1322"/>
      <c r="S21" s="1322"/>
      <c r="T21" s="1322"/>
      <c r="U21" s="1322"/>
      <c r="V21" s="1322"/>
      <c r="W21" s="1129" t="s">
        <v>601</v>
      </c>
    </row>
    <row r="22" spans="1:35" ht="11.25" hidden="1" customHeight="1">
      <c r="A22" s="1310"/>
      <c r="B22" s="1310"/>
      <c r="C22" s="1310"/>
      <c r="D22" s="1310"/>
      <c r="E22" s="1310">
        <v>1</v>
      </c>
      <c r="F22" s="908"/>
      <c r="G22" s="908"/>
      <c r="H22" s="906">
        <v>1</v>
      </c>
      <c r="I22" s="1310">
        <v>1</v>
      </c>
      <c r="J22" s="908"/>
      <c r="K22" s="913"/>
      <c r="L22" s="562"/>
      <c r="M22" s="524"/>
      <c r="N22" s="550"/>
      <c r="O22" s="600"/>
      <c r="P22" s="600"/>
      <c r="Q22" s="600"/>
      <c r="R22" s="600"/>
      <c r="S22" s="600"/>
      <c r="T22" s="600"/>
      <c r="U22" s="600"/>
      <c r="V22" s="478"/>
      <c r="W22" s="1090"/>
    </row>
    <row r="23" spans="1:35" ht="33.75">
      <c r="A23" s="1310"/>
      <c r="B23" s="1310"/>
      <c r="C23" s="1310"/>
      <c r="D23" s="1310"/>
      <c r="E23" s="1310"/>
      <c r="F23" s="1310">
        <v>1</v>
      </c>
      <c r="G23" s="906"/>
      <c r="H23" s="906"/>
      <c r="I23" s="1310"/>
      <c r="J23" s="1310">
        <v>1</v>
      </c>
      <c r="K23" s="914"/>
      <c r="L23" s="562" t="str">
        <f>mergeValue(A23) &amp;"."&amp; mergeValue(B23)&amp;"."&amp; mergeValue(C23)&amp;"."&amp; mergeValue(D23)&amp;"."&amp;  mergeValue(F23)</f>
        <v>1.1.1.1.1</v>
      </c>
      <c r="M23" s="525" t="s">
        <v>9</v>
      </c>
      <c r="N23" s="550"/>
      <c r="O23" s="1312"/>
      <c r="P23" s="1312"/>
      <c r="Q23" s="1312"/>
      <c r="R23" s="1312"/>
      <c r="S23" s="1312"/>
      <c r="T23" s="1312"/>
      <c r="U23" s="1312"/>
      <c r="V23" s="1312"/>
      <c r="W23" s="1129" t="s">
        <v>720</v>
      </c>
      <c r="Y23" s="474" t="str">
        <f>strCheckUnique(Z23:Z26)</f>
        <v/>
      </c>
      <c r="AA23" s="474"/>
    </row>
    <row r="24" spans="1:35" ht="99" customHeight="1">
      <c r="A24" s="1310"/>
      <c r="B24" s="1310"/>
      <c r="C24" s="1310"/>
      <c r="D24" s="1310"/>
      <c r="E24" s="1310"/>
      <c r="F24" s="1310"/>
      <c r="G24" s="906">
        <v>1</v>
      </c>
      <c r="H24" s="906"/>
      <c r="I24" s="1310"/>
      <c r="J24" s="1310"/>
      <c r="K24" s="914">
        <v>1</v>
      </c>
      <c r="L24" s="562" t="str">
        <f>mergeValue(A24) &amp;"."&amp; mergeValue(B24)&amp;"."&amp; mergeValue(C24)&amp;"."&amp; mergeValue(D24)&amp;"."&amp; mergeValue(F24)&amp;"."&amp; mergeValue(G24)</f>
        <v>1.1.1.1.1.1</v>
      </c>
      <c r="M24" s="1088"/>
      <c r="N24" s="555"/>
      <c r="O24" s="532"/>
      <c r="P24" s="532"/>
      <c r="Q24" s="1040"/>
      <c r="R24" s="1316"/>
      <c r="S24" s="1306" t="s">
        <v>83</v>
      </c>
      <c r="T24" s="1316"/>
      <c r="U24" s="1306" t="s">
        <v>84</v>
      </c>
      <c r="V24" s="547"/>
      <c r="W24" s="1280" t="s">
        <v>733</v>
      </c>
      <c r="X24" s="470" t="str">
        <f>strCheckDate(O25:V25)</f>
        <v/>
      </c>
      <c r="Y24" s="474"/>
      <c r="Z24" s="474" t="str">
        <f>IF(M24="","",M24 )</f>
        <v/>
      </c>
      <c r="AA24" s="474"/>
      <c r="AB24" s="474"/>
      <c r="AC24" s="474"/>
    </row>
    <row r="25" spans="1:35" ht="11.25" hidden="1">
      <c r="A25" s="1310"/>
      <c r="B25" s="1310"/>
      <c r="C25" s="1310"/>
      <c r="D25" s="1310"/>
      <c r="E25" s="1310"/>
      <c r="F25" s="1310"/>
      <c r="G25" s="906"/>
      <c r="H25" s="906"/>
      <c r="I25" s="1310"/>
      <c r="J25" s="1310"/>
      <c r="K25" s="914"/>
      <c r="L25" s="569"/>
      <c r="M25" s="615"/>
      <c r="N25" s="555"/>
      <c r="O25" s="532"/>
      <c r="P25" s="532"/>
      <c r="Q25" s="553" t="str">
        <f>R24 &amp; "-" &amp; T24</f>
        <v>-</v>
      </c>
      <c r="R25" s="1305"/>
      <c r="S25" s="1306"/>
      <c r="T25" s="1305"/>
      <c r="U25" s="1306"/>
      <c r="V25" s="547"/>
      <c r="W25" s="1281"/>
    </row>
    <row r="26" spans="1:35" s="445" customFormat="1" ht="15" customHeight="1">
      <c r="A26" s="1310"/>
      <c r="B26" s="1310"/>
      <c r="C26" s="1310"/>
      <c r="D26" s="1310"/>
      <c r="E26" s="1310"/>
      <c r="F26" s="1310"/>
      <c r="G26" s="908"/>
      <c r="H26" s="906"/>
      <c r="I26" s="1310"/>
      <c r="J26" s="1310"/>
      <c r="K26" s="913"/>
      <c r="L26" s="508"/>
      <c r="M26" s="526" t="s">
        <v>24</v>
      </c>
      <c r="N26" s="521"/>
      <c r="O26" s="515"/>
      <c r="P26" s="515"/>
      <c r="Q26" s="515"/>
      <c r="R26" s="542"/>
      <c r="S26" s="534"/>
      <c r="T26" s="533"/>
      <c r="U26" s="521"/>
      <c r="V26" s="530"/>
      <c r="W26" s="1282"/>
      <c r="X26" s="471"/>
      <c r="Y26" s="471"/>
      <c r="Z26" s="471"/>
      <c r="AA26" s="471"/>
      <c r="AB26" s="471"/>
      <c r="AC26" s="471"/>
      <c r="AD26" s="471"/>
      <c r="AE26" s="471"/>
      <c r="AF26" s="471"/>
      <c r="AG26" s="471"/>
      <c r="AH26" s="471"/>
    </row>
    <row r="27" spans="1:35" s="445" customFormat="1" ht="15" customHeight="1">
      <c r="A27" s="1310"/>
      <c r="B27" s="1310"/>
      <c r="C27" s="1310"/>
      <c r="D27" s="1310"/>
      <c r="E27" s="1310"/>
      <c r="F27" s="908"/>
      <c r="G27" s="908"/>
      <c r="H27" s="906"/>
      <c r="I27" s="1310"/>
      <c r="J27" s="908"/>
      <c r="K27" s="913"/>
      <c r="L27" s="508"/>
      <c r="M27" s="521" t="s">
        <v>10</v>
      </c>
      <c r="N27" s="520"/>
      <c r="O27" s="515"/>
      <c r="P27" s="515"/>
      <c r="Q27" s="515"/>
      <c r="R27" s="542"/>
      <c r="S27" s="534"/>
      <c r="T27" s="533"/>
      <c r="U27" s="520"/>
      <c r="V27" s="534"/>
      <c r="W27" s="530"/>
      <c r="X27" s="471"/>
      <c r="Y27" s="471"/>
      <c r="Z27" s="471"/>
      <c r="AA27" s="471"/>
      <c r="AB27" s="471"/>
      <c r="AC27" s="471"/>
      <c r="AD27" s="471"/>
      <c r="AE27" s="471"/>
      <c r="AF27" s="471"/>
      <c r="AG27" s="471"/>
      <c r="AH27" s="471"/>
    </row>
    <row r="28" spans="1:35" s="445" customFormat="1" ht="15" hidden="1" customHeight="1">
      <c r="A28" s="1310"/>
      <c r="B28" s="1310"/>
      <c r="C28" s="1310"/>
      <c r="D28" s="1310"/>
      <c r="E28" s="912"/>
      <c r="F28" s="908"/>
      <c r="G28" s="908"/>
      <c r="H28" s="908"/>
      <c r="I28" s="904"/>
      <c r="J28" s="901"/>
      <c r="K28" s="911"/>
      <c r="L28" s="508"/>
      <c r="M28" s="521"/>
      <c r="N28" s="521"/>
      <c r="O28" s="521"/>
      <c r="P28" s="521"/>
      <c r="Q28" s="521"/>
      <c r="R28" s="521"/>
      <c r="S28" s="521"/>
      <c r="T28" s="521"/>
      <c r="U28" s="521"/>
      <c r="V28" s="534"/>
      <c r="W28" s="530"/>
      <c r="X28" s="471"/>
      <c r="Y28" s="471"/>
      <c r="Z28" s="471"/>
      <c r="AA28" s="471"/>
      <c r="AB28" s="471"/>
      <c r="AC28" s="471"/>
      <c r="AD28" s="471"/>
      <c r="AE28" s="471"/>
      <c r="AF28" s="471"/>
      <c r="AG28" s="471"/>
      <c r="AH28" s="471"/>
      <c r="AI28" s="471"/>
    </row>
    <row r="29" spans="1:35" s="445" customFormat="1" ht="15" customHeight="1">
      <c r="A29" s="1310"/>
      <c r="B29" s="1310"/>
      <c r="C29" s="1310"/>
      <c r="D29" s="912"/>
      <c r="E29" s="912"/>
      <c r="F29" s="908"/>
      <c r="G29" s="908"/>
      <c r="H29" s="908"/>
      <c r="I29" s="904"/>
      <c r="J29" s="901"/>
      <c r="K29" s="911"/>
      <c r="L29" s="508"/>
      <c r="M29" s="520" t="s">
        <v>16</v>
      </c>
      <c r="N29" s="519"/>
      <c r="O29" s="515"/>
      <c r="P29" s="515"/>
      <c r="Q29" s="515"/>
      <c r="R29" s="542"/>
      <c r="S29" s="534"/>
      <c r="T29" s="533"/>
      <c r="U29" s="519"/>
      <c r="V29" s="534"/>
      <c r="W29" s="530"/>
      <c r="X29" s="471"/>
      <c r="Y29" s="471"/>
      <c r="Z29" s="471"/>
      <c r="AA29" s="471"/>
      <c r="AB29" s="471"/>
      <c r="AC29" s="471"/>
      <c r="AD29" s="471"/>
      <c r="AE29" s="471"/>
      <c r="AF29" s="471"/>
      <c r="AG29" s="471"/>
      <c r="AH29" s="471"/>
    </row>
    <row r="30" spans="1:35" s="445" customFormat="1" ht="15" customHeight="1">
      <c r="A30" s="1310"/>
      <c r="B30" s="1310"/>
      <c r="C30" s="912"/>
      <c r="D30" s="912"/>
      <c r="E30" s="912"/>
      <c r="F30" s="912"/>
      <c r="G30" s="917"/>
      <c r="H30" s="904"/>
      <c r="I30" s="915"/>
      <c r="J30" s="901"/>
      <c r="K30" s="916"/>
      <c r="L30" s="508"/>
      <c r="M30" s="519" t="s">
        <v>17</v>
      </c>
      <c r="N30" s="519"/>
      <c r="O30" s="515"/>
      <c r="P30" s="515"/>
      <c r="Q30" s="515"/>
      <c r="R30" s="542"/>
      <c r="S30" s="534"/>
      <c r="T30" s="533"/>
      <c r="U30" s="519"/>
      <c r="V30" s="534"/>
      <c r="W30" s="530"/>
      <c r="X30" s="471"/>
      <c r="Y30" s="471"/>
      <c r="Z30" s="471"/>
      <c r="AA30" s="471"/>
      <c r="AB30" s="471"/>
      <c r="AC30" s="471"/>
      <c r="AD30" s="471"/>
      <c r="AE30" s="471"/>
      <c r="AF30" s="471"/>
      <c r="AG30" s="471"/>
      <c r="AH30" s="471"/>
    </row>
    <row r="31" spans="1:35" s="445" customFormat="1" ht="15" customHeight="1">
      <c r="A31" s="1310"/>
      <c r="B31" s="912"/>
      <c r="C31" s="912"/>
      <c r="D31" s="912"/>
      <c r="E31" s="912"/>
      <c r="F31" s="912"/>
      <c r="G31" s="917"/>
      <c r="H31" s="904"/>
      <c r="I31" s="904"/>
      <c r="J31" s="901"/>
      <c r="K31" s="911"/>
      <c r="L31" s="508"/>
      <c r="M31" s="528" t="s">
        <v>18</v>
      </c>
      <c r="N31" s="519"/>
      <c r="O31" s="515"/>
      <c r="P31" s="515"/>
      <c r="Q31" s="515"/>
      <c r="R31" s="542"/>
      <c r="S31" s="534"/>
      <c r="T31" s="533"/>
      <c r="U31" s="519"/>
      <c r="V31" s="534"/>
      <c r="W31" s="530"/>
      <c r="X31" s="471"/>
      <c r="Y31" s="471"/>
      <c r="Z31" s="471"/>
      <c r="AA31" s="471"/>
      <c r="AB31" s="471"/>
      <c r="AC31" s="471"/>
      <c r="AD31" s="471"/>
      <c r="AE31" s="471"/>
      <c r="AF31" s="471"/>
      <c r="AG31" s="471"/>
      <c r="AH31" s="471"/>
    </row>
    <row r="32" spans="1:35" s="445" customFormat="1" ht="15" customHeight="1">
      <c r="A32" s="900"/>
      <c r="B32" s="900"/>
      <c r="C32" s="900"/>
      <c r="D32" s="900"/>
      <c r="E32" s="900"/>
      <c r="F32" s="900"/>
      <c r="G32" s="900"/>
      <c r="H32" s="900"/>
      <c r="I32" s="900"/>
      <c r="J32" s="900"/>
      <c r="K32" s="900"/>
      <c r="L32" s="508"/>
      <c r="M32" s="535" t="s">
        <v>308</v>
      </c>
      <c r="N32" s="519"/>
      <c r="O32" s="515"/>
      <c r="P32" s="515"/>
      <c r="Q32" s="515"/>
      <c r="R32" s="542"/>
      <c r="S32" s="534"/>
      <c r="T32" s="533"/>
      <c r="U32" s="519"/>
      <c r="V32" s="534"/>
      <c r="W32" s="530"/>
      <c r="X32" s="471"/>
      <c r="Y32" s="471"/>
      <c r="Z32" s="471"/>
      <c r="AA32" s="471"/>
      <c r="AB32" s="471"/>
      <c r="AC32" s="471"/>
      <c r="AD32" s="471"/>
      <c r="AE32" s="471"/>
      <c r="AF32" s="471"/>
      <c r="AG32" s="471"/>
      <c r="AH32" s="471"/>
    </row>
    <row r="33" spans="12:23" ht="3" customHeight="1">
      <c r="L33" s="455"/>
      <c r="M33" s="455"/>
      <c r="N33" s="455"/>
      <c r="O33" s="455"/>
      <c r="P33" s="455"/>
      <c r="Q33" s="455"/>
      <c r="R33" s="455"/>
      <c r="S33" s="455"/>
      <c r="T33" s="455"/>
      <c r="U33" s="455"/>
    </row>
    <row r="34" spans="12:23" ht="141.75" customHeight="1">
      <c r="L34" s="1">
        <v>1</v>
      </c>
      <c r="M34" s="1273" t="s">
        <v>734</v>
      </c>
      <c r="N34" s="1273"/>
      <c r="O34" s="1273"/>
      <c r="P34" s="1273"/>
      <c r="Q34" s="1273"/>
      <c r="R34" s="1273"/>
      <c r="S34" s="1273"/>
      <c r="T34" s="1273"/>
      <c r="U34" s="1273"/>
      <c r="V34" s="1273"/>
      <c r="W34" s="1273"/>
    </row>
  </sheetData>
  <sheetProtection password="FA9C" sheet="1" objects="1" scenarios="1" formatColumns="0" formatRows="0"/>
  <dataConsolidate link="1"/>
  <mergeCells count="37">
    <mergeCell ref="D21:D28"/>
    <mergeCell ref="L5:T5"/>
    <mergeCell ref="O9:T9"/>
    <mergeCell ref="O10:T10"/>
    <mergeCell ref="A18:A31"/>
    <mergeCell ref="O18:V18"/>
    <mergeCell ref="B19:B30"/>
    <mergeCell ref="O19:V19"/>
    <mergeCell ref="C20:C29"/>
    <mergeCell ref="O21:V21"/>
    <mergeCell ref="E22:E27"/>
    <mergeCell ref="I22:I27"/>
    <mergeCell ref="F23:F26"/>
    <mergeCell ref="J23:J26"/>
    <mergeCell ref="O23:V23"/>
    <mergeCell ref="R24:R25"/>
    <mergeCell ref="O7:T7"/>
    <mergeCell ref="O8:T8"/>
    <mergeCell ref="V14:V16"/>
    <mergeCell ref="L13:V13"/>
    <mergeCell ref="L14:L16"/>
    <mergeCell ref="M14:M16"/>
    <mergeCell ref="O14:T14"/>
    <mergeCell ref="U14:U16"/>
    <mergeCell ref="S16:T16"/>
    <mergeCell ref="O12:U12"/>
    <mergeCell ref="O15:O16"/>
    <mergeCell ref="P15:Q15"/>
    <mergeCell ref="R15:T15"/>
    <mergeCell ref="W13:W16"/>
    <mergeCell ref="W24:W26"/>
    <mergeCell ref="M34:W34"/>
    <mergeCell ref="T24:T25"/>
    <mergeCell ref="U24:U25"/>
    <mergeCell ref="O20:V20"/>
    <mergeCell ref="S24:S25"/>
    <mergeCell ref="S17:T17"/>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xr:uid="{00000000-0002-0000-1700-000000000000}"/>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xr:uid="{00000000-0002-0000-1700-000001000000}">
      <formula1>kind_of_cons</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xr:uid="{00000000-0002-0000-1700-000002000000}">
      <formula1>900</formula1>
    </dataValidation>
    <dataValidation type="list" allowBlank="1" showInputMessage="1" showErrorMessage="1" errorTitle="Ошибка" error="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I24"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xr:uid="{00000000-0002-0000-1700-000004000000}"/>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xr:uid="{00000000-0002-0000-1700-000005000000}"/>
    <dataValidation allowBlank="1" showInputMessage="1" showErrorMessage="1" prompt="Для выбора выполните двойной щелчок левой клавиши мыши по соответствующей ячейке." sqref="JQ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U2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xr:uid="{00000000-0002-0000-1700-000006000000}"/>
    <dataValidation type="list" allowBlank="1" showInputMessage="1" showErrorMessage="1" errorTitle="Ошибка" error="Выберите значение из списка" prompt="Выберите значение из списка" sqref="O23:V23" xr:uid="{00000000-0002-0000-1700-000007000000}">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05_5">
    <tabColor theme="0" tint="-0.249977111117893"/>
  </sheetPr>
  <dimension ref="A1:T19"/>
  <sheetViews>
    <sheetView showGridLines="0" topLeftCell="E1" zoomScaleNormal="100" workbookViewId="0"/>
  </sheetViews>
  <sheetFormatPr defaultColWidth="10.5703125" defaultRowHeight="14.25"/>
  <cols>
    <col min="1" max="1" width="3.7109375" style="207" hidden="1" customWidth="1"/>
    <col min="2" max="4" width="3.7109375" style="194" hidden="1" customWidth="1"/>
    <col min="5" max="5" width="3.7109375" style="82" customWidth="1"/>
    <col min="6" max="6" width="9.7109375" style="35" customWidth="1"/>
    <col min="7" max="7" width="37.7109375" style="35" customWidth="1"/>
    <col min="8" max="8" width="66.85546875" style="35" customWidth="1"/>
    <col min="9" max="9" width="115.7109375" style="35" customWidth="1"/>
    <col min="10" max="11" width="10.5703125" style="194"/>
    <col min="12" max="12" width="11.140625" style="194" customWidth="1"/>
    <col min="13" max="20" width="10.5703125" style="194"/>
    <col min="21" max="16384" width="10.5703125" style="35"/>
  </cols>
  <sheetData>
    <row r="1" spans="1:20" ht="3" customHeight="1">
      <c r="A1" s="207" t="s">
        <v>67</v>
      </c>
    </row>
    <row r="2" spans="1:20" ht="22.5">
      <c r="F2" s="1274" t="s">
        <v>470</v>
      </c>
      <c r="G2" s="1275"/>
      <c r="H2" s="1276"/>
      <c r="I2" s="407"/>
    </row>
    <row r="3" spans="1:20" ht="3" customHeight="1"/>
    <row r="4" spans="1:20" s="182" customFormat="1" ht="11.25">
      <c r="A4" s="206"/>
      <c r="B4" s="206"/>
      <c r="C4" s="206"/>
      <c r="D4" s="206"/>
      <c r="F4" s="1235" t="s">
        <v>445</v>
      </c>
      <c r="G4" s="1235"/>
      <c r="H4" s="1235"/>
      <c r="I4" s="1277"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7"/>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29.04.2021</v>
      </c>
      <c r="I7" s="188" t="s">
        <v>472</v>
      </c>
      <c r="J7" s="312"/>
      <c r="K7" s="206"/>
      <c r="L7" s="206"/>
      <c r="M7" s="206"/>
      <c r="N7" s="206"/>
      <c r="O7" s="206"/>
      <c r="P7" s="206"/>
      <c r="Q7" s="206"/>
      <c r="R7" s="206"/>
      <c r="S7" s="206"/>
      <c r="T7" s="206"/>
    </row>
    <row r="8" spans="1:20" s="182" customFormat="1" ht="45">
      <c r="A8" s="1278">
        <v>1</v>
      </c>
      <c r="B8" s="206"/>
      <c r="C8" s="206"/>
      <c r="D8" s="206"/>
      <c r="F8" s="313" t="str">
        <f>"2." &amp;mergeValue(A8)</f>
        <v>2.1</v>
      </c>
      <c r="G8" s="389" t="s">
        <v>473</v>
      </c>
      <c r="H8" s="297"/>
      <c r="I8" s="188" t="s">
        <v>568</v>
      </c>
      <c r="J8" s="312"/>
      <c r="K8" s="206"/>
      <c r="L8" s="206"/>
      <c r="M8" s="206"/>
      <c r="N8" s="206"/>
      <c r="O8" s="206"/>
      <c r="P8" s="206"/>
      <c r="Q8" s="206"/>
      <c r="R8" s="206"/>
      <c r="S8" s="206"/>
      <c r="T8" s="206"/>
    </row>
    <row r="9" spans="1:20" s="182" customFormat="1" ht="22.5">
      <c r="A9" s="1278"/>
      <c r="B9" s="206"/>
      <c r="C9" s="206"/>
      <c r="D9" s="206"/>
      <c r="F9" s="313" t="str">
        <f>"3." &amp;mergeValue(A9)</f>
        <v>3.1</v>
      </c>
      <c r="G9" s="389" t="s">
        <v>474</v>
      </c>
      <c r="H9" s="297"/>
      <c r="I9" s="188" t="s">
        <v>566</v>
      </c>
      <c r="J9" s="312"/>
      <c r="K9" s="206"/>
      <c r="L9" s="206"/>
      <c r="M9" s="206"/>
      <c r="N9" s="206"/>
      <c r="O9" s="206"/>
      <c r="P9" s="206"/>
      <c r="Q9" s="206"/>
      <c r="R9" s="206"/>
      <c r="S9" s="206"/>
      <c r="T9" s="206"/>
    </row>
    <row r="10" spans="1:20" s="182" customFormat="1" ht="22.5">
      <c r="A10" s="1278"/>
      <c r="B10" s="206"/>
      <c r="C10" s="206"/>
      <c r="D10" s="206"/>
      <c r="F10" s="313" t="str">
        <f>"4."&amp;mergeValue(A10)</f>
        <v>4.1</v>
      </c>
      <c r="G10" s="389" t="s">
        <v>475</v>
      </c>
      <c r="H10" s="298" t="s">
        <v>449</v>
      </c>
      <c r="I10" s="188"/>
      <c r="J10" s="312"/>
      <c r="K10" s="206"/>
      <c r="L10" s="206"/>
      <c r="M10" s="206"/>
      <c r="N10" s="206"/>
      <c r="O10" s="206"/>
      <c r="P10" s="206"/>
      <c r="Q10" s="206"/>
      <c r="R10" s="206"/>
      <c r="S10" s="206"/>
      <c r="T10" s="206"/>
    </row>
    <row r="11" spans="1:20" s="182" customFormat="1" ht="18.75">
      <c r="A11" s="1278"/>
      <c r="B11" s="1278">
        <v>1</v>
      </c>
      <c r="C11" s="321"/>
      <c r="D11" s="321"/>
      <c r="F11" s="313" t="str">
        <f>"4."&amp;mergeValue(A11) &amp;"."&amp;mergeValue(B11)</f>
        <v>4.1.1</v>
      </c>
      <c r="G11" s="304" t="s">
        <v>570</v>
      </c>
      <c r="H11" s="297" t="str">
        <f>IF(region_name="","",region_name)</f>
        <v>Нижегородская область</v>
      </c>
      <c r="I11" s="188" t="s">
        <v>478</v>
      </c>
      <c r="J11" s="312"/>
      <c r="K11" s="206"/>
      <c r="L11" s="206"/>
      <c r="M11" s="206"/>
      <c r="N11" s="206"/>
      <c r="O11" s="206"/>
      <c r="P11" s="206"/>
      <c r="Q11" s="206"/>
      <c r="R11" s="206"/>
      <c r="S11" s="206"/>
      <c r="T11" s="206"/>
    </row>
    <row r="12" spans="1:20" s="182" customFormat="1" ht="22.5">
      <c r="A12" s="1278"/>
      <c r="B12" s="1278"/>
      <c r="C12" s="1278">
        <v>1</v>
      </c>
      <c r="D12" s="321"/>
      <c r="F12" s="313" t="str">
        <f>"4."&amp;mergeValue(A12) &amp;"."&amp;mergeValue(B12)&amp;"."&amp;mergeValue(C12)</f>
        <v>4.1.1.1</v>
      </c>
      <c r="G12" s="318" t="s">
        <v>476</v>
      </c>
      <c r="H12" s="297"/>
      <c r="I12" s="188" t="s">
        <v>479</v>
      </c>
      <c r="J12" s="312"/>
      <c r="K12" s="206"/>
      <c r="L12" s="206"/>
      <c r="M12" s="206"/>
      <c r="N12" s="206"/>
      <c r="O12" s="206"/>
      <c r="P12" s="206"/>
      <c r="Q12" s="206"/>
      <c r="R12" s="206"/>
      <c r="S12" s="206"/>
      <c r="T12" s="206"/>
    </row>
    <row r="13" spans="1:20" s="182" customFormat="1" ht="39" customHeight="1">
      <c r="A13" s="1278"/>
      <c r="B13" s="1278"/>
      <c r="C13" s="1278"/>
      <c r="D13" s="321">
        <v>1</v>
      </c>
      <c r="F13" s="313" t="str">
        <f>"4."&amp;mergeValue(A13) &amp;"."&amp;mergeValue(B13)&amp;"."&amp;mergeValue(C13)&amp;"."&amp;mergeValue(D13)</f>
        <v>4.1.1.1.1</v>
      </c>
      <c r="G13" s="392" t="s">
        <v>477</v>
      </c>
      <c r="H13" s="297"/>
      <c r="I13" s="1279" t="s">
        <v>569</v>
      </c>
      <c r="J13" s="312"/>
      <c r="K13" s="206"/>
      <c r="L13" s="206"/>
      <c r="M13" s="206"/>
      <c r="N13" s="206"/>
      <c r="O13" s="206"/>
      <c r="P13" s="206"/>
      <c r="Q13" s="206"/>
      <c r="R13" s="206"/>
      <c r="S13" s="206"/>
      <c r="T13" s="206"/>
    </row>
    <row r="14" spans="1:20" s="182" customFormat="1" ht="18.75">
      <c r="A14" s="1278"/>
      <c r="B14" s="1278"/>
      <c r="C14" s="1278"/>
      <c r="D14" s="321"/>
      <c r="F14" s="315"/>
      <c r="G14" s="143" t="s">
        <v>4</v>
      </c>
      <c r="H14" s="320"/>
      <c r="I14" s="1279"/>
      <c r="J14" s="312"/>
      <c r="K14" s="206"/>
      <c r="L14" s="206"/>
      <c r="M14" s="206"/>
      <c r="N14" s="206"/>
      <c r="O14" s="206"/>
      <c r="P14" s="206"/>
      <c r="Q14" s="206"/>
      <c r="R14" s="206"/>
      <c r="S14" s="206"/>
      <c r="T14" s="206"/>
    </row>
    <row r="15" spans="1:20" s="182" customFormat="1" ht="18.75">
      <c r="A15" s="1278"/>
      <c r="B15" s="1278"/>
      <c r="C15" s="321"/>
      <c r="D15" s="321"/>
      <c r="F15" s="393"/>
      <c r="G15" s="187" t="s">
        <v>401</v>
      </c>
      <c r="H15" s="394"/>
      <c r="I15" s="395"/>
      <c r="J15" s="312"/>
      <c r="K15" s="206"/>
      <c r="L15" s="206"/>
      <c r="M15" s="206"/>
      <c r="N15" s="206"/>
      <c r="O15" s="206"/>
      <c r="P15" s="206"/>
      <c r="Q15" s="206"/>
      <c r="R15" s="206"/>
      <c r="S15" s="206"/>
      <c r="T15" s="206"/>
    </row>
    <row r="16" spans="1:20" s="182" customFormat="1" ht="18.75">
      <c r="A16" s="1278"/>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22"/>
      <c r="G18" s="323"/>
      <c r="H18" s="324"/>
      <c r="I18" s="325"/>
      <c r="J18" s="307"/>
      <c r="K18" s="307"/>
      <c r="L18" s="307"/>
      <c r="M18" s="307"/>
      <c r="N18" s="307"/>
      <c r="O18" s="307"/>
      <c r="P18" s="307"/>
      <c r="Q18" s="307"/>
      <c r="R18" s="307"/>
      <c r="S18" s="307"/>
      <c r="T18" s="307"/>
    </row>
    <row r="19" spans="1:20" s="306" customFormat="1" ht="15" customHeight="1">
      <c r="A19" s="307"/>
      <c r="B19" s="307"/>
      <c r="C19" s="307"/>
      <c r="D19" s="307"/>
      <c r="F19" s="305"/>
      <c r="G19" s="1273" t="s">
        <v>571</v>
      </c>
      <c r="H19" s="1273"/>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xr:uid="{00000000-0002-0000-1800-000000000000}">
      <formula1>900</formula1>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06_5">
    <tabColor rgb="FFEAEBEE"/>
    <pageSetUpPr fitToPage="1"/>
  </sheetPr>
  <dimension ref="A1:AG36"/>
  <sheetViews>
    <sheetView showGridLines="0" topLeftCell="I4" zoomScaleNormal="100" workbookViewId="0"/>
  </sheetViews>
  <sheetFormatPr defaultColWidth="10.5703125" defaultRowHeight="14.25"/>
  <cols>
    <col min="1" max="6" width="10.5703125" style="470" hidden="1" customWidth="1"/>
    <col min="7" max="8" width="11.140625" style="476" hidden="1" customWidth="1"/>
    <col min="9" max="9" width="3.7109375" style="453" customWidth="1"/>
    <col min="10" max="11" width="3.7109375" style="452" customWidth="1"/>
    <col min="12" max="12" width="12.7109375" style="446" customWidth="1"/>
    <col min="13" max="13" width="44.7109375" style="446" customWidth="1"/>
    <col min="14" max="14" width="1.7109375" style="446" hidden="1" customWidth="1"/>
    <col min="15" max="21" width="23.7109375" style="446" hidden="1" customWidth="1"/>
    <col min="22" max="22" width="1.7109375" style="446" hidden="1" customWidth="1"/>
    <col min="23" max="23" width="11.7109375" style="446" customWidth="1"/>
    <col min="24" max="24" width="3.7109375" style="446" customWidth="1"/>
    <col min="25" max="25" width="11.7109375" style="446" customWidth="1"/>
    <col min="26" max="26" width="8.5703125" style="446" hidden="1" customWidth="1"/>
    <col min="27" max="27" width="4.7109375" style="446" customWidth="1"/>
    <col min="28" max="28" width="115.7109375" style="446" customWidth="1"/>
    <col min="29" max="33" width="10.5703125" style="470"/>
    <col min="34" max="249" width="10.5703125" style="446"/>
    <col min="250" max="257" width="0" style="446" hidden="1" customWidth="1"/>
    <col min="258" max="260" width="3.7109375" style="446" customWidth="1"/>
    <col min="261" max="261" width="12.7109375" style="446" customWidth="1"/>
    <col min="262" max="262" width="47.42578125" style="446" customWidth="1"/>
    <col min="263" max="271" width="0" style="446" hidden="1" customWidth="1"/>
    <col min="272" max="272" width="11.7109375" style="446" customWidth="1"/>
    <col min="273" max="273" width="6.42578125" style="446" bestFit="1" customWidth="1"/>
    <col min="274" max="274" width="11.7109375" style="446" customWidth="1"/>
    <col min="275" max="275" width="0" style="446" hidden="1" customWidth="1"/>
    <col min="276" max="276" width="3.7109375" style="446" customWidth="1"/>
    <col min="277" max="277" width="11.140625" style="446" bestFit="1" customWidth="1"/>
    <col min="278" max="505" width="10.5703125" style="446"/>
    <col min="506" max="513" width="0" style="446" hidden="1" customWidth="1"/>
    <col min="514" max="516" width="3.7109375" style="446" customWidth="1"/>
    <col min="517" max="517" width="12.7109375" style="446" customWidth="1"/>
    <col min="518" max="518" width="47.42578125" style="446" customWidth="1"/>
    <col min="519" max="527" width="0" style="446" hidden="1" customWidth="1"/>
    <col min="528" max="528" width="11.7109375" style="446" customWidth="1"/>
    <col min="529" max="529" width="6.42578125" style="446" bestFit="1" customWidth="1"/>
    <col min="530" max="530" width="11.7109375" style="446" customWidth="1"/>
    <col min="531" max="531" width="0" style="446" hidden="1" customWidth="1"/>
    <col min="532" max="532" width="3.7109375" style="446" customWidth="1"/>
    <col min="533" max="533" width="11.140625" style="446" bestFit="1" customWidth="1"/>
    <col min="534" max="761" width="10.5703125" style="446"/>
    <col min="762" max="769" width="0" style="446" hidden="1" customWidth="1"/>
    <col min="770" max="772" width="3.7109375" style="446" customWidth="1"/>
    <col min="773" max="773" width="12.7109375" style="446" customWidth="1"/>
    <col min="774" max="774" width="47.42578125" style="446" customWidth="1"/>
    <col min="775" max="783" width="0" style="446" hidden="1" customWidth="1"/>
    <col min="784" max="784" width="11.7109375" style="446" customWidth="1"/>
    <col min="785" max="785" width="6.42578125" style="446" bestFit="1" customWidth="1"/>
    <col min="786" max="786" width="11.7109375" style="446" customWidth="1"/>
    <col min="787" max="787" width="0" style="446" hidden="1" customWidth="1"/>
    <col min="788" max="788" width="3.7109375" style="446" customWidth="1"/>
    <col min="789" max="789" width="11.140625" style="446" bestFit="1" customWidth="1"/>
    <col min="790" max="1017" width="10.5703125" style="446"/>
    <col min="1018" max="1025" width="0" style="446" hidden="1" customWidth="1"/>
    <col min="1026" max="1028" width="3.7109375" style="446" customWidth="1"/>
    <col min="1029" max="1029" width="12.7109375" style="446" customWidth="1"/>
    <col min="1030" max="1030" width="47.42578125" style="446" customWidth="1"/>
    <col min="1031" max="1039" width="0" style="446" hidden="1" customWidth="1"/>
    <col min="1040" max="1040" width="11.7109375" style="446" customWidth="1"/>
    <col min="1041" max="1041" width="6.42578125" style="446" bestFit="1" customWidth="1"/>
    <col min="1042" max="1042" width="11.7109375" style="446" customWidth="1"/>
    <col min="1043" max="1043" width="0" style="446" hidden="1" customWidth="1"/>
    <col min="1044" max="1044" width="3.7109375" style="446" customWidth="1"/>
    <col min="1045" max="1045" width="11.140625" style="446" bestFit="1" customWidth="1"/>
    <col min="1046" max="1273" width="10.5703125" style="446"/>
    <col min="1274" max="1281" width="0" style="446" hidden="1" customWidth="1"/>
    <col min="1282" max="1284" width="3.7109375" style="446" customWidth="1"/>
    <col min="1285" max="1285" width="12.7109375" style="446" customWidth="1"/>
    <col min="1286" max="1286" width="47.42578125" style="446" customWidth="1"/>
    <col min="1287" max="1295" width="0" style="446" hidden="1" customWidth="1"/>
    <col min="1296" max="1296" width="11.7109375" style="446" customWidth="1"/>
    <col min="1297" max="1297" width="6.42578125" style="446" bestFit="1" customWidth="1"/>
    <col min="1298" max="1298" width="11.7109375" style="446" customWidth="1"/>
    <col min="1299" max="1299" width="0" style="446" hidden="1" customWidth="1"/>
    <col min="1300" max="1300" width="3.7109375" style="446" customWidth="1"/>
    <col min="1301" max="1301" width="11.140625" style="446" bestFit="1" customWidth="1"/>
    <col min="1302" max="1529" width="10.5703125" style="446"/>
    <col min="1530" max="1537" width="0" style="446" hidden="1" customWidth="1"/>
    <col min="1538" max="1540" width="3.7109375" style="446" customWidth="1"/>
    <col min="1541" max="1541" width="12.7109375" style="446" customWidth="1"/>
    <col min="1542" max="1542" width="47.42578125" style="446" customWidth="1"/>
    <col min="1543" max="1551" width="0" style="446" hidden="1" customWidth="1"/>
    <col min="1552" max="1552" width="11.7109375" style="446" customWidth="1"/>
    <col min="1553" max="1553" width="6.42578125" style="446" bestFit="1" customWidth="1"/>
    <col min="1554" max="1554" width="11.7109375" style="446" customWidth="1"/>
    <col min="1555" max="1555" width="0" style="446" hidden="1" customWidth="1"/>
    <col min="1556" max="1556" width="3.7109375" style="446" customWidth="1"/>
    <col min="1557" max="1557" width="11.140625" style="446" bestFit="1" customWidth="1"/>
    <col min="1558" max="1785" width="10.5703125" style="446"/>
    <col min="1786" max="1793" width="0" style="446" hidden="1" customWidth="1"/>
    <col min="1794" max="1796" width="3.7109375" style="446" customWidth="1"/>
    <col min="1797" max="1797" width="12.7109375" style="446" customWidth="1"/>
    <col min="1798" max="1798" width="47.42578125" style="446" customWidth="1"/>
    <col min="1799" max="1807" width="0" style="446" hidden="1" customWidth="1"/>
    <col min="1808" max="1808" width="11.7109375" style="446" customWidth="1"/>
    <col min="1809" max="1809" width="6.42578125" style="446" bestFit="1" customWidth="1"/>
    <col min="1810" max="1810" width="11.7109375" style="446" customWidth="1"/>
    <col min="1811" max="1811" width="0" style="446" hidden="1" customWidth="1"/>
    <col min="1812" max="1812" width="3.7109375" style="446" customWidth="1"/>
    <col min="1813" max="1813" width="11.140625" style="446" bestFit="1" customWidth="1"/>
    <col min="1814" max="2041" width="10.5703125" style="446"/>
    <col min="2042" max="2049" width="0" style="446" hidden="1" customWidth="1"/>
    <col min="2050" max="2052" width="3.7109375" style="446" customWidth="1"/>
    <col min="2053" max="2053" width="12.7109375" style="446" customWidth="1"/>
    <col min="2054" max="2054" width="47.42578125" style="446" customWidth="1"/>
    <col min="2055" max="2063" width="0" style="446" hidden="1" customWidth="1"/>
    <col min="2064" max="2064" width="11.7109375" style="446" customWidth="1"/>
    <col min="2065" max="2065" width="6.42578125" style="446" bestFit="1" customWidth="1"/>
    <col min="2066" max="2066" width="11.7109375" style="446" customWidth="1"/>
    <col min="2067" max="2067" width="0" style="446" hidden="1" customWidth="1"/>
    <col min="2068" max="2068" width="3.7109375" style="446" customWidth="1"/>
    <col min="2069" max="2069" width="11.140625" style="446" bestFit="1" customWidth="1"/>
    <col min="2070" max="2297" width="10.5703125" style="446"/>
    <col min="2298" max="2305" width="0" style="446" hidden="1" customWidth="1"/>
    <col min="2306" max="2308" width="3.7109375" style="446" customWidth="1"/>
    <col min="2309" max="2309" width="12.7109375" style="446" customWidth="1"/>
    <col min="2310" max="2310" width="47.42578125" style="446" customWidth="1"/>
    <col min="2311" max="2319" width="0" style="446" hidden="1" customWidth="1"/>
    <col min="2320" max="2320" width="11.7109375" style="446" customWidth="1"/>
    <col min="2321" max="2321" width="6.42578125" style="446" bestFit="1" customWidth="1"/>
    <col min="2322" max="2322" width="11.7109375" style="446" customWidth="1"/>
    <col min="2323" max="2323" width="0" style="446" hidden="1" customWidth="1"/>
    <col min="2324" max="2324" width="3.7109375" style="446" customWidth="1"/>
    <col min="2325" max="2325" width="11.140625" style="446" bestFit="1" customWidth="1"/>
    <col min="2326" max="2553" width="10.5703125" style="446"/>
    <col min="2554" max="2561" width="0" style="446" hidden="1" customWidth="1"/>
    <col min="2562" max="2564" width="3.7109375" style="446" customWidth="1"/>
    <col min="2565" max="2565" width="12.7109375" style="446" customWidth="1"/>
    <col min="2566" max="2566" width="47.42578125" style="446" customWidth="1"/>
    <col min="2567" max="2575" width="0" style="446" hidden="1" customWidth="1"/>
    <col min="2576" max="2576" width="11.7109375" style="446" customWidth="1"/>
    <col min="2577" max="2577" width="6.42578125" style="446" bestFit="1" customWidth="1"/>
    <col min="2578" max="2578" width="11.7109375" style="446" customWidth="1"/>
    <col min="2579" max="2579" width="0" style="446" hidden="1" customWidth="1"/>
    <col min="2580" max="2580" width="3.7109375" style="446" customWidth="1"/>
    <col min="2581" max="2581" width="11.140625" style="446" bestFit="1" customWidth="1"/>
    <col min="2582" max="2809" width="10.5703125" style="446"/>
    <col min="2810" max="2817" width="0" style="446" hidden="1" customWidth="1"/>
    <col min="2818" max="2820" width="3.7109375" style="446" customWidth="1"/>
    <col min="2821" max="2821" width="12.7109375" style="446" customWidth="1"/>
    <col min="2822" max="2822" width="47.42578125" style="446" customWidth="1"/>
    <col min="2823" max="2831" width="0" style="446" hidden="1" customWidth="1"/>
    <col min="2832" max="2832" width="11.7109375" style="446" customWidth="1"/>
    <col min="2833" max="2833" width="6.42578125" style="446" bestFit="1" customWidth="1"/>
    <col min="2834" max="2834" width="11.7109375" style="446" customWidth="1"/>
    <col min="2835" max="2835" width="0" style="446" hidden="1" customWidth="1"/>
    <col min="2836" max="2836" width="3.7109375" style="446" customWidth="1"/>
    <col min="2837" max="2837" width="11.140625" style="446" bestFit="1" customWidth="1"/>
    <col min="2838" max="3065" width="10.5703125" style="446"/>
    <col min="3066" max="3073" width="0" style="446" hidden="1" customWidth="1"/>
    <col min="3074" max="3076" width="3.7109375" style="446" customWidth="1"/>
    <col min="3077" max="3077" width="12.7109375" style="446" customWidth="1"/>
    <col min="3078" max="3078" width="47.42578125" style="446" customWidth="1"/>
    <col min="3079" max="3087" width="0" style="446" hidden="1" customWidth="1"/>
    <col min="3088" max="3088" width="11.7109375" style="446" customWidth="1"/>
    <col min="3089" max="3089" width="6.42578125" style="446" bestFit="1" customWidth="1"/>
    <col min="3090" max="3090" width="11.7109375" style="446" customWidth="1"/>
    <col min="3091" max="3091" width="0" style="446" hidden="1" customWidth="1"/>
    <col min="3092" max="3092" width="3.7109375" style="446" customWidth="1"/>
    <col min="3093" max="3093" width="11.140625" style="446" bestFit="1" customWidth="1"/>
    <col min="3094" max="3321" width="10.5703125" style="446"/>
    <col min="3322" max="3329" width="0" style="446" hidden="1" customWidth="1"/>
    <col min="3330" max="3332" width="3.7109375" style="446" customWidth="1"/>
    <col min="3333" max="3333" width="12.7109375" style="446" customWidth="1"/>
    <col min="3334" max="3334" width="47.42578125" style="446" customWidth="1"/>
    <col min="3335" max="3343" width="0" style="446" hidden="1" customWidth="1"/>
    <col min="3344" max="3344" width="11.7109375" style="446" customWidth="1"/>
    <col min="3345" max="3345" width="6.42578125" style="446" bestFit="1" customWidth="1"/>
    <col min="3346" max="3346" width="11.7109375" style="446" customWidth="1"/>
    <col min="3347" max="3347" width="0" style="446" hidden="1" customWidth="1"/>
    <col min="3348" max="3348" width="3.7109375" style="446" customWidth="1"/>
    <col min="3349" max="3349" width="11.140625" style="446" bestFit="1" customWidth="1"/>
    <col min="3350" max="3577" width="10.5703125" style="446"/>
    <col min="3578" max="3585" width="0" style="446" hidden="1" customWidth="1"/>
    <col min="3586" max="3588" width="3.7109375" style="446" customWidth="1"/>
    <col min="3589" max="3589" width="12.7109375" style="446" customWidth="1"/>
    <col min="3590" max="3590" width="47.42578125" style="446" customWidth="1"/>
    <col min="3591" max="3599" width="0" style="446" hidden="1" customWidth="1"/>
    <col min="3600" max="3600" width="11.7109375" style="446" customWidth="1"/>
    <col min="3601" max="3601" width="6.42578125" style="446" bestFit="1" customWidth="1"/>
    <col min="3602" max="3602" width="11.7109375" style="446" customWidth="1"/>
    <col min="3603" max="3603" width="0" style="446" hidden="1" customWidth="1"/>
    <col min="3604" max="3604" width="3.7109375" style="446" customWidth="1"/>
    <col min="3605" max="3605" width="11.140625" style="446" bestFit="1" customWidth="1"/>
    <col min="3606" max="3833" width="10.5703125" style="446"/>
    <col min="3834" max="3841" width="0" style="446" hidden="1" customWidth="1"/>
    <col min="3842" max="3844" width="3.7109375" style="446" customWidth="1"/>
    <col min="3845" max="3845" width="12.7109375" style="446" customWidth="1"/>
    <col min="3846" max="3846" width="47.42578125" style="446" customWidth="1"/>
    <col min="3847" max="3855" width="0" style="446" hidden="1" customWidth="1"/>
    <col min="3856" max="3856" width="11.7109375" style="446" customWidth="1"/>
    <col min="3857" max="3857" width="6.42578125" style="446" bestFit="1" customWidth="1"/>
    <col min="3858" max="3858" width="11.7109375" style="446" customWidth="1"/>
    <col min="3859" max="3859" width="0" style="446" hidden="1" customWidth="1"/>
    <col min="3860" max="3860" width="3.7109375" style="446" customWidth="1"/>
    <col min="3861" max="3861" width="11.140625" style="446" bestFit="1" customWidth="1"/>
    <col min="3862" max="4089" width="10.5703125" style="446"/>
    <col min="4090" max="4097" width="0" style="446" hidden="1" customWidth="1"/>
    <col min="4098" max="4100" width="3.7109375" style="446" customWidth="1"/>
    <col min="4101" max="4101" width="12.7109375" style="446" customWidth="1"/>
    <col min="4102" max="4102" width="47.42578125" style="446" customWidth="1"/>
    <col min="4103" max="4111" width="0" style="446" hidden="1" customWidth="1"/>
    <col min="4112" max="4112" width="11.7109375" style="446" customWidth="1"/>
    <col min="4113" max="4113" width="6.42578125" style="446" bestFit="1" customWidth="1"/>
    <col min="4114" max="4114" width="11.7109375" style="446" customWidth="1"/>
    <col min="4115" max="4115" width="0" style="446" hidden="1" customWidth="1"/>
    <col min="4116" max="4116" width="3.7109375" style="446" customWidth="1"/>
    <col min="4117" max="4117" width="11.140625" style="446" bestFit="1" customWidth="1"/>
    <col min="4118" max="4345" width="10.5703125" style="446"/>
    <col min="4346" max="4353" width="0" style="446" hidden="1" customWidth="1"/>
    <col min="4354" max="4356" width="3.7109375" style="446" customWidth="1"/>
    <col min="4357" max="4357" width="12.7109375" style="446" customWidth="1"/>
    <col min="4358" max="4358" width="47.42578125" style="446" customWidth="1"/>
    <col min="4359" max="4367" width="0" style="446" hidden="1" customWidth="1"/>
    <col min="4368" max="4368" width="11.7109375" style="446" customWidth="1"/>
    <col min="4369" max="4369" width="6.42578125" style="446" bestFit="1" customWidth="1"/>
    <col min="4370" max="4370" width="11.7109375" style="446" customWidth="1"/>
    <col min="4371" max="4371" width="0" style="446" hidden="1" customWidth="1"/>
    <col min="4372" max="4372" width="3.7109375" style="446" customWidth="1"/>
    <col min="4373" max="4373" width="11.140625" style="446" bestFit="1" customWidth="1"/>
    <col min="4374" max="4601" width="10.5703125" style="446"/>
    <col min="4602" max="4609" width="0" style="446" hidden="1" customWidth="1"/>
    <col min="4610" max="4612" width="3.7109375" style="446" customWidth="1"/>
    <col min="4613" max="4613" width="12.7109375" style="446" customWidth="1"/>
    <col min="4614" max="4614" width="47.42578125" style="446" customWidth="1"/>
    <col min="4615" max="4623" width="0" style="446" hidden="1" customWidth="1"/>
    <col min="4624" max="4624" width="11.7109375" style="446" customWidth="1"/>
    <col min="4625" max="4625" width="6.42578125" style="446" bestFit="1" customWidth="1"/>
    <col min="4626" max="4626" width="11.7109375" style="446" customWidth="1"/>
    <col min="4627" max="4627" width="0" style="446" hidden="1" customWidth="1"/>
    <col min="4628" max="4628" width="3.7109375" style="446" customWidth="1"/>
    <col min="4629" max="4629" width="11.140625" style="446" bestFit="1" customWidth="1"/>
    <col min="4630" max="4857" width="10.5703125" style="446"/>
    <col min="4858" max="4865" width="0" style="446" hidden="1" customWidth="1"/>
    <col min="4866" max="4868" width="3.7109375" style="446" customWidth="1"/>
    <col min="4869" max="4869" width="12.7109375" style="446" customWidth="1"/>
    <col min="4870" max="4870" width="47.42578125" style="446" customWidth="1"/>
    <col min="4871" max="4879" width="0" style="446" hidden="1" customWidth="1"/>
    <col min="4880" max="4880" width="11.7109375" style="446" customWidth="1"/>
    <col min="4881" max="4881" width="6.42578125" style="446" bestFit="1" customWidth="1"/>
    <col min="4882" max="4882" width="11.7109375" style="446" customWidth="1"/>
    <col min="4883" max="4883" width="0" style="446" hidden="1" customWidth="1"/>
    <col min="4884" max="4884" width="3.7109375" style="446" customWidth="1"/>
    <col min="4885" max="4885" width="11.140625" style="446" bestFit="1" customWidth="1"/>
    <col min="4886" max="5113" width="10.5703125" style="446"/>
    <col min="5114" max="5121" width="0" style="446" hidden="1" customWidth="1"/>
    <col min="5122" max="5124" width="3.7109375" style="446" customWidth="1"/>
    <col min="5125" max="5125" width="12.7109375" style="446" customWidth="1"/>
    <col min="5126" max="5126" width="47.42578125" style="446" customWidth="1"/>
    <col min="5127" max="5135" width="0" style="446" hidden="1" customWidth="1"/>
    <col min="5136" max="5136" width="11.7109375" style="446" customWidth="1"/>
    <col min="5137" max="5137" width="6.42578125" style="446" bestFit="1" customWidth="1"/>
    <col min="5138" max="5138" width="11.7109375" style="446" customWidth="1"/>
    <col min="5139" max="5139" width="0" style="446" hidden="1" customWidth="1"/>
    <col min="5140" max="5140" width="3.7109375" style="446" customWidth="1"/>
    <col min="5141" max="5141" width="11.140625" style="446" bestFit="1" customWidth="1"/>
    <col min="5142" max="5369" width="10.5703125" style="446"/>
    <col min="5370" max="5377" width="0" style="446" hidden="1" customWidth="1"/>
    <col min="5378" max="5380" width="3.7109375" style="446" customWidth="1"/>
    <col min="5381" max="5381" width="12.7109375" style="446" customWidth="1"/>
    <col min="5382" max="5382" width="47.42578125" style="446" customWidth="1"/>
    <col min="5383" max="5391" width="0" style="446" hidden="1" customWidth="1"/>
    <col min="5392" max="5392" width="11.7109375" style="446" customWidth="1"/>
    <col min="5393" max="5393" width="6.42578125" style="446" bestFit="1" customWidth="1"/>
    <col min="5394" max="5394" width="11.7109375" style="446" customWidth="1"/>
    <col min="5395" max="5395" width="0" style="446" hidden="1" customWidth="1"/>
    <col min="5396" max="5396" width="3.7109375" style="446" customWidth="1"/>
    <col min="5397" max="5397" width="11.140625" style="446" bestFit="1" customWidth="1"/>
    <col min="5398" max="5625" width="10.5703125" style="446"/>
    <col min="5626" max="5633" width="0" style="446" hidden="1" customWidth="1"/>
    <col min="5634" max="5636" width="3.7109375" style="446" customWidth="1"/>
    <col min="5637" max="5637" width="12.7109375" style="446" customWidth="1"/>
    <col min="5638" max="5638" width="47.42578125" style="446" customWidth="1"/>
    <col min="5639" max="5647" width="0" style="446" hidden="1" customWidth="1"/>
    <col min="5648" max="5648" width="11.7109375" style="446" customWidth="1"/>
    <col min="5649" max="5649" width="6.42578125" style="446" bestFit="1" customWidth="1"/>
    <col min="5650" max="5650" width="11.7109375" style="446" customWidth="1"/>
    <col min="5651" max="5651" width="0" style="446" hidden="1" customWidth="1"/>
    <col min="5652" max="5652" width="3.7109375" style="446" customWidth="1"/>
    <col min="5653" max="5653" width="11.140625" style="446" bestFit="1" customWidth="1"/>
    <col min="5654" max="5881" width="10.5703125" style="446"/>
    <col min="5882" max="5889" width="0" style="446" hidden="1" customWidth="1"/>
    <col min="5890" max="5892" width="3.7109375" style="446" customWidth="1"/>
    <col min="5893" max="5893" width="12.7109375" style="446" customWidth="1"/>
    <col min="5894" max="5894" width="47.42578125" style="446" customWidth="1"/>
    <col min="5895" max="5903" width="0" style="446" hidden="1" customWidth="1"/>
    <col min="5904" max="5904" width="11.7109375" style="446" customWidth="1"/>
    <col min="5905" max="5905" width="6.42578125" style="446" bestFit="1" customWidth="1"/>
    <col min="5906" max="5906" width="11.7109375" style="446" customWidth="1"/>
    <col min="5907" max="5907" width="0" style="446" hidden="1" customWidth="1"/>
    <col min="5908" max="5908" width="3.7109375" style="446" customWidth="1"/>
    <col min="5909" max="5909" width="11.140625" style="446" bestFit="1" customWidth="1"/>
    <col min="5910" max="6137" width="10.5703125" style="446"/>
    <col min="6138" max="6145" width="0" style="446" hidden="1" customWidth="1"/>
    <col min="6146" max="6148" width="3.7109375" style="446" customWidth="1"/>
    <col min="6149" max="6149" width="12.7109375" style="446" customWidth="1"/>
    <col min="6150" max="6150" width="47.42578125" style="446" customWidth="1"/>
    <col min="6151" max="6159" width="0" style="446" hidden="1" customWidth="1"/>
    <col min="6160" max="6160" width="11.7109375" style="446" customWidth="1"/>
    <col min="6161" max="6161" width="6.42578125" style="446" bestFit="1" customWidth="1"/>
    <col min="6162" max="6162" width="11.7109375" style="446" customWidth="1"/>
    <col min="6163" max="6163" width="0" style="446" hidden="1" customWidth="1"/>
    <col min="6164" max="6164" width="3.7109375" style="446" customWidth="1"/>
    <col min="6165" max="6165" width="11.140625" style="446" bestFit="1" customWidth="1"/>
    <col min="6166" max="6393" width="10.5703125" style="446"/>
    <col min="6394" max="6401" width="0" style="446" hidden="1" customWidth="1"/>
    <col min="6402" max="6404" width="3.7109375" style="446" customWidth="1"/>
    <col min="6405" max="6405" width="12.7109375" style="446" customWidth="1"/>
    <col min="6406" max="6406" width="47.42578125" style="446" customWidth="1"/>
    <col min="6407" max="6415" width="0" style="446" hidden="1" customWidth="1"/>
    <col min="6416" max="6416" width="11.7109375" style="446" customWidth="1"/>
    <col min="6417" max="6417" width="6.42578125" style="446" bestFit="1" customWidth="1"/>
    <col min="6418" max="6418" width="11.7109375" style="446" customWidth="1"/>
    <col min="6419" max="6419" width="0" style="446" hidden="1" customWidth="1"/>
    <col min="6420" max="6420" width="3.7109375" style="446" customWidth="1"/>
    <col min="6421" max="6421" width="11.140625" style="446" bestFit="1" customWidth="1"/>
    <col min="6422" max="6649" width="10.5703125" style="446"/>
    <col min="6650" max="6657" width="0" style="446" hidden="1" customWidth="1"/>
    <col min="6658" max="6660" width="3.7109375" style="446" customWidth="1"/>
    <col min="6661" max="6661" width="12.7109375" style="446" customWidth="1"/>
    <col min="6662" max="6662" width="47.42578125" style="446" customWidth="1"/>
    <col min="6663" max="6671" width="0" style="446" hidden="1" customWidth="1"/>
    <col min="6672" max="6672" width="11.7109375" style="446" customWidth="1"/>
    <col min="6673" max="6673" width="6.42578125" style="446" bestFit="1" customWidth="1"/>
    <col min="6674" max="6674" width="11.7109375" style="446" customWidth="1"/>
    <col min="6675" max="6675" width="0" style="446" hidden="1" customWidth="1"/>
    <col min="6676" max="6676" width="3.7109375" style="446" customWidth="1"/>
    <col min="6677" max="6677" width="11.140625" style="446" bestFit="1" customWidth="1"/>
    <col min="6678" max="6905" width="10.5703125" style="446"/>
    <col min="6906" max="6913" width="0" style="446" hidden="1" customWidth="1"/>
    <col min="6914" max="6916" width="3.7109375" style="446" customWidth="1"/>
    <col min="6917" max="6917" width="12.7109375" style="446" customWidth="1"/>
    <col min="6918" max="6918" width="47.42578125" style="446" customWidth="1"/>
    <col min="6919" max="6927" width="0" style="446" hidden="1" customWidth="1"/>
    <col min="6928" max="6928" width="11.7109375" style="446" customWidth="1"/>
    <col min="6929" max="6929" width="6.42578125" style="446" bestFit="1" customWidth="1"/>
    <col min="6930" max="6930" width="11.7109375" style="446" customWidth="1"/>
    <col min="6931" max="6931" width="0" style="446" hidden="1" customWidth="1"/>
    <col min="6932" max="6932" width="3.7109375" style="446" customWidth="1"/>
    <col min="6933" max="6933" width="11.140625" style="446" bestFit="1" customWidth="1"/>
    <col min="6934" max="7161" width="10.5703125" style="446"/>
    <col min="7162" max="7169" width="0" style="446" hidden="1" customWidth="1"/>
    <col min="7170" max="7172" width="3.7109375" style="446" customWidth="1"/>
    <col min="7173" max="7173" width="12.7109375" style="446" customWidth="1"/>
    <col min="7174" max="7174" width="47.42578125" style="446" customWidth="1"/>
    <col min="7175" max="7183" width="0" style="446" hidden="1" customWidth="1"/>
    <col min="7184" max="7184" width="11.7109375" style="446" customWidth="1"/>
    <col min="7185" max="7185" width="6.42578125" style="446" bestFit="1" customWidth="1"/>
    <col min="7186" max="7186" width="11.7109375" style="446" customWidth="1"/>
    <col min="7187" max="7187" width="0" style="446" hidden="1" customWidth="1"/>
    <col min="7188" max="7188" width="3.7109375" style="446" customWidth="1"/>
    <col min="7189" max="7189" width="11.140625" style="446" bestFit="1" customWidth="1"/>
    <col min="7190" max="7417" width="10.5703125" style="446"/>
    <col min="7418" max="7425" width="0" style="446" hidden="1" customWidth="1"/>
    <col min="7426" max="7428" width="3.7109375" style="446" customWidth="1"/>
    <col min="7429" max="7429" width="12.7109375" style="446" customWidth="1"/>
    <col min="7430" max="7430" width="47.42578125" style="446" customWidth="1"/>
    <col min="7431" max="7439" width="0" style="446" hidden="1" customWidth="1"/>
    <col min="7440" max="7440" width="11.7109375" style="446" customWidth="1"/>
    <col min="7441" max="7441" width="6.42578125" style="446" bestFit="1" customWidth="1"/>
    <col min="7442" max="7442" width="11.7109375" style="446" customWidth="1"/>
    <col min="7443" max="7443" width="0" style="446" hidden="1" customWidth="1"/>
    <col min="7444" max="7444" width="3.7109375" style="446" customWidth="1"/>
    <col min="7445" max="7445" width="11.140625" style="446" bestFit="1" customWidth="1"/>
    <col min="7446" max="7673" width="10.5703125" style="446"/>
    <col min="7674" max="7681" width="0" style="446" hidden="1" customWidth="1"/>
    <col min="7682" max="7684" width="3.7109375" style="446" customWidth="1"/>
    <col min="7685" max="7685" width="12.7109375" style="446" customWidth="1"/>
    <col min="7686" max="7686" width="47.42578125" style="446" customWidth="1"/>
    <col min="7687" max="7695" width="0" style="446" hidden="1" customWidth="1"/>
    <col min="7696" max="7696" width="11.7109375" style="446" customWidth="1"/>
    <col min="7697" max="7697" width="6.42578125" style="446" bestFit="1" customWidth="1"/>
    <col min="7698" max="7698" width="11.7109375" style="446" customWidth="1"/>
    <col min="7699" max="7699" width="0" style="446" hidden="1" customWidth="1"/>
    <col min="7700" max="7700" width="3.7109375" style="446" customWidth="1"/>
    <col min="7701" max="7701" width="11.140625" style="446" bestFit="1" customWidth="1"/>
    <col min="7702" max="7929" width="10.5703125" style="446"/>
    <col min="7930" max="7937" width="0" style="446" hidden="1" customWidth="1"/>
    <col min="7938" max="7940" width="3.7109375" style="446" customWidth="1"/>
    <col min="7941" max="7941" width="12.7109375" style="446" customWidth="1"/>
    <col min="7942" max="7942" width="47.42578125" style="446" customWidth="1"/>
    <col min="7943" max="7951" width="0" style="446" hidden="1" customWidth="1"/>
    <col min="7952" max="7952" width="11.7109375" style="446" customWidth="1"/>
    <col min="7953" max="7953" width="6.42578125" style="446" bestFit="1" customWidth="1"/>
    <col min="7954" max="7954" width="11.7109375" style="446" customWidth="1"/>
    <col min="7955" max="7955" width="0" style="446" hidden="1" customWidth="1"/>
    <col min="7956" max="7956" width="3.7109375" style="446" customWidth="1"/>
    <col min="7957" max="7957" width="11.140625" style="446" bestFit="1" customWidth="1"/>
    <col min="7958" max="8185" width="10.5703125" style="446"/>
    <col min="8186" max="8193" width="0" style="446" hidden="1" customWidth="1"/>
    <col min="8194" max="8196" width="3.7109375" style="446" customWidth="1"/>
    <col min="8197" max="8197" width="12.7109375" style="446" customWidth="1"/>
    <col min="8198" max="8198" width="47.42578125" style="446" customWidth="1"/>
    <col min="8199" max="8207" width="0" style="446" hidden="1" customWidth="1"/>
    <col min="8208" max="8208" width="11.7109375" style="446" customWidth="1"/>
    <col min="8209" max="8209" width="6.42578125" style="446" bestFit="1" customWidth="1"/>
    <col min="8210" max="8210" width="11.7109375" style="446" customWidth="1"/>
    <col min="8211" max="8211" width="0" style="446" hidden="1" customWidth="1"/>
    <col min="8212" max="8212" width="3.7109375" style="446" customWidth="1"/>
    <col min="8213" max="8213" width="11.140625" style="446" bestFit="1" customWidth="1"/>
    <col min="8214" max="8441" width="10.5703125" style="446"/>
    <col min="8442" max="8449" width="0" style="446" hidden="1" customWidth="1"/>
    <col min="8450" max="8452" width="3.7109375" style="446" customWidth="1"/>
    <col min="8453" max="8453" width="12.7109375" style="446" customWidth="1"/>
    <col min="8454" max="8454" width="47.42578125" style="446" customWidth="1"/>
    <col min="8455" max="8463" width="0" style="446" hidden="1" customWidth="1"/>
    <col min="8464" max="8464" width="11.7109375" style="446" customWidth="1"/>
    <col min="8465" max="8465" width="6.42578125" style="446" bestFit="1" customWidth="1"/>
    <col min="8466" max="8466" width="11.7109375" style="446" customWidth="1"/>
    <col min="8467" max="8467" width="0" style="446" hidden="1" customWidth="1"/>
    <col min="8468" max="8468" width="3.7109375" style="446" customWidth="1"/>
    <col min="8469" max="8469" width="11.140625" style="446" bestFit="1" customWidth="1"/>
    <col min="8470" max="8697" width="10.5703125" style="446"/>
    <col min="8698" max="8705" width="0" style="446" hidden="1" customWidth="1"/>
    <col min="8706" max="8708" width="3.7109375" style="446" customWidth="1"/>
    <col min="8709" max="8709" width="12.7109375" style="446" customWidth="1"/>
    <col min="8710" max="8710" width="47.42578125" style="446" customWidth="1"/>
    <col min="8711" max="8719" width="0" style="446" hidden="1" customWidth="1"/>
    <col min="8720" max="8720" width="11.7109375" style="446" customWidth="1"/>
    <col min="8721" max="8721" width="6.42578125" style="446" bestFit="1" customWidth="1"/>
    <col min="8722" max="8722" width="11.7109375" style="446" customWidth="1"/>
    <col min="8723" max="8723" width="0" style="446" hidden="1" customWidth="1"/>
    <col min="8724" max="8724" width="3.7109375" style="446" customWidth="1"/>
    <col min="8725" max="8725" width="11.140625" style="446" bestFit="1" customWidth="1"/>
    <col min="8726" max="8953" width="10.5703125" style="446"/>
    <col min="8954" max="8961" width="0" style="446" hidden="1" customWidth="1"/>
    <col min="8962" max="8964" width="3.7109375" style="446" customWidth="1"/>
    <col min="8965" max="8965" width="12.7109375" style="446" customWidth="1"/>
    <col min="8966" max="8966" width="47.42578125" style="446" customWidth="1"/>
    <col min="8967" max="8975" width="0" style="446" hidden="1" customWidth="1"/>
    <col min="8976" max="8976" width="11.7109375" style="446" customWidth="1"/>
    <col min="8977" max="8977" width="6.42578125" style="446" bestFit="1" customWidth="1"/>
    <col min="8978" max="8978" width="11.7109375" style="446" customWidth="1"/>
    <col min="8979" max="8979" width="0" style="446" hidden="1" customWidth="1"/>
    <col min="8980" max="8980" width="3.7109375" style="446" customWidth="1"/>
    <col min="8981" max="8981" width="11.140625" style="446" bestFit="1" customWidth="1"/>
    <col min="8982" max="9209" width="10.5703125" style="446"/>
    <col min="9210" max="9217" width="0" style="446" hidden="1" customWidth="1"/>
    <col min="9218" max="9220" width="3.7109375" style="446" customWidth="1"/>
    <col min="9221" max="9221" width="12.7109375" style="446" customWidth="1"/>
    <col min="9222" max="9222" width="47.42578125" style="446" customWidth="1"/>
    <col min="9223" max="9231" width="0" style="446" hidden="1" customWidth="1"/>
    <col min="9232" max="9232" width="11.7109375" style="446" customWidth="1"/>
    <col min="9233" max="9233" width="6.42578125" style="446" bestFit="1" customWidth="1"/>
    <col min="9234" max="9234" width="11.7109375" style="446" customWidth="1"/>
    <col min="9235" max="9235" width="0" style="446" hidden="1" customWidth="1"/>
    <col min="9236" max="9236" width="3.7109375" style="446" customWidth="1"/>
    <col min="9237" max="9237" width="11.140625" style="446" bestFit="1" customWidth="1"/>
    <col min="9238" max="9465" width="10.5703125" style="446"/>
    <col min="9466" max="9473" width="0" style="446" hidden="1" customWidth="1"/>
    <col min="9474" max="9476" width="3.7109375" style="446" customWidth="1"/>
    <col min="9477" max="9477" width="12.7109375" style="446" customWidth="1"/>
    <col min="9478" max="9478" width="47.42578125" style="446" customWidth="1"/>
    <col min="9479" max="9487" width="0" style="446" hidden="1" customWidth="1"/>
    <col min="9488" max="9488" width="11.7109375" style="446" customWidth="1"/>
    <col min="9489" max="9489" width="6.42578125" style="446" bestFit="1" customWidth="1"/>
    <col min="9490" max="9490" width="11.7109375" style="446" customWidth="1"/>
    <col min="9491" max="9491" width="0" style="446" hidden="1" customWidth="1"/>
    <col min="9492" max="9492" width="3.7109375" style="446" customWidth="1"/>
    <col min="9493" max="9493" width="11.140625" style="446" bestFit="1" customWidth="1"/>
    <col min="9494" max="9721" width="10.5703125" style="446"/>
    <col min="9722" max="9729" width="0" style="446" hidden="1" customWidth="1"/>
    <col min="9730" max="9732" width="3.7109375" style="446" customWidth="1"/>
    <col min="9733" max="9733" width="12.7109375" style="446" customWidth="1"/>
    <col min="9734" max="9734" width="47.42578125" style="446" customWidth="1"/>
    <col min="9735" max="9743" width="0" style="446" hidden="1" customWidth="1"/>
    <col min="9744" max="9744" width="11.7109375" style="446" customWidth="1"/>
    <col min="9745" max="9745" width="6.42578125" style="446" bestFit="1" customWidth="1"/>
    <col min="9746" max="9746" width="11.7109375" style="446" customWidth="1"/>
    <col min="9747" max="9747" width="0" style="446" hidden="1" customWidth="1"/>
    <col min="9748" max="9748" width="3.7109375" style="446" customWidth="1"/>
    <col min="9749" max="9749" width="11.140625" style="446" bestFit="1" customWidth="1"/>
    <col min="9750" max="9977" width="10.5703125" style="446"/>
    <col min="9978" max="9985" width="0" style="446" hidden="1" customWidth="1"/>
    <col min="9986" max="9988" width="3.7109375" style="446" customWidth="1"/>
    <col min="9989" max="9989" width="12.7109375" style="446" customWidth="1"/>
    <col min="9990" max="9990" width="47.42578125" style="446" customWidth="1"/>
    <col min="9991" max="9999" width="0" style="446" hidden="1" customWidth="1"/>
    <col min="10000" max="10000" width="11.7109375" style="446" customWidth="1"/>
    <col min="10001" max="10001" width="6.42578125" style="446" bestFit="1" customWidth="1"/>
    <col min="10002" max="10002" width="11.7109375" style="446" customWidth="1"/>
    <col min="10003" max="10003" width="0" style="446" hidden="1" customWidth="1"/>
    <col min="10004" max="10004" width="3.7109375" style="446" customWidth="1"/>
    <col min="10005" max="10005" width="11.140625" style="446" bestFit="1" customWidth="1"/>
    <col min="10006" max="10233" width="10.5703125" style="446"/>
    <col min="10234" max="10241" width="0" style="446" hidden="1" customWidth="1"/>
    <col min="10242" max="10244" width="3.7109375" style="446" customWidth="1"/>
    <col min="10245" max="10245" width="12.7109375" style="446" customWidth="1"/>
    <col min="10246" max="10246" width="47.42578125" style="446" customWidth="1"/>
    <col min="10247" max="10255" width="0" style="446" hidden="1" customWidth="1"/>
    <col min="10256" max="10256" width="11.7109375" style="446" customWidth="1"/>
    <col min="10257" max="10257" width="6.42578125" style="446" bestFit="1" customWidth="1"/>
    <col min="10258" max="10258" width="11.7109375" style="446" customWidth="1"/>
    <col min="10259" max="10259" width="0" style="446" hidden="1" customWidth="1"/>
    <col min="10260" max="10260" width="3.7109375" style="446" customWidth="1"/>
    <col min="10261" max="10261" width="11.140625" style="446" bestFit="1" customWidth="1"/>
    <col min="10262" max="10489" width="10.5703125" style="446"/>
    <col min="10490" max="10497" width="0" style="446" hidden="1" customWidth="1"/>
    <col min="10498" max="10500" width="3.7109375" style="446" customWidth="1"/>
    <col min="10501" max="10501" width="12.7109375" style="446" customWidth="1"/>
    <col min="10502" max="10502" width="47.42578125" style="446" customWidth="1"/>
    <col min="10503" max="10511" width="0" style="446" hidden="1" customWidth="1"/>
    <col min="10512" max="10512" width="11.7109375" style="446" customWidth="1"/>
    <col min="10513" max="10513" width="6.42578125" style="446" bestFit="1" customWidth="1"/>
    <col min="10514" max="10514" width="11.7109375" style="446" customWidth="1"/>
    <col min="10515" max="10515" width="0" style="446" hidden="1" customWidth="1"/>
    <col min="10516" max="10516" width="3.7109375" style="446" customWidth="1"/>
    <col min="10517" max="10517" width="11.140625" style="446" bestFit="1" customWidth="1"/>
    <col min="10518" max="10745" width="10.5703125" style="446"/>
    <col min="10746" max="10753" width="0" style="446" hidden="1" customWidth="1"/>
    <col min="10754" max="10756" width="3.7109375" style="446" customWidth="1"/>
    <col min="10757" max="10757" width="12.7109375" style="446" customWidth="1"/>
    <col min="10758" max="10758" width="47.42578125" style="446" customWidth="1"/>
    <col min="10759" max="10767" width="0" style="446" hidden="1" customWidth="1"/>
    <col min="10768" max="10768" width="11.7109375" style="446" customWidth="1"/>
    <col min="10769" max="10769" width="6.42578125" style="446" bestFit="1" customWidth="1"/>
    <col min="10770" max="10770" width="11.7109375" style="446" customWidth="1"/>
    <col min="10771" max="10771" width="0" style="446" hidden="1" customWidth="1"/>
    <col min="10772" max="10772" width="3.7109375" style="446" customWidth="1"/>
    <col min="10773" max="10773" width="11.140625" style="446" bestFit="1" customWidth="1"/>
    <col min="10774" max="11001" width="10.5703125" style="446"/>
    <col min="11002" max="11009" width="0" style="446" hidden="1" customWidth="1"/>
    <col min="11010" max="11012" width="3.7109375" style="446" customWidth="1"/>
    <col min="11013" max="11013" width="12.7109375" style="446" customWidth="1"/>
    <col min="11014" max="11014" width="47.42578125" style="446" customWidth="1"/>
    <col min="11015" max="11023" width="0" style="446" hidden="1" customWidth="1"/>
    <col min="11024" max="11024" width="11.7109375" style="446" customWidth="1"/>
    <col min="11025" max="11025" width="6.42578125" style="446" bestFit="1" customWidth="1"/>
    <col min="11026" max="11026" width="11.7109375" style="446" customWidth="1"/>
    <col min="11027" max="11027" width="0" style="446" hidden="1" customWidth="1"/>
    <col min="11028" max="11028" width="3.7109375" style="446" customWidth="1"/>
    <col min="11029" max="11029" width="11.140625" style="446" bestFit="1" customWidth="1"/>
    <col min="11030" max="11257" width="10.5703125" style="446"/>
    <col min="11258" max="11265" width="0" style="446" hidden="1" customWidth="1"/>
    <col min="11266" max="11268" width="3.7109375" style="446" customWidth="1"/>
    <col min="11269" max="11269" width="12.7109375" style="446" customWidth="1"/>
    <col min="11270" max="11270" width="47.42578125" style="446" customWidth="1"/>
    <col min="11271" max="11279" width="0" style="446" hidden="1" customWidth="1"/>
    <col min="11280" max="11280" width="11.7109375" style="446" customWidth="1"/>
    <col min="11281" max="11281" width="6.42578125" style="446" bestFit="1" customWidth="1"/>
    <col min="11282" max="11282" width="11.7109375" style="446" customWidth="1"/>
    <col min="11283" max="11283" width="0" style="446" hidden="1" customWidth="1"/>
    <col min="11284" max="11284" width="3.7109375" style="446" customWidth="1"/>
    <col min="11285" max="11285" width="11.140625" style="446" bestFit="1" customWidth="1"/>
    <col min="11286" max="11513" width="10.5703125" style="446"/>
    <col min="11514" max="11521" width="0" style="446" hidden="1" customWidth="1"/>
    <col min="11522" max="11524" width="3.7109375" style="446" customWidth="1"/>
    <col min="11525" max="11525" width="12.7109375" style="446" customWidth="1"/>
    <col min="11526" max="11526" width="47.42578125" style="446" customWidth="1"/>
    <col min="11527" max="11535" width="0" style="446" hidden="1" customWidth="1"/>
    <col min="11536" max="11536" width="11.7109375" style="446" customWidth="1"/>
    <col min="11537" max="11537" width="6.42578125" style="446" bestFit="1" customWidth="1"/>
    <col min="11538" max="11538" width="11.7109375" style="446" customWidth="1"/>
    <col min="11539" max="11539" width="0" style="446" hidden="1" customWidth="1"/>
    <col min="11540" max="11540" width="3.7109375" style="446" customWidth="1"/>
    <col min="11541" max="11541" width="11.140625" style="446" bestFit="1" customWidth="1"/>
    <col min="11542" max="11769" width="10.5703125" style="446"/>
    <col min="11770" max="11777" width="0" style="446" hidden="1" customWidth="1"/>
    <col min="11778" max="11780" width="3.7109375" style="446" customWidth="1"/>
    <col min="11781" max="11781" width="12.7109375" style="446" customWidth="1"/>
    <col min="11782" max="11782" width="47.42578125" style="446" customWidth="1"/>
    <col min="11783" max="11791" width="0" style="446" hidden="1" customWidth="1"/>
    <col min="11792" max="11792" width="11.7109375" style="446" customWidth="1"/>
    <col min="11793" max="11793" width="6.42578125" style="446" bestFit="1" customWidth="1"/>
    <col min="11794" max="11794" width="11.7109375" style="446" customWidth="1"/>
    <col min="11795" max="11795" width="0" style="446" hidden="1" customWidth="1"/>
    <col min="11796" max="11796" width="3.7109375" style="446" customWidth="1"/>
    <col min="11797" max="11797" width="11.140625" style="446" bestFit="1" customWidth="1"/>
    <col min="11798" max="12025" width="10.5703125" style="446"/>
    <col min="12026" max="12033" width="0" style="446" hidden="1" customWidth="1"/>
    <col min="12034" max="12036" width="3.7109375" style="446" customWidth="1"/>
    <col min="12037" max="12037" width="12.7109375" style="446" customWidth="1"/>
    <col min="12038" max="12038" width="47.42578125" style="446" customWidth="1"/>
    <col min="12039" max="12047" width="0" style="446" hidden="1" customWidth="1"/>
    <col min="12048" max="12048" width="11.7109375" style="446" customWidth="1"/>
    <col min="12049" max="12049" width="6.42578125" style="446" bestFit="1" customWidth="1"/>
    <col min="12050" max="12050" width="11.7109375" style="446" customWidth="1"/>
    <col min="12051" max="12051" width="0" style="446" hidden="1" customWidth="1"/>
    <col min="12052" max="12052" width="3.7109375" style="446" customWidth="1"/>
    <col min="12053" max="12053" width="11.140625" style="446" bestFit="1" customWidth="1"/>
    <col min="12054" max="12281" width="10.5703125" style="446"/>
    <col min="12282" max="12289" width="0" style="446" hidden="1" customWidth="1"/>
    <col min="12290" max="12292" width="3.7109375" style="446" customWidth="1"/>
    <col min="12293" max="12293" width="12.7109375" style="446" customWidth="1"/>
    <col min="12294" max="12294" width="47.42578125" style="446" customWidth="1"/>
    <col min="12295" max="12303" width="0" style="446" hidden="1" customWidth="1"/>
    <col min="12304" max="12304" width="11.7109375" style="446" customWidth="1"/>
    <col min="12305" max="12305" width="6.42578125" style="446" bestFit="1" customWidth="1"/>
    <col min="12306" max="12306" width="11.7109375" style="446" customWidth="1"/>
    <col min="12307" max="12307" width="0" style="446" hidden="1" customWidth="1"/>
    <col min="12308" max="12308" width="3.7109375" style="446" customWidth="1"/>
    <col min="12309" max="12309" width="11.140625" style="446" bestFit="1" customWidth="1"/>
    <col min="12310" max="12537" width="10.5703125" style="446"/>
    <col min="12538" max="12545" width="0" style="446" hidden="1" customWidth="1"/>
    <col min="12546" max="12548" width="3.7109375" style="446" customWidth="1"/>
    <col min="12549" max="12549" width="12.7109375" style="446" customWidth="1"/>
    <col min="12550" max="12550" width="47.42578125" style="446" customWidth="1"/>
    <col min="12551" max="12559" width="0" style="446" hidden="1" customWidth="1"/>
    <col min="12560" max="12560" width="11.7109375" style="446" customWidth="1"/>
    <col min="12561" max="12561" width="6.42578125" style="446" bestFit="1" customWidth="1"/>
    <col min="12562" max="12562" width="11.7109375" style="446" customWidth="1"/>
    <col min="12563" max="12563" width="0" style="446" hidden="1" customWidth="1"/>
    <col min="12564" max="12564" width="3.7109375" style="446" customWidth="1"/>
    <col min="12565" max="12565" width="11.140625" style="446" bestFit="1" customWidth="1"/>
    <col min="12566" max="12793" width="10.5703125" style="446"/>
    <col min="12794" max="12801" width="0" style="446" hidden="1" customWidth="1"/>
    <col min="12802" max="12804" width="3.7109375" style="446" customWidth="1"/>
    <col min="12805" max="12805" width="12.7109375" style="446" customWidth="1"/>
    <col min="12806" max="12806" width="47.42578125" style="446" customWidth="1"/>
    <col min="12807" max="12815" width="0" style="446" hidden="1" customWidth="1"/>
    <col min="12816" max="12816" width="11.7109375" style="446" customWidth="1"/>
    <col min="12817" max="12817" width="6.42578125" style="446" bestFit="1" customWidth="1"/>
    <col min="12818" max="12818" width="11.7109375" style="446" customWidth="1"/>
    <col min="12819" max="12819" width="0" style="446" hidden="1" customWidth="1"/>
    <col min="12820" max="12820" width="3.7109375" style="446" customWidth="1"/>
    <col min="12821" max="12821" width="11.140625" style="446" bestFit="1" customWidth="1"/>
    <col min="12822" max="13049" width="10.5703125" style="446"/>
    <col min="13050" max="13057" width="0" style="446" hidden="1" customWidth="1"/>
    <col min="13058" max="13060" width="3.7109375" style="446" customWidth="1"/>
    <col min="13061" max="13061" width="12.7109375" style="446" customWidth="1"/>
    <col min="13062" max="13062" width="47.42578125" style="446" customWidth="1"/>
    <col min="13063" max="13071" width="0" style="446" hidden="1" customWidth="1"/>
    <col min="13072" max="13072" width="11.7109375" style="446" customWidth="1"/>
    <col min="13073" max="13073" width="6.42578125" style="446" bestFit="1" customWidth="1"/>
    <col min="13074" max="13074" width="11.7109375" style="446" customWidth="1"/>
    <col min="13075" max="13075" width="0" style="446" hidden="1" customWidth="1"/>
    <col min="13076" max="13076" width="3.7109375" style="446" customWidth="1"/>
    <col min="13077" max="13077" width="11.140625" style="446" bestFit="1" customWidth="1"/>
    <col min="13078" max="13305" width="10.5703125" style="446"/>
    <col min="13306" max="13313" width="0" style="446" hidden="1" customWidth="1"/>
    <col min="13314" max="13316" width="3.7109375" style="446" customWidth="1"/>
    <col min="13317" max="13317" width="12.7109375" style="446" customWidth="1"/>
    <col min="13318" max="13318" width="47.42578125" style="446" customWidth="1"/>
    <col min="13319" max="13327" width="0" style="446" hidden="1" customWidth="1"/>
    <col min="13328" max="13328" width="11.7109375" style="446" customWidth="1"/>
    <col min="13329" max="13329" width="6.42578125" style="446" bestFit="1" customWidth="1"/>
    <col min="13330" max="13330" width="11.7109375" style="446" customWidth="1"/>
    <col min="13331" max="13331" width="0" style="446" hidden="1" customWidth="1"/>
    <col min="13332" max="13332" width="3.7109375" style="446" customWidth="1"/>
    <col min="13333" max="13333" width="11.140625" style="446" bestFit="1" customWidth="1"/>
    <col min="13334" max="13561" width="10.5703125" style="446"/>
    <col min="13562" max="13569" width="0" style="446" hidden="1" customWidth="1"/>
    <col min="13570" max="13572" width="3.7109375" style="446" customWidth="1"/>
    <col min="13573" max="13573" width="12.7109375" style="446" customWidth="1"/>
    <col min="13574" max="13574" width="47.42578125" style="446" customWidth="1"/>
    <col min="13575" max="13583" width="0" style="446" hidden="1" customWidth="1"/>
    <col min="13584" max="13584" width="11.7109375" style="446" customWidth="1"/>
    <col min="13585" max="13585" width="6.42578125" style="446" bestFit="1" customWidth="1"/>
    <col min="13586" max="13586" width="11.7109375" style="446" customWidth="1"/>
    <col min="13587" max="13587" width="0" style="446" hidden="1" customWidth="1"/>
    <col min="13588" max="13588" width="3.7109375" style="446" customWidth="1"/>
    <col min="13589" max="13589" width="11.140625" style="446" bestFit="1" customWidth="1"/>
    <col min="13590" max="13817" width="10.5703125" style="446"/>
    <col min="13818" max="13825" width="0" style="446" hidden="1" customWidth="1"/>
    <col min="13826" max="13828" width="3.7109375" style="446" customWidth="1"/>
    <col min="13829" max="13829" width="12.7109375" style="446" customWidth="1"/>
    <col min="13830" max="13830" width="47.42578125" style="446" customWidth="1"/>
    <col min="13831" max="13839" width="0" style="446" hidden="1" customWidth="1"/>
    <col min="13840" max="13840" width="11.7109375" style="446" customWidth="1"/>
    <col min="13841" max="13841" width="6.42578125" style="446" bestFit="1" customWidth="1"/>
    <col min="13842" max="13842" width="11.7109375" style="446" customWidth="1"/>
    <col min="13843" max="13843" width="0" style="446" hidden="1" customWidth="1"/>
    <col min="13844" max="13844" width="3.7109375" style="446" customWidth="1"/>
    <col min="13845" max="13845" width="11.140625" style="446" bestFit="1" customWidth="1"/>
    <col min="13846" max="14073" width="10.5703125" style="446"/>
    <col min="14074" max="14081" width="0" style="446" hidden="1" customWidth="1"/>
    <col min="14082" max="14084" width="3.7109375" style="446" customWidth="1"/>
    <col min="14085" max="14085" width="12.7109375" style="446" customWidth="1"/>
    <col min="14086" max="14086" width="47.42578125" style="446" customWidth="1"/>
    <col min="14087" max="14095" width="0" style="446" hidden="1" customWidth="1"/>
    <col min="14096" max="14096" width="11.7109375" style="446" customWidth="1"/>
    <col min="14097" max="14097" width="6.42578125" style="446" bestFit="1" customWidth="1"/>
    <col min="14098" max="14098" width="11.7109375" style="446" customWidth="1"/>
    <col min="14099" max="14099" width="0" style="446" hidden="1" customWidth="1"/>
    <col min="14100" max="14100" width="3.7109375" style="446" customWidth="1"/>
    <col min="14101" max="14101" width="11.140625" style="446" bestFit="1" customWidth="1"/>
    <col min="14102" max="14329" width="10.5703125" style="446"/>
    <col min="14330" max="14337" width="0" style="446" hidden="1" customWidth="1"/>
    <col min="14338" max="14340" width="3.7109375" style="446" customWidth="1"/>
    <col min="14341" max="14341" width="12.7109375" style="446" customWidth="1"/>
    <col min="14342" max="14342" width="47.42578125" style="446" customWidth="1"/>
    <col min="14343" max="14351" width="0" style="446" hidden="1" customWidth="1"/>
    <col min="14352" max="14352" width="11.7109375" style="446" customWidth="1"/>
    <col min="14353" max="14353" width="6.42578125" style="446" bestFit="1" customWidth="1"/>
    <col min="14354" max="14354" width="11.7109375" style="446" customWidth="1"/>
    <col min="14355" max="14355" width="0" style="446" hidden="1" customWidth="1"/>
    <col min="14356" max="14356" width="3.7109375" style="446" customWidth="1"/>
    <col min="14357" max="14357" width="11.140625" style="446" bestFit="1" customWidth="1"/>
    <col min="14358" max="14585" width="10.5703125" style="446"/>
    <col min="14586" max="14593" width="0" style="446" hidden="1" customWidth="1"/>
    <col min="14594" max="14596" width="3.7109375" style="446" customWidth="1"/>
    <col min="14597" max="14597" width="12.7109375" style="446" customWidth="1"/>
    <col min="14598" max="14598" width="47.42578125" style="446" customWidth="1"/>
    <col min="14599" max="14607" width="0" style="446" hidden="1" customWidth="1"/>
    <col min="14608" max="14608" width="11.7109375" style="446" customWidth="1"/>
    <col min="14609" max="14609" width="6.42578125" style="446" bestFit="1" customWidth="1"/>
    <col min="14610" max="14610" width="11.7109375" style="446" customWidth="1"/>
    <col min="14611" max="14611" width="0" style="446" hidden="1" customWidth="1"/>
    <col min="14612" max="14612" width="3.7109375" style="446" customWidth="1"/>
    <col min="14613" max="14613" width="11.140625" style="446" bestFit="1" customWidth="1"/>
    <col min="14614" max="14841" width="10.5703125" style="446"/>
    <col min="14842" max="14849" width="0" style="446" hidden="1" customWidth="1"/>
    <col min="14850" max="14852" width="3.7109375" style="446" customWidth="1"/>
    <col min="14853" max="14853" width="12.7109375" style="446" customWidth="1"/>
    <col min="14854" max="14854" width="47.42578125" style="446" customWidth="1"/>
    <col min="14855" max="14863" width="0" style="446" hidden="1" customWidth="1"/>
    <col min="14864" max="14864" width="11.7109375" style="446" customWidth="1"/>
    <col min="14865" max="14865" width="6.42578125" style="446" bestFit="1" customWidth="1"/>
    <col min="14866" max="14866" width="11.7109375" style="446" customWidth="1"/>
    <col min="14867" max="14867" width="0" style="446" hidden="1" customWidth="1"/>
    <col min="14868" max="14868" width="3.7109375" style="446" customWidth="1"/>
    <col min="14869" max="14869" width="11.140625" style="446" bestFit="1" customWidth="1"/>
    <col min="14870" max="15097" width="10.5703125" style="446"/>
    <col min="15098" max="15105" width="0" style="446" hidden="1" customWidth="1"/>
    <col min="15106" max="15108" width="3.7109375" style="446" customWidth="1"/>
    <col min="15109" max="15109" width="12.7109375" style="446" customWidth="1"/>
    <col min="15110" max="15110" width="47.42578125" style="446" customWidth="1"/>
    <col min="15111" max="15119" width="0" style="446" hidden="1" customWidth="1"/>
    <col min="15120" max="15120" width="11.7109375" style="446" customWidth="1"/>
    <col min="15121" max="15121" width="6.42578125" style="446" bestFit="1" customWidth="1"/>
    <col min="15122" max="15122" width="11.7109375" style="446" customWidth="1"/>
    <col min="15123" max="15123" width="0" style="446" hidden="1" customWidth="1"/>
    <col min="15124" max="15124" width="3.7109375" style="446" customWidth="1"/>
    <col min="15125" max="15125" width="11.140625" style="446" bestFit="1" customWidth="1"/>
    <col min="15126" max="15353" width="10.5703125" style="446"/>
    <col min="15354" max="15361" width="0" style="446" hidden="1" customWidth="1"/>
    <col min="15362" max="15364" width="3.7109375" style="446" customWidth="1"/>
    <col min="15365" max="15365" width="12.7109375" style="446" customWidth="1"/>
    <col min="15366" max="15366" width="47.42578125" style="446" customWidth="1"/>
    <col min="15367" max="15375" width="0" style="446" hidden="1" customWidth="1"/>
    <col min="15376" max="15376" width="11.7109375" style="446" customWidth="1"/>
    <col min="15377" max="15377" width="6.42578125" style="446" bestFit="1" customWidth="1"/>
    <col min="15378" max="15378" width="11.7109375" style="446" customWidth="1"/>
    <col min="15379" max="15379" width="0" style="446" hidden="1" customWidth="1"/>
    <col min="15380" max="15380" width="3.7109375" style="446" customWidth="1"/>
    <col min="15381" max="15381" width="11.140625" style="446" bestFit="1" customWidth="1"/>
    <col min="15382" max="15609" width="10.5703125" style="446"/>
    <col min="15610" max="15617" width="0" style="446" hidden="1" customWidth="1"/>
    <col min="15618" max="15620" width="3.7109375" style="446" customWidth="1"/>
    <col min="15621" max="15621" width="12.7109375" style="446" customWidth="1"/>
    <col min="15622" max="15622" width="47.42578125" style="446" customWidth="1"/>
    <col min="15623" max="15631" width="0" style="446" hidden="1" customWidth="1"/>
    <col min="15632" max="15632" width="11.7109375" style="446" customWidth="1"/>
    <col min="15633" max="15633" width="6.42578125" style="446" bestFit="1" customWidth="1"/>
    <col min="15634" max="15634" width="11.7109375" style="446" customWidth="1"/>
    <col min="15635" max="15635" width="0" style="446" hidden="1" customWidth="1"/>
    <col min="15636" max="15636" width="3.7109375" style="446" customWidth="1"/>
    <col min="15637" max="15637" width="11.140625" style="446" bestFit="1" customWidth="1"/>
    <col min="15638" max="15865" width="10.5703125" style="446"/>
    <col min="15866" max="15873" width="0" style="446" hidden="1" customWidth="1"/>
    <col min="15874" max="15876" width="3.7109375" style="446" customWidth="1"/>
    <col min="15877" max="15877" width="12.7109375" style="446" customWidth="1"/>
    <col min="15878" max="15878" width="47.42578125" style="446" customWidth="1"/>
    <col min="15879" max="15887" width="0" style="446" hidden="1" customWidth="1"/>
    <col min="15888" max="15888" width="11.7109375" style="446" customWidth="1"/>
    <col min="15889" max="15889" width="6.42578125" style="446" bestFit="1" customWidth="1"/>
    <col min="15890" max="15890" width="11.7109375" style="446" customWidth="1"/>
    <col min="15891" max="15891" width="0" style="446" hidden="1" customWidth="1"/>
    <col min="15892" max="15892" width="3.7109375" style="446" customWidth="1"/>
    <col min="15893" max="15893" width="11.140625" style="446" bestFit="1" customWidth="1"/>
    <col min="15894" max="16121" width="10.5703125" style="446"/>
    <col min="16122" max="16129" width="0" style="446" hidden="1" customWidth="1"/>
    <col min="16130" max="16132" width="3.7109375" style="446" customWidth="1"/>
    <col min="16133" max="16133" width="12.7109375" style="446" customWidth="1"/>
    <col min="16134" max="16134" width="47.42578125" style="446" customWidth="1"/>
    <col min="16135" max="16143" width="0" style="446" hidden="1" customWidth="1"/>
    <col min="16144" max="16144" width="11.7109375" style="446" customWidth="1"/>
    <col min="16145" max="16145" width="6.42578125" style="446" bestFit="1" customWidth="1"/>
    <col min="16146" max="16146" width="11.7109375" style="446" customWidth="1"/>
    <col min="16147" max="16147" width="0" style="446" hidden="1" customWidth="1"/>
    <col min="16148" max="16148" width="3.7109375" style="446" customWidth="1"/>
    <col min="16149" max="16149" width="11.140625" style="446" bestFit="1" customWidth="1"/>
    <col min="16150" max="16384" width="10.5703125" style="446"/>
  </cols>
  <sheetData>
    <row r="1" spans="1:33" hidden="1"/>
    <row r="2" spans="1:33" hidden="1"/>
    <row r="3" spans="1:33" hidden="1"/>
    <row r="4" spans="1:33" ht="3" customHeight="1">
      <c r="J4" s="451"/>
      <c r="K4" s="451"/>
      <c r="L4" s="447"/>
      <c r="M4" s="447"/>
      <c r="N4" s="447"/>
      <c r="O4" s="454"/>
      <c r="P4" s="454"/>
      <c r="Q4" s="454"/>
      <c r="R4" s="454"/>
      <c r="S4" s="454"/>
      <c r="T4" s="454"/>
      <c r="U4" s="454"/>
      <c r="V4" s="454"/>
      <c r="W4" s="454"/>
      <c r="X4" s="454"/>
      <c r="Y4" s="454"/>
      <c r="Z4" s="447"/>
    </row>
    <row r="5" spans="1:33" ht="26.1" customHeight="1">
      <c r="J5" s="451"/>
      <c r="K5" s="451"/>
      <c r="L5" s="1307" t="s">
        <v>735</v>
      </c>
      <c r="M5" s="1307"/>
      <c r="N5" s="1307"/>
      <c r="O5" s="1307"/>
      <c r="P5" s="1307"/>
      <c r="Q5" s="1307"/>
      <c r="R5" s="1307"/>
      <c r="S5" s="1307"/>
      <c r="T5" s="1307"/>
      <c r="U5" s="548"/>
      <c r="V5" s="493"/>
      <c r="W5" s="493"/>
      <c r="X5" s="554"/>
      <c r="Y5" s="554"/>
      <c r="Z5" s="467"/>
    </row>
    <row r="6" spans="1:33" ht="3" customHeight="1">
      <c r="J6" s="451"/>
      <c r="K6" s="451"/>
      <c r="L6" s="447"/>
      <c r="M6" s="447"/>
      <c r="N6" s="447"/>
      <c r="O6" s="450"/>
      <c r="P6" s="450"/>
      <c r="Q6" s="450"/>
      <c r="R6" s="450"/>
      <c r="S6" s="450"/>
      <c r="T6" s="450"/>
      <c r="U6" s="447"/>
      <c r="V6" s="447"/>
    </row>
    <row r="7" spans="1:33" s="746" customFormat="1" ht="5.25" hidden="1">
      <c r="A7" s="1121"/>
      <c r="B7" s="1121"/>
      <c r="C7" s="1121"/>
      <c r="D7" s="1121"/>
      <c r="E7" s="1121"/>
      <c r="F7" s="1121"/>
      <c r="G7" s="1121"/>
      <c r="H7" s="1121"/>
      <c r="L7" s="1171"/>
      <c r="M7" s="1046"/>
      <c r="O7" s="1283"/>
      <c r="P7" s="1283"/>
      <c r="Q7" s="1283"/>
      <c r="R7" s="1283"/>
      <c r="S7" s="1283"/>
      <c r="T7" s="1283"/>
      <c r="U7" s="780"/>
      <c r="V7" s="780"/>
      <c r="X7" s="1121"/>
      <c r="Y7" s="1121"/>
      <c r="Z7" s="1121"/>
      <c r="AA7" s="1121"/>
      <c r="AB7" s="1121"/>
    </row>
    <row r="8" spans="1:33" s="461" customFormat="1" ht="18.75">
      <c r="A8" s="475"/>
      <c r="B8" s="475"/>
      <c r="C8" s="475"/>
      <c r="D8" s="475"/>
      <c r="E8" s="475"/>
      <c r="F8" s="475"/>
      <c r="G8" s="475"/>
      <c r="H8" s="475"/>
      <c r="L8" s="469"/>
      <c r="M8" s="586" t="str">
        <f>"Дата подачи заявления об "&amp;IF(datePr_ch="","утверждении","изменении") &amp; " тарифов"</f>
        <v>Дата подачи заявления об утверждении тарифов</v>
      </c>
      <c r="N8" s="1125"/>
      <c r="O8" s="1284" t="str">
        <f>IF(datePr_ch="",IF(datePr="","",datePr),datePr_ch)</f>
        <v>29.04.2021</v>
      </c>
      <c r="P8" s="1284"/>
      <c r="Q8" s="1284"/>
      <c r="R8" s="1284"/>
      <c r="S8" s="1284"/>
      <c r="T8" s="1284"/>
      <c r="U8" s="635"/>
      <c r="V8" s="456"/>
      <c r="AC8" s="475"/>
      <c r="AD8" s="475"/>
      <c r="AE8" s="475"/>
      <c r="AF8" s="475"/>
      <c r="AG8" s="475"/>
    </row>
    <row r="9" spans="1:33" s="461" customFormat="1" ht="22.5">
      <c r="A9" s="475"/>
      <c r="B9" s="475"/>
      <c r="C9" s="475"/>
      <c r="D9" s="475"/>
      <c r="E9" s="475"/>
      <c r="F9" s="475"/>
      <c r="G9" s="475"/>
      <c r="H9" s="475"/>
      <c r="L9" s="522"/>
      <c r="M9" s="586" t="str">
        <f>"Номер подачи заявления об "&amp;IF(numberPr_ch="","утверждении","изменении") &amp; " тарифов"</f>
        <v>Номер подачи заявления об утверждении тарифов</v>
      </c>
      <c r="N9" s="1125"/>
      <c r="O9" s="1284" t="str">
        <f>IF(numberPr_ch="",IF(numberPr="","",numberPr),numberPr_ch)</f>
        <v>53</v>
      </c>
      <c r="P9" s="1284"/>
      <c r="Q9" s="1284"/>
      <c r="R9" s="1284"/>
      <c r="S9" s="1284"/>
      <c r="T9" s="1284"/>
      <c r="U9" s="635"/>
      <c r="V9" s="456"/>
      <c r="AC9" s="475"/>
      <c r="AD9" s="475"/>
      <c r="AE9" s="475"/>
      <c r="AF9" s="475"/>
      <c r="AG9" s="475"/>
    </row>
    <row r="10" spans="1:33" s="746" customFormat="1" ht="5.25" hidden="1">
      <c r="A10" s="1121"/>
      <c r="B10" s="1121"/>
      <c r="C10" s="1121"/>
      <c r="D10" s="1121"/>
      <c r="E10" s="1121"/>
      <c r="F10" s="1121"/>
      <c r="G10" s="1121"/>
      <c r="H10" s="1121"/>
      <c r="L10" s="1171"/>
      <c r="M10" s="1046"/>
      <c r="O10" s="1283"/>
      <c r="P10" s="1283"/>
      <c r="Q10" s="1283"/>
      <c r="R10" s="1283"/>
      <c r="S10" s="1283"/>
      <c r="T10" s="1283"/>
      <c r="U10" s="780"/>
      <c r="V10" s="780"/>
      <c r="X10" s="1121"/>
      <c r="Y10" s="1121"/>
      <c r="Z10" s="1121"/>
      <c r="AA10" s="1121"/>
      <c r="AB10" s="1121"/>
    </row>
    <row r="11" spans="1:33" s="461" customFormat="1" ht="11.25" hidden="1">
      <c r="A11" s="475"/>
      <c r="B11" s="475"/>
      <c r="C11" s="475"/>
      <c r="D11" s="475"/>
      <c r="E11" s="475"/>
      <c r="F11" s="475"/>
      <c r="G11" s="475"/>
      <c r="H11" s="475"/>
      <c r="L11" s="522"/>
      <c r="M11" s="522"/>
      <c r="N11" s="536"/>
      <c r="O11" s="551"/>
      <c r="P11" s="551"/>
      <c r="Q11" s="551"/>
      <c r="R11" s="551"/>
      <c r="S11" s="551"/>
      <c r="T11" s="551"/>
      <c r="U11" s="456"/>
      <c r="V11" s="456"/>
      <c r="Z11" s="473" t="s">
        <v>371</v>
      </c>
      <c r="AC11" s="475"/>
      <c r="AD11" s="475"/>
      <c r="AE11" s="475"/>
      <c r="AF11" s="475"/>
      <c r="AG11" s="475"/>
    </row>
    <row r="12" spans="1:33">
      <c r="J12" s="451"/>
      <c r="K12" s="451"/>
      <c r="L12" s="447"/>
      <c r="M12" s="447"/>
      <c r="N12" s="447"/>
      <c r="O12" s="1324"/>
      <c r="P12" s="1324"/>
      <c r="Q12" s="1324"/>
      <c r="R12" s="1324"/>
      <c r="S12" s="1324"/>
      <c r="T12" s="1324"/>
      <c r="U12" s="1324"/>
      <c r="V12" s="1324"/>
      <c r="W12" s="1324"/>
      <c r="X12" s="1324"/>
      <c r="Y12" s="1324"/>
      <c r="Z12" s="1324"/>
    </row>
    <row r="13" spans="1:33" ht="14.25" customHeight="1">
      <c r="J13" s="451"/>
      <c r="K13" s="451"/>
      <c r="L13" s="1291" t="s">
        <v>445</v>
      </c>
      <c r="M13" s="1291"/>
      <c r="N13" s="1291"/>
      <c r="O13" s="1291"/>
      <c r="P13" s="1291"/>
      <c r="Q13" s="1291"/>
      <c r="R13" s="1291"/>
      <c r="S13" s="1291"/>
      <c r="T13" s="1291"/>
      <c r="U13" s="1291"/>
      <c r="V13" s="1291"/>
      <c r="W13" s="1291"/>
      <c r="X13" s="1291"/>
      <c r="Y13" s="1291"/>
      <c r="Z13" s="1291"/>
      <c r="AA13" s="1291"/>
      <c r="AB13" s="1235" t="s">
        <v>446</v>
      </c>
    </row>
    <row r="14" spans="1:33" ht="14.25" customHeight="1">
      <c r="J14" s="451"/>
      <c r="K14" s="451"/>
      <c r="L14" s="1291" t="s">
        <v>91</v>
      </c>
      <c r="M14" s="1291" t="s">
        <v>602</v>
      </c>
      <c r="N14" s="547"/>
      <c r="O14" s="1235" t="s">
        <v>604</v>
      </c>
      <c r="P14" s="1235"/>
      <c r="Q14" s="1235"/>
      <c r="R14" s="1235"/>
      <c r="S14" s="1235"/>
      <c r="T14" s="1235"/>
      <c r="U14" s="1235"/>
      <c r="V14" s="1235"/>
      <c r="W14" s="1235"/>
      <c r="X14" s="1235"/>
      <c r="Y14" s="1235"/>
      <c r="Z14" s="1291" t="s">
        <v>339</v>
      </c>
      <c r="AA14" s="1323" t="s">
        <v>274</v>
      </c>
      <c r="AB14" s="1235"/>
    </row>
    <row r="15" spans="1:33" s="493" customFormat="1" ht="14.25" customHeight="1">
      <c r="A15" s="554"/>
      <c r="B15" s="554"/>
      <c r="C15" s="554"/>
      <c r="D15" s="554"/>
      <c r="E15" s="554"/>
      <c r="F15" s="554"/>
      <c r="G15" s="560"/>
      <c r="H15" s="560"/>
      <c r="I15" s="501"/>
      <c r="J15" s="499"/>
      <c r="K15" s="499"/>
      <c r="L15" s="1291"/>
      <c r="M15" s="1291"/>
      <c r="N15" s="547"/>
      <c r="O15" s="1332" t="s">
        <v>617</v>
      </c>
      <c r="P15" s="1332" t="s">
        <v>589</v>
      </c>
      <c r="Q15" s="1332" t="s">
        <v>590</v>
      </c>
      <c r="R15" s="1332" t="s">
        <v>270</v>
      </c>
      <c r="S15" s="1332"/>
      <c r="T15" s="1332" t="s">
        <v>270</v>
      </c>
      <c r="U15" s="1332"/>
      <c r="V15" s="621"/>
      <c r="W15" s="1331" t="s">
        <v>615</v>
      </c>
      <c r="X15" s="1331"/>
      <c r="Y15" s="1331"/>
      <c r="Z15" s="1291"/>
      <c r="AA15" s="1323"/>
      <c r="AB15" s="1235"/>
      <c r="AC15" s="554"/>
      <c r="AD15" s="554"/>
      <c r="AE15" s="554"/>
      <c r="AF15" s="554"/>
      <c r="AG15" s="554"/>
    </row>
    <row r="16" spans="1:33" ht="56.25" customHeight="1">
      <c r="J16" s="451"/>
      <c r="K16" s="451"/>
      <c r="L16" s="1291"/>
      <c r="M16" s="1291"/>
      <c r="N16" s="547"/>
      <c r="O16" s="1332"/>
      <c r="P16" s="1332"/>
      <c r="Q16" s="1332"/>
      <c r="R16" s="505" t="s">
        <v>591</v>
      </c>
      <c r="S16" s="505" t="s">
        <v>592</v>
      </c>
      <c r="T16" s="505" t="s">
        <v>593</v>
      </c>
      <c r="U16" s="505" t="s">
        <v>594</v>
      </c>
      <c r="V16" s="505"/>
      <c r="W16" s="506" t="s">
        <v>273</v>
      </c>
      <c r="X16" s="1333" t="s">
        <v>272</v>
      </c>
      <c r="Y16" s="1333"/>
      <c r="Z16" s="1291"/>
      <c r="AA16" s="1323"/>
      <c r="AB16" s="1235"/>
    </row>
    <row r="17" spans="1:33">
      <c r="J17" s="451"/>
      <c r="K17" s="459">
        <v>1</v>
      </c>
      <c r="L17" s="448" t="s">
        <v>92</v>
      </c>
      <c r="M17" s="448" t="s">
        <v>48</v>
      </c>
      <c r="N17" s="466" t="s">
        <v>48</v>
      </c>
      <c r="O17" s="457">
        <f ca="1">OFFSET(O17,0,-1)+1</f>
        <v>3</v>
      </c>
      <c r="P17" s="457">
        <f t="shared" ref="P17:W17" ca="1" si="0">OFFSET(P17,0,-1)+1</f>
        <v>4</v>
      </c>
      <c r="Q17" s="457">
        <f t="shared" ca="1" si="0"/>
        <v>5</v>
      </c>
      <c r="R17" s="457">
        <f t="shared" ca="1" si="0"/>
        <v>6</v>
      </c>
      <c r="S17" s="457">
        <f t="shared" ca="1" si="0"/>
        <v>7</v>
      </c>
      <c r="T17" s="457">
        <f t="shared" ca="1" si="0"/>
        <v>8</v>
      </c>
      <c r="U17" s="457">
        <f t="shared" ca="1" si="0"/>
        <v>9</v>
      </c>
      <c r="V17" s="465">
        <f ca="1">OFFSET(V17,0,-1)</f>
        <v>9</v>
      </c>
      <c r="W17" s="457">
        <f t="shared" ca="1" si="0"/>
        <v>10</v>
      </c>
      <c r="X17" s="1309">
        <f ca="1">OFFSET(X17,0,-1)+1</f>
        <v>11</v>
      </c>
      <c r="Y17" s="1309"/>
      <c r="Z17" s="457">
        <f ca="1">OFFSET(Z17,0,-2)+1</f>
        <v>12</v>
      </c>
      <c r="AB17" s="457">
        <f ca="1">OFFSET(AB17,0,-2)+1</f>
        <v>13</v>
      </c>
    </row>
    <row r="18" spans="1:33" ht="22.5">
      <c r="A18" s="1310">
        <v>1</v>
      </c>
      <c r="B18" s="1000"/>
      <c r="C18" s="1000"/>
      <c r="D18" s="1000"/>
      <c r="E18" s="1001"/>
      <c r="F18" s="1002"/>
      <c r="G18" s="1000"/>
      <c r="H18" s="1000"/>
      <c r="I18" s="988"/>
      <c r="J18" s="993"/>
      <c r="K18" s="993"/>
      <c r="L18" s="562">
        <f>mergeValue(A18)</f>
        <v>1</v>
      </c>
      <c r="M18" s="610" t="s">
        <v>19</v>
      </c>
      <c r="N18" s="549"/>
      <c r="O18" s="1322"/>
      <c r="P18" s="1322"/>
      <c r="Q18" s="1322"/>
      <c r="R18" s="1322"/>
      <c r="S18" s="1322"/>
      <c r="T18" s="1322"/>
      <c r="U18" s="1322"/>
      <c r="V18" s="1322"/>
      <c r="W18" s="1322"/>
      <c r="X18" s="1322"/>
      <c r="Y18" s="1322"/>
      <c r="Z18" s="1322"/>
      <c r="AA18" s="1322"/>
      <c r="AB18" s="599" t="s">
        <v>718</v>
      </c>
    </row>
    <row r="19" spans="1:33" ht="22.5">
      <c r="A19" s="1310"/>
      <c r="B19" s="1310">
        <v>1</v>
      </c>
      <c r="C19" s="1000"/>
      <c r="D19" s="1000"/>
      <c r="E19" s="1002"/>
      <c r="F19" s="1002"/>
      <c r="G19" s="1000"/>
      <c r="H19" s="1000"/>
      <c r="I19" s="995"/>
      <c r="J19" s="990"/>
      <c r="K19" s="989"/>
      <c r="L19" s="562" t="str">
        <f>mergeValue(A19) &amp;"."&amp; mergeValue(B19)</f>
        <v>1.1</v>
      </c>
      <c r="M19" s="516" t="s">
        <v>15</v>
      </c>
      <c r="N19" s="549"/>
      <c r="O19" s="1322"/>
      <c r="P19" s="1322"/>
      <c r="Q19" s="1322"/>
      <c r="R19" s="1322"/>
      <c r="S19" s="1322"/>
      <c r="T19" s="1322"/>
      <c r="U19" s="1322"/>
      <c r="V19" s="1322"/>
      <c r="W19" s="1322"/>
      <c r="X19" s="1322"/>
      <c r="Y19" s="1322"/>
      <c r="Z19" s="1322"/>
      <c r="AA19" s="1322"/>
      <c r="AB19" s="599" t="s">
        <v>459</v>
      </c>
    </row>
    <row r="20" spans="1:33" ht="22.5">
      <c r="A20" s="1310"/>
      <c r="B20" s="1310"/>
      <c r="C20" s="1310">
        <v>1</v>
      </c>
      <c r="D20" s="1000"/>
      <c r="E20" s="1002"/>
      <c r="F20" s="1002"/>
      <c r="G20" s="1000"/>
      <c r="H20" s="1000"/>
      <c r="I20" s="995"/>
      <c r="J20" s="990"/>
      <c r="K20" s="989"/>
      <c r="L20" s="562" t="str">
        <f>mergeValue(A20) &amp;"."&amp; mergeValue(B20)&amp;"."&amp; mergeValue(C20)</f>
        <v>1.1.1</v>
      </c>
      <c r="M20" s="517" t="s">
        <v>7</v>
      </c>
      <c r="N20" s="549"/>
      <c r="O20" s="1322"/>
      <c r="P20" s="1322"/>
      <c r="Q20" s="1322"/>
      <c r="R20" s="1322"/>
      <c r="S20" s="1322"/>
      <c r="T20" s="1322"/>
      <c r="U20" s="1322"/>
      <c r="V20" s="1322"/>
      <c r="W20" s="1322"/>
      <c r="X20" s="1322"/>
      <c r="Y20" s="1322"/>
      <c r="Z20" s="1322"/>
      <c r="AA20" s="1322"/>
      <c r="AB20" s="599" t="s">
        <v>600</v>
      </c>
    </row>
    <row r="21" spans="1:33" ht="22.5">
      <c r="A21" s="1310"/>
      <c r="B21" s="1310"/>
      <c r="C21" s="1310"/>
      <c r="D21" s="1310">
        <v>1</v>
      </c>
      <c r="E21" s="1002"/>
      <c r="F21" s="1002"/>
      <c r="G21" s="1000"/>
      <c r="H21" s="1000"/>
      <c r="I21" s="995"/>
      <c r="J21" s="990"/>
      <c r="K21" s="989"/>
      <c r="L21" s="562" t="str">
        <f>mergeValue(A21) &amp;"."&amp; mergeValue(B21)&amp;"."&amp; mergeValue(C21)&amp;"."&amp; mergeValue(D21)</f>
        <v>1.1.1.1</v>
      </c>
      <c r="M21" s="518" t="s">
        <v>21</v>
      </c>
      <c r="N21" s="549"/>
      <c r="O21" s="1322"/>
      <c r="P21" s="1322"/>
      <c r="Q21" s="1322"/>
      <c r="R21" s="1322"/>
      <c r="S21" s="1322"/>
      <c r="T21" s="1322"/>
      <c r="U21" s="1322"/>
      <c r="V21" s="1322"/>
      <c r="W21" s="1322"/>
      <c r="X21" s="1322"/>
      <c r="Y21" s="1322"/>
      <c r="Z21" s="1322"/>
      <c r="AA21" s="1322"/>
      <c r="AB21" s="599" t="s">
        <v>601</v>
      </c>
    </row>
    <row r="22" spans="1:33" hidden="1">
      <c r="A22" s="1310"/>
      <c r="B22" s="1310"/>
      <c r="C22" s="1310"/>
      <c r="D22" s="1310"/>
      <c r="E22" s="1310">
        <v>1</v>
      </c>
      <c r="F22" s="1002"/>
      <c r="G22" s="1000"/>
      <c r="H22" s="1000"/>
      <c r="I22" s="994"/>
      <c r="J22" s="990"/>
      <c r="K22" s="989"/>
      <c r="L22" s="562"/>
      <c r="M22" s="524"/>
      <c r="N22" s="550"/>
      <c r="O22" s="600"/>
      <c r="P22" s="600"/>
      <c r="Q22" s="600"/>
      <c r="R22" s="600"/>
      <c r="S22" s="600"/>
      <c r="T22" s="600"/>
      <c r="U22" s="600"/>
      <c r="V22" s="600"/>
      <c r="W22" s="600"/>
      <c r="X22" s="600"/>
      <c r="Y22" s="600"/>
      <c r="Z22" s="600"/>
      <c r="AA22" s="478"/>
      <c r="AB22" s="599"/>
    </row>
    <row r="23" spans="1:33" ht="33.75">
      <c r="A23" s="1310"/>
      <c r="B23" s="1310"/>
      <c r="C23" s="1310"/>
      <c r="D23" s="1310"/>
      <c r="E23" s="1310"/>
      <c r="F23" s="1310">
        <v>1</v>
      </c>
      <c r="G23" s="1000"/>
      <c r="H23" s="1000"/>
      <c r="I23" s="1329"/>
      <c r="J23" s="990"/>
      <c r="K23" s="989"/>
      <c r="L23" s="562" t="str">
        <f>mergeValue(A23) &amp;"."&amp; mergeValue(B23)&amp;"."&amp; mergeValue(C23)&amp;"."&amp; mergeValue(D23)&amp;"."&amp; mergeValue(F23)</f>
        <v>1.1.1.1.1</v>
      </c>
      <c r="M23" s="525" t="s">
        <v>9</v>
      </c>
      <c r="N23" s="550"/>
      <c r="O23" s="1313"/>
      <c r="P23" s="1314"/>
      <c r="Q23" s="1314"/>
      <c r="R23" s="1314"/>
      <c r="S23" s="1314"/>
      <c r="T23" s="1314"/>
      <c r="U23" s="1314"/>
      <c r="V23" s="1314"/>
      <c r="W23" s="1314"/>
      <c r="X23" s="1314"/>
      <c r="Y23" s="1314"/>
      <c r="Z23" s="1314"/>
      <c r="AA23" s="1315"/>
      <c r="AB23" s="599" t="s">
        <v>720</v>
      </c>
      <c r="AD23" s="474" t="str">
        <f>strCheckUnique(AE23:AE28)</f>
        <v/>
      </c>
      <c r="AF23" s="474"/>
    </row>
    <row r="24" spans="1:33" ht="56.25">
      <c r="A24" s="1310"/>
      <c r="B24" s="1310"/>
      <c r="C24" s="1310"/>
      <c r="D24" s="1310"/>
      <c r="E24" s="1310"/>
      <c r="F24" s="1310"/>
      <c r="G24" s="1310">
        <v>1</v>
      </c>
      <c r="H24" s="1000"/>
      <c r="I24" s="1329"/>
      <c r="J24" s="1330"/>
      <c r="K24" s="996"/>
      <c r="L24" s="562" t="str">
        <f>mergeValue(A24) &amp;"."&amp; mergeValue(B24)&amp;"."&amp; mergeValue(C24)&amp;"."&amp; mergeValue(D24)&amp;"."&amp; mergeValue(F24)&amp;"."&amp; mergeValue(G24)</f>
        <v>1.1.1.1.1.1</v>
      </c>
      <c r="M24" s="1088" t="s">
        <v>613</v>
      </c>
      <c r="N24" s="615"/>
      <c r="O24" s="532"/>
      <c r="P24" s="532"/>
      <c r="Q24" s="532"/>
      <c r="R24" s="463"/>
      <c r="S24" s="1041"/>
      <c r="T24" s="463"/>
      <c r="U24" s="1041"/>
      <c r="V24" s="553" t="str">
        <f>W24 &amp; "-" &amp; Y24</f>
        <v>-</v>
      </c>
      <c r="W24" s="1316"/>
      <c r="X24" s="1306" t="s">
        <v>83</v>
      </c>
      <c r="Y24" s="1316"/>
      <c r="Z24" s="1306" t="s">
        <v>84</v>
      </c>
      <c r="AA24" s="507"/>
      <c r="AB24" s="599" t="s">
        <v>738</v>
      </c>
      <c r="AC24" s="470" t="str">
        <f>strCheckDate(O24:AA24)</f>
        <v/>
      </c>
      <c r="AD24" s="474"/>
      <c r="AE24" s="474" t="str">
        <f>IF(M24="","",M24 )</f>
        <v>горячая вода в системе централизованного теплоснабжения на горячее водоснабжение</v>
      </c>
      <c r="AF24" s="474"/>
      <c r="AG24" s="474"/>
    </row>
    <row r="25" spans="1:33" ht="87.95" customHeight="1">
      <c r="A25" s="1310"/>
      <c r="B25" s="1310"/>
      <c r="C25" s="1310"/>
      <c r="D25" s="1310"/>
      <c r="E25" s="1310"/>
      <c r="F25" s="1310"/>
      <c r="G25" s="1310"/>
      <c r="H25" s="1000">
        <v>1</v>
      </c>
      <c r="I25" s="1329"/>
      <c r="J25" s="1330"/>
      <c r="K25" s="996"/>
      <c r="L25" s="562" t="str">
        <f>mergeValue(A25) &amp;"."&amp; mergeValue(B25)&amp;"."&amp; mergeValue(C25)&amp;"."&amp; mergeValue(D25)&amp;"."&amp; mergeValue(F25)&amp;"."&amp; mergeValue(G25)&amp;"."&amp; mergeValue(H25)</f>
        <v>1.1.1.1.1.1.1</v>
      </c>
      <c r="M25" s="1018"/>
      <c r="N25" s="464"/>
      <c r="O25" s="532"/>
      <c r="P25" s="532"/>
      <c r="Q25" s="532"/>
      <c r="R25" s="463"/>
      <c r="S25" s="1041"/>
      <c r="T25" s="463"/>
      <c r="U25" s="1041"/>
      <c r="V25" s="553" t="str">
        <f>W25 &amp; "-" &amp; Y25</f>
        <v>-</v>
      </c>
      <c r="W25" s="1316"/>
      <c r="X25" s="1306"/>
      <c r="Y25" s="1316"/>
      <c r="Z25" s="1306"/>
      <c r="AA25" s="637"/>
      <c r="AB25" s="1280" t="s">
        <v>739</v>
      </c>
      <c r="AC25" s="470" t="str">
        <f>strCheckDate(O25:AA25)</f>
        <v/>
      </c>
      <c r="AF25" s="474"/>
    </row>
    <row r="26" spans="1:33" hidden="1">
      <c r="A26" s="1310"/>
      <c r="B26" s="1310"/>
      <c r="C26" s="1310"/>
      <c r="D26" s="1310"/>
      <c r="E26" s="1310"/>
      <c r="F26" s="1310"/>
      <c r="G26" s="1310"/>
      <c r="H26" s="1000"/>
      <c r="I26" s="1329"/>
      <c r="J26" s="1330"/>
      <c r="K26" s="996"/>
      <c r="L26" s="569"/>
      <c r="M26" s="615"/>
      <c r="N26" s="615"/>
      <c r="O26" s="532"/>
      <c r="P26" s="463"/>
      <c r="Q26" s="463"/>
      <c r="R26" s="463"/>
      <c r="S26" s="463"/>
      <c r="T26" s="463"/>
      <c r="U26" s="529"/>
      <c r="V26" s="553"/>
      <c r="W26" s="1305"/>
      <c r="X26" s="1306"/>
      <c r="Y26" s="1305"/>
      <c r="Z26" s="1306"/>
      <c r="AA26" s="507"/>
      <c r="AB26" s="1281"/>
      <c r="AF26" s="474">
        <f ca="1">OFFSET(AF26,-1,0)</f>
        <v>0</v>
      </c>
    </row>
    <row r="27" spans="1:33" s="445" customFormat="1" ht="15" customHeight="1">
      <c r="A27" s="1310"/>
      <c r="B27" s="1310"/>
      <c r="C27" s="1310"/>
      <c r="D27" s="1310"/>
      <c r="E27" s="1310"/>
      <c r="F27" s="1310"/>
      <c r="G27" s="1310"/>
      <c r="H27" s="1000"/>
      <c r="I27" s="1329"/>
      <c r="J27" s="1330"/>
      <c r="K27" s="997"/>
      <c r="L27" s="508"/>
      <c r="M27" s="527" t="s">
        <v>40</v>
      </c>
      <c r="N27" s="521"/>
      <c r="O27" s="515"/>
      <c r="P27" s="515"/>
      <c r="Q27" s="515"/>
      <c r="R27" s="515"/>
      <c r="S27" s="515"/>
      <c r="T27" s="515"/>
      <c r="U27" s="515"/>
      <c r="V27" s="515"/>
      <c r="W27" s="533"/>
      <c r="X27" s="534"/>
      <c r="Y27" s="533"/>
      <c r="Z27" s="521"/>
      <c r="AA27" s="530"/>
      <c r="AB27" s="1282"/>
      <c r="AC27" s="471"/>
      <c r="AD27" s="471"/>
      <c r="AE27" s="471"/>
      <c r="AF27" s="471"/>
      <c r="AG27" s="471"/>
    </row>
    <row r="28" spans="1:33" s="445" customFormat="1" ht="15" customHeight="1">
      <c r="A28" s="1310"/>
      <c r="B28" s="1310"/>
      <c r="C28" s="1310"/>
      <c r="D28" s="1310"/>
      <c r="E28" s="1310"/>
      <c r="F28" s="1310"/>
      <c r="G28" s="1000"/>
      <c r="H28" s="1000"/>
      <c r="I28" s="1329"/>
      <c r="J28" s="998"/>
      <c r="K28" s="997"/>
      <c r="L28" s="508"/>
      <c r="M28" s="526" t="s">
        <v>24</v>
      </c>
      <c r="N28" s="527"/>
      <c r="O28" s="527"/>
      <c r="P28" s="527"/>
      <c r="Q28" s="527"/>
      <c r="R28" s="527"/>
      <c r="S28" s="527"/>
      <c r="T28" s="527"/>
      <c r="U28" s="527"/>
      <c r="V28" s="527"/>
      <c r="W28" s="527"/>
      <c r="X28" s="527"/>
      <c r="Y28" s="527"/>
      <c r="Z28" s="527"/>
      <c r="AA28" s="527"/>
      <c r="AB28" s="530"/>
      <c r="AC28" s="471"/>
      <c r="AD28" s="471"/>
      <c r="AE28" s="471"/>
      <c r="AF28" s="471"/>
      <c r="AG28" s="471"/>
    </row>
    <row r="29" spans="1:33" s="445" customFormat="1" ht="15" customHeight="1">
      <c r="A29" s="1310"/>
      <c r="B29" s="1310"/>
      <c r="C29" s="1310"/>
      <c r="D29" s="1310"/>
      <c r="E29" s="1310"/>
      <c r="F29" s="1003"/>
      <c r="G29" s="1000"/>
      <c r="H29" s="1000"/>
      <c r="I29" s="994"/>
      <c r="J29" s="992"/>
      <c r="K29" s="997"/>
      <c r="L29" s="508"/>
      <c r="M29" s="521" t="s">
        <v>10</v>
      </c>
      <c r="N29" s="520"/>
      <c r="O29" s="515"/>
      <c r="P29" s="515"/>
      <c r="Q29" s="515"/>
      <c r="R29" s="515"/>
      <c r="S29" s="515"/>
      <c r="T29" s="515"/>
      <c r="U29" s="515"/>
      <c r="V29" s="515"/>
      <c r="W29" s="542"/>
      <c r="X29" s="534"/>
      <c r="Y29" s="533"/>
      <c r="Z29" s="520"/>
      <c r="AA29" s="534"/>
      <c r="AB29" s="530"/>
      <c r="AC29" s="471"/>
      <c r="AD29" s="471"/>
      <c r="AE29" s="471"/>
      <c r="AF29" s="471"/>
      <c r="AG29" s="471"/>
    </row>
    <row r="30" spans="1:33" s="445" customFormat="1" hidden="1">
      <c r="A30" s="1310"/>
      <c r="B30" s="1310"/>
      <c r="C30" s="1310"/>
      <c r="D30" s="1310"/>
      <c r="E30" s="1003"/>
      <c r="F30" s="1003"/>
      <c r="G30" s="1000"/>
      <c r="H30" s="1000"/>
      <c r="I30" s="999"/>
      <c r="J30" s="992"/>
      <c r="K30" s="988"/>
      <c r="L30" s="508"/>
      <c r="M30" s="521"/>
      <c r="N30" s="521"/>
      <c r="O30" s="521"/>
      <c r="P30" s="521"/>
      <c r="Q30" s="521"/>
      <c r="R30" s="521"/>
      <c r="S30" s="521"/>
      <c r="T30" s="521"/>
      <c r="U30" s="521"/>
      <c r="V30" s="521"/>
      <c r="W30" s="521"/>
      <c r="X30" s="521"/>
      <c r="Y30" s="521"/>
      <c r="Z30" s="521"/>
      <c r="AA30" s="521"/>
      <c r="AB30" s="530"/>
      <c r="AC30" s="471"/>
      <c r="AD30" s="471"/>
      <c r="AE30" s="471"/>
      <c r="AF30" s="471"/>
      <c r="AG30" s="471"/>
    </row>
    <row r="31" spans="1:33" s="937" customFormat="1">
      <c r="A31" s="1310"/>
      <c r="B31" s="1310"/>
      <c r="C31" s="1310"/>
      <c r="D31" s="1004"/>
      <c r="E31" s="1004"/>
      <c r="F31" s="1004"/>
      <c r="G31" s="1005"/>
      <c r="H31" s="1004"/>
      <c r="I31" s="997"/>
      <c r="J31" s="992"/>
      <c r="K31" s="997"/>
      <c r="L31" s="654"/>
      <c r="M31" s="987" t="s">
        <v>16</v>
      </c>
      <c r="N31" s="949"/>
      <c r="O31" s="949"/>
      <c r="P31" s="949"/>
      <c r="Q31" s="949"/>
      <c r="R31" s="949"/>
      <c r="S31" s="949"/>
      <c r="T31" s="949"/>
      <c r="U31" s="949"/>
      <c r="V31" s="949"/>
      <c r="W31" s="949"/>
      <c r="X31" s="949"/>
      <c r="Y31" s="949"/>
      <c r="Z31" s="949"/>
      <c r="AA31" s="949"/>
      <c r="AB31" s="725"/>
      <c r="AC31" s="958"/>
      <c r="AD31" s="958"/>
      <c r="AE31" s="958"/>
      <c r="AF31" s="958"/>
      <c r="AG31" s="958"/>
    </row>
    <row r="32" spans="1:33" s="445" customFormat="1" ht="15" customHeight="1">
      <c r="A32" s="1310"/>
      <c r="B32" s="1310"/>
      <c r="C32" s="1004"/>
      <c r="D32" s="1004"/>
      <c r="E32" s="1004"/>
      <c r="F32" s="1004"/>
      <c r="G32" s="1005"/>
      <c r="H32" s="1004"/>
      <c r="I32" s="997"/>
      <c r="J32" s="992"/>
      <c r="K32" s="997"/>
      <c r="L32" s="508"/>
      <c r="M32" s="519" t="s">
        <v>17</v>
      </c>
      <c r="N32" s="519"/>
      <c r="O32" s="515"/>
      <c r="P32" s="515"/>
      <c r="Q32" s="515"/>
      <c r="R32" s="515"/>
      <c r="S32" s="515"/>
      <c r="T32" s="515"/>
      <c r="U32" s="515"/>
      <c r="V32" s="515"/>
      <c r="W32" s="542"/>
      <c r="X32" s="534"/>
      <c r="Y32" s="533"/>
      <c r="Z32" s="519"/>
      <c r="AA32" s="534"/>
      <c r="AB32" s="530"/>
      <c r="AC32" s="471"/>
      <c r="AD32" s="471"/>
      <c r="AE32" s="471"/>
      <c r="AF32" s="471"/>
      <c r="AG32" s="471"/>
    </row>
    <row r="33" spans="1:33" s="445" customFormat="1" ht="15" customHeight="1">
      <c r="A33" s="1310"/>
      <c r="B33" s="1004"/>
      <c r="C33" s="1004"/>
      <c r="D33" s="1004"/>
      <c r="E33" s="1004"/>
      <c r="F33" s="1004"/>
      <c r="G33" s="1005"/>
      <c r="H33" s="1004"/>
      <c r="I33" s="997"/>
      <c r="J33" s="992"/>
      <c r="K33" s="997"/>
      <c r="L33" s="508"/>
      <c r="M33" s="528" t="s">
        <v>18</v>
      </c>
      <c r="N33" s="519"/>
      <c r="O33" s="515"/>
      <c r="P33" s="515"/>
      <c r="Q33" s="515"/>
      <c r="R33" s="515"/>
      <c r="S33" s="515"/>
      <c r="T33" s="515"/>
      <c r="U33" s="515"/>
      <c r="V33" s="515"/>
      <c r="W33" s="542"/>
      <c r="X33" s="534"/>
      <c r="Y33" s="533"/>
      <c r="Z33" s="519"/>
      <c r="AA33" s="534"/>
      <c r="AB33" s="530"/>
      <c r="AC33" s="471"/>
      <c r="AD33" s="471"/>
      <c r="AE33" s="471"/>
      <c r="AF33" s="471"/>
      <c r="AG33" s="471"/>
    </row>
    <row r="34" spans="1:33" s="445" customFormat="1" ht="15" customHeight="1">
      <c r="A34" s="999"/>
      <c r="B34" s="999"/>
      <c r="C34" s="999"/>
      <c r="D34" s="999"/>
      <c r="E34" s="999"/>
      <c r="F34" s="999"/>
      <c r="G34" s="1006"/>
      <c r="H34" s="999"/>
      <c r="I34" s="991"/>
      <c r="J34" s="992"/>
      <c r="K34" s="988"/>
      <c r="L34" s="508"/>
      <c r="M34" s="535" t="s">
        <v>308</v>
      </c>
      <c r="N34" s="519"/>
      <c r="O34" s="515"/>
      <c r="P34" s="515"/>
      <c r="Q34" s="515"/>
      <c r="R34" s="515"/>
      <c r="S34" s="515"/>
      <c r="T34" s="515"/>
      <c r="U34" s="515"/>
      <c r="V34" s="515"/>
      <c r="W34" s="542"/>
      <c r="X34" s="534"/>
      <c r="Y34" s="533"/>
      <c r="Z34" s="519"/>
      <c r="AA34" s="534"/>
      <c r="AB34" s="530"/>
      <c r="AC34" s="471"/>
      <c r="AD34" s="471"/>
      <c r="AE34" s="471"/>
      <c r="AF34" s="471"/>
      <c r="AG34" s="471"/>
    </row>
    <row r="35" spans="1:33" ht="3" customHeight="1">
      <c r="L35" s="455"/>
      <c r="M35" s="455"/>
      <c r="N35" s="455"/>
      <c r="O35" s="455"/>
      <c r="P35" s="455"/>
      <c r="Q35" s="455"/>
      <c r="R35" s="455"/>
      <c r="S35" s="455"/>
      <c r="T35" s="455"/>
      <c r="U35" s="455"/>
      <c r="V35" s="455"/>
      <c r="W35" s="455"/>
      <c r="X35" s="455"/>
      <c r="Y35" s="455"/>
      <c r="Z35" s="455"/>
    </row>
    <row r="36" spans="1:33" ht="89.25" customHeight="1">
      <c r="L36" s="1">
        <v>1</v>
      </c>
      <c r="M36" s="1273" t="s">
        <v>740</v>
      </c>
      <c r="N36" s="1273"/>
      <c r="O36" s="1273"/>
      <c r="P36" s="1273"/>
      <c r="Q36" s="1273"/>
      <c r="R36" s="1273"/>
      <c r="S36" s="1273"/>
      <c r="T36" s="1273"/>
      <c r="U36" s="1273"/>
      <c r="V36" s="1273"/>
      <c r="W36" s="1273"/>
    </row>
  </sheetData>
  <sheetProtection password="FA9C" sheet="1" objects="1" scenarios="1" formatColumns="0" formatRows="0"/>
  <dataConsolidate link="1"/>
  <mergeCells count="41">
    <mergeCell ref="AB13:AB16"/>
    <mergeCell ref="X16:Y16"/>
    <mergeCell ref="O18:AA18"/>
    <mergeCell ref="O19:AA19"/>
    <mergeCell ref="O20:AA20"/>
    <mergeCell ref="Z24:Z26"/>
    <mergeCell ref="O9:T9"/>
    <mergeCell ref="O10:T10"/>
    <mergeCell ref="L5:T5"/>
    <mergeCell ref="O7:T7"/>
    <mergeCell ref="O8:T8"/>
    <mergeCell ref="O12:Z12"/>
    <mergeCell ref="L14:L16"/>
    <mergeCell ref="L13:AA13"/>
    <mergeCell ref="O21:AA21"/>
    <mergeCell ref="O23:AA23"/>
    <mergeCell ref="W24:W26"/>
    <mergeCell ref="X24:X26"/>
    <mergeCell ref="I23:I28"/>
    <mergeCell ref="J24:J27"/>
    <mergeCell ref="M36:W36"/>
    <mergeCell ref="AB25:AB27"/>
    <mergeCell ref="W15:Y15"/>
    <mergeCell ref="T15:U15"/>
    <mergeCell ref="R15:S15"/>
    <mergeCell ref="O15:O16"/>
    <mergeCell ref="P15:P16"/>
    <mergeCell ref="Q15:Q16"/>
    <mergeCell ref="M14:M16"/>
    <mergeCell ref="Z14:Z16"/>
    <mergeCell ref="AA14:AA16"/>
    <mergeCell ref="O14:Y14"/>
    <mergeCell ref="X17:Y17"/>
    <mergeCell ref="Y24:Y26"/>
    <mergeCell ref="A18:A33"/>
    <mergeCell ref="B19:B32"/>
    <mergeCell ref="C20:C31"/>
    <mergeCell ref="G24:G27"/>
    <mergeCell ref="E22:E29"/>
    <mergeCell ref="F23:F28"/>
    <mergeCell ref="D21:D30"/>
  </mergeCells>
  <dataValidations count="10">
    <dataValidation allowBlank="1" sqref="JA30:JQ31 SW30:TM31 ACS30:ADI31 AMO30:ANE31 AWK30:AXA31 BGG30:BGW31 BQC30:BQS31 BZY30:CAO31 CJU30:CKK31 CTQ30:CUG31 DDM30:DEC31 DNI30:DNY31 DXE30:DXU31 EHA30:EHQ31 EQW30:ERM31 FAS30:FBI31 FKO30:FLE31 FUK30:FVA31 GEG30:GEW31 GOC30:GOS31 GXY30:GYO31 HHU30:HIK31 HRQ30:HSG31 IBM30:ICC31 ILI30:ILY31 IVE30:IVU31 JFA30:JFQ31 JOW30:JPM31 JYS30:JZI31 KIO30:KJE31 KSK30:KTA31 LCG30:LCW31 LMC30:LMS31 LVY30:LWO31 MFU30:MGK31 MPQ30:MQG31 MZM30:NAC31 NJI30:NJY31 NTE30:NTU31 ODA30:ODQ31 OMW30:ONM31 OWS30:OXI31 PGO30:PHE31 PQK30:PRA31 QAG30:QAW31 QKC30:QKS31 QTY30:QUO31 RDU30:REK31 RNQ30:ROG31 RXM30:RYC31 SHI30:SHY31 SRE30:SRU31 TBA30:TBQ31 TKW30:TLM31 TUS30:TVI31 UEO30:UFE31 UOK30:UPA31 UYG30:UYW31 VIC30:VIS31 VRY30:VSO31 WBU30:WCK31 WLQ30:WMG31 WVM30:WWC31 WVM983070:WWC983070 JA65566:JQ65566 SW65566:TM65566 ACS65566:ADI65566 AMO65566:ANE65566 AWK65566:AXA65566 BGG65566:BGW65566 BQC65566:BQS65566 BZY65566:CAO65566 CJU65566:CKK65566 CTQ65566:CUG65566 DDM65566:DEC65566 DNI65566:DNY65566 DXE65566:DXU65566 EHA65566:EHQ65566 EQW65566:ERM65566 FAS65566:FBI65566 FKO65566:FLE65566 FUK65566:FVA65566 GEG65566:GEW65566 GOC65566:GOS65566 GXY65566:GYO65566 HHU65566:HIK65566 HRQ65566:HSG65566 IBM65566:ICC65566 ILI65566:ILY65566 IVE65566:IVU65566 JFA65566:JFQ65566 JOW65566:JPM65566 JYS65566:JZI65566 KIO65566:KJE65566 KSK65566:KTA65566 LCG65566:LCW65566 LMC65566:LMS65566 LVY65566:LWO65566 MFU65566:MGK65566 MPQ65566:MQG65566 MZM65566:NAC65566 NJI65566:NJY65566 NTE65566:NTU65566 ODA65566:ODQ65566 OMW65566:ONM65566 OWS65566:OXI65566 PGO65566:PHE65566 PQK65566:PRA65566 QAG65566:QAW65566 QKC65566:QKS65566 QTY65566:QUO65566 RDU65566:REK65566 RNQ65566:ROG65566 RXM65566:RYC65566 SHI65566:SHY65566 SRE65566:SRU65566 TBA65566:TBQ65566 TKW65566:TLM65566 TUS65566:TVI65566 UEO65566:UFE65566 UOK65566:UPA65566 UYG65566:UYW65566 VIC65566:VIS65566 VRY65566:VSO65566 WBU65566:WCK65566 WLQ65566:WMG65566 WVM65566:WWC65566 JA131102:JQ131102 SW131102:TM131102 ACS131102:ADI131102 AMO131102:ANE131102 AWK131102:AXA131102 BGG131102:BGW131102 BQC131102:BQS131102 BZY131102:CAO131102 CJU131102:CKK131102 CTQ131102:CUG131102 DDM131102:DEC131102 DNI131102:DNY131102 DXE131102:DXU131102 EHA131102:EHQ131102 EQW131102:ERM131102 FAS131102:FBI131102 FKO131102:FLE131102 FUK131102:FVA131102 GEG131102:GEW131102 GOC131102:GOS131102 GXY131102:GYO131102 HHU131102:HIK131102 HRQ131102:HSG131102 IBM131102:ICC131102 ILI131102:ILY131102 IVE131102:IVU131102 JFA131102:JFQ131102 JOW131102:JPM131102 JYS131102:JZI131102 KIO131102:KJE131102 KSK131102:KTA131102 LCG131102:LCW131102 LMC131102:LMS131102 LVY131102:LWO131102 MFU131102:MGK131102 MPQ131102:MQG131102 MZM131102:NAC131102 NJI131102:NJY131102 NTE131102:NTU131102 ODA131102:ODQ131102 OMW131102:ONM131102 OWS131102:OXI131102 PGO131102:PHE131102 PQK131102:PRA131102 QAG131102:QAW131102 QKC131102:QKS131102 QTY131102:QUO131102 RDU131102:REK131102 RNQ131102:ROG131102 RXM131102:RYC131102 SHI131102:SHY131102 SRE131102:SRU131102 TBA131102:TBQ131102 TKW131102:TLM131102 TUS131102:TVI131102 UEO131102:UFE131102 UOK131102:UPA131102 UYG131102:UYW131102 VIC131102:VIS131102 VRY131102:VSO131102 WBU131102:WCK131102 WLQ131102:WMG131102 WVM131102:WWC131102 JA196638:JQ196638 SW196638:TM196638 ACS196638:ADI196638 AMO196638:ANE196638 AWK196638:AXA196638 BGG196638:BGW196638 BQC196638:BQS196638 BZY196638:CAO196638 CJU196638:CKK196638 CTQ196638:CUG196638 DDM196638:DEC196638 DNI196638:DNY196638 DXE196638:DXU196638 EHA196638:EHQ196638 EQW196638:ERM196638 FAS196638:FBI196638 FKO196638:FLE196638 FUK196638:FVA196638 GEG196638:GEW196638 GOC196638:GOS196638 GXY196638:GYO196638 HHU196638:HIK196638 HRQ196638:HSG196638 IBM196638:ICC196638 ILI196638:ILY196638 IVE196638:IVU196638 JFA196638:JFQ196638 JOW196638:JPM196638 JYS196638:JZI196638 KIO196638:KJE196638 KSK196638:KTA196638 LCG196638:LCW196638 LMC196638:LMS196638 LVY196638:LWO196638 MFU196638:MGK196638 MPQ196638:MQG196638 MZM196638:NAC196638 NJI196638:NJY196638 NTE196638:NTU196638 ODA196638:ODQ196638 OMW196638:ONM196638 OWS196638:OXI196638 PGO196638:PHE196638 PQK196638:PRA196638 QAG196638:QAW196638 QKC196638:QKS196638 QTY196638:QUO196638 RDU196638:REK196638 RNQ196638:ROG196638 RXM196638:RYC196638 SHI196638:SHY196638 SRE196638:SRU196638 TBA196638:TBQ196638 TKW196638:TLM196638 TUS196638:TVI196638 UEO196638:UFE196638 UOK196638:UPA196638 UYG196638:UYW196638 VIC196638:VIS196638 VRY196638:VSO196638 WBU196638:WCK196638 WLQ196638:WMG196638 WVM196638:WWC196638 JA262174:JQ262174 SW262174:TM262174 ACS262174:ADI262174 AMO262174:ANE262174 AWK262174:AXA262174 BGG262174:BGW262174 BQC262174:BQS262174 BZY262174:CAO262174 CJU262174:CKK262174 CTQ262174:CUG262174 DDM262174:DEC262174 DNI262174:DNY262174 DXE262174:DXU262174 EHA262174:EHQ262174 EQW262174:ERM262174 FAS262174:FBI262174 FKO262174:FLE262174 FUK262174:FVA262174 GEG262174:GEW262174 GOC262174:GOS262174 GXY262174:GYO262174 HHU262174:HIK262174 HRQ262174:HSG262174 IBM262174:ICC262174 ILI262174:ILY262174 IVE262174:IVU262174 JFA262174:JFQ262174 JOW262174:JPM262174 JYS262174:JZI262174 KIO262174:KJE262174 KSK262174:KTA262174 LCG262174:LCW262174 LMC262174:LMS262174 LVY262174:LWO262174 MFU262174:MGK262174 MPQ262174:MQG262174 MZM262174:NAC262174 NJI262174:NJY262174 NTE262174:NTU262174 ODA262174:ODQ262174 OMW262174:ONM262174 OWS262174:OXI262174 PGO262174:PHE262174 PQK262174:PRA262174 QAG262174:QAW262174 QKC262174:QKS262174 QTY262174:QUO262174 RDU262174:REK262174 RNQ262174:ROG262174 RXM262174:RYC262174 SHI262174:SHY262174 SRE262174:SRU262174 TBA262174:TBQ262174 TKW262174:TLM262174 TUS262174:TVI262174 UEO262174:UFE262174 UOK262174:UPA262174 UYG262174:UYW262174 VIC262174:VIS262174 VRY262174:VSO262174 WBU262174:WCK262174 WLQ262174:WMG262174 WVM262174:WWC262174 JA327710:JQ327710 SW327710:TM327710 ACS327710:ADI327710 AMO327710:ANE327710 AWK327710:AXA327710 BGG327710:BGW327710 BQC327710:BQS327710 BZY327710:CAO327710 CJU327710:CKK327710 CTQ327710:CUG327710 DDM327710:DEC327710 DNI327710:DNY327710 DXE327710:DXU327710 EHA327710:EHQ327710 EQW327710:ERM327710 FAS327710:FBI327710 FKO327710:FLE327710 FUK327710:FVA327710 GEG327710:GEW327710 GOC327710:GOS327710 GXY327710:GYO327710 HHU327710:HIK327710 HRQ327710:HSG327710 IBM327710:ICC327710 ILI327710:ILY327710 IVE327710:IVU327710 JFA327710:JFQ327710 JOW327710:JPM327710 JYS327710:JZI327710 KIO327710:KJE327710 KSK327710:KTA327710 LCG327710:LCW327710 LMC327710:LMS327710 LVY327710:LWO327710 MFU327710:MGK327710 MPQ327710:MQG327710 MZM327710:NAC327710 NJI327710:NJY327710 NTE327710:NTU327710 ODA327710:ODQ327710 OMW327710:ONM327710 OWS327710:OXI327710 PGO327710:PHE327710 PQK327710:PRA327710 QAG327710:QAW327710 QKC327710:QKS327710 QTY327710:QUO327710 RDU327710:REK327710 RNQ327710:ROG327710 RXM327710:RYC327710 SHI327710:SHY327710 SRE327710:SRU327710 TBA327710:TBQ327710 TKW327710:TLM327710 TUS327710:TVI327710 UEO327710:UFE327710 UOK327710:UPA327710 UYG327710:UYW327710 VIC327710:VIS327710 VRY327710:VSO327710 WBU327710:WCK327710 WLQ327710:WMG327710 WVM327710:WWC327710 JA393246:JQ393246 SW393246:TM393246 ACS393246:ADI393246 AMO393246:ANE393246 AWK393246:AXA393246 BGG393246:BGW393246 BQC393246:BQS393246 BZY393246:CAO393246 CJU393246:CKK393246 CTQ393246:CUG393246 DDM393246:DEC393246 DNI393246:DNY393246 DXE393246:DXU393246 EHA393246:EHQ393246 EQW393246:ERM393246 FAS393246:FBI393246 FKO393246:FLE393246 FUK393246:FVA393246 GEG393246:GEW393246 GOC393246:GOS393246 GXY393246:GYO393246 HHU393246:HIK393246 HRQ393246:HSG393246 IBM393246:ICC393246 ILI393246:ILY393246 IVE393246:IVU393246 JFA393246:JFQ393246 JOW393246:JPM393246 JYS393246:JZI393246 KIO393246:KJE393246 KSK393246:KTA393246 LCG393246:LCW393246 LMC393246:LMS393246 LVY393246:LWO393246 MFU393246:MGK393246 MPQ393246:MQG393246 MZM393246:NAC393246 NJI393246:NJY393246 NTE393246:NTU393246 ODA393246:ODQ393246 OMW393246:ONM393246 OWS393246:OXI393246 PGO393246:PHE393246 PQK393246:PRA393246 QAG393246:QAW393246 QKC393246:QKS393246 QTY393246:QUO393246 RDU393246:REK393246 RNQ393246:ROG393246 RXM393246:RYC393246 SHI393246:SHY393246 SRE393246:SRU393246 TBA393246:TBQ393246 TKW393246:TLM393246 TUS393246:TVI393246 UEO393246:UFE393246 UOK393246:UPA393246 UYG393246:UYW393246 VIC393246:VIS393246 VRY393246:VSO393246 WBU393246:WCK393246 WLQ393246:WMG393246 WVM393246:WWC393246 JA458782:JQ458782 SW458782:TM458782 ACS458782:ADI458782 AMO458782:ANE458782 AWK458782:AXA458782 BGG458782:BGW458782 BQC458782:BQS458782 BZY458782:CAO458782 CJU458782:CKK458782 CTQ458782:CUG458782 DDM458782:DEC458782 DNI458782:DNY458782 DXE458782:DXU458782 EHA458782:EHQ458782 EQW458782:ERM458782 FAS458782:FBI458782 FKO458782:FLE458782 FUK458782:FVA458782 GEG458782:GEW458782 GOC458782:GOS458782 GXY458782:GYO458782 HHU458782:HIK458782 HRQ458782:HSG458782 IBM458782:ICC458782 ILI458782:ILY458782 IVE458782:IVU458782 JFA458782:JFQ458782 JOW458782:JPM458782 JYS458782:JZI458782 KIO458782:KJE458782 KSK458782:KTA458782 LCG458782:LCW458782 LMC458782:LMS458782 LVY458782:LWO458782 MFU458782:MGK458782 MPQ458782:MQG458782 MZM458782:NAC458782 NJI458782:NJY458782 NTE458782:NTU458782 ODA458782:ODQ458782 OMW458782:ONM458782 OWS458782:OXI458782 PGO458782:PHE458782 PQK458782:PRA458782 QAG458782:QAW458782 QKC458782:QKS458782 QTY458782:QUO458782 RDU458782:REK458782 RNQ458782:ROG458782 RXM458782:RYC458782 SHI458782:SHY458782 SRE458782:SRU458782 TBA458782:TBQ458782 TKW458782:TLM458782 TUS458782:TVI458782 UEO458782:UFE458782 UOK458782:UPA458782 UYG458782:UYW458782 VIC458782:VIS458782 VRY458782:VSO458782 WBU458782:WCK458782 WLQ458782:WMG458782 WVM458782:WWC458782 JA524318:JQ524318 SW524318:TM524318 ACS524318:ADI524318 AMO524318:ANE524318 AWK524318:AXA524318 BGG524318:BGW524318 BQC524318:BQS524318 BZY524318:CAO524318 CJU524318:CKK524318 CTQ524318:CUG524318 DDM524318:DEC524318 DNI524318:DNY524318 DXE524318:DXU524318 EHA524318:EHQ524318 EQW524318:ERM524318 FAS524318:FBI524318 FKO524318:FLE524318 FUK524318:FVA524318 GEG524318:GEW524318 GOC524318:GOS524318 GXY524318:GYO524318 HHU524318:HIK524318 HRQ524318:HSG524318 IBM524318:ICC524318 ILI524318:ILY524318 IVE524318:IVU524318 JFA524318:JFQ524318 JOW524318:JPM524318 JYS524318:JZI524318 KIO524318:KJE524318 KSK524318:KTA524318 LCG524318:LCW524318 LMC524318:LMS524318 LVY524318:LWO524318 MFU524318:MGK524318 MPQ524318:MQG524318 MZM524318:NAC524318 NJI524318:NJY524318 NTE524318:NTU524318 ODA524318:ODQ524318 OMW524318:ONM524318 OWS524318:OXI524318 PGO524318:PHE524318 PQK524318:PRA524318 QAG524318:QAW524318 QKC524318:QKS524318 QTY524318:QUO524318 RDU524318:REK524318 RNQ524318:ROG524318 RXM524318:RYC524318 SHI524318:SHY524318 SRE524318:SRU524318 TBA524318:TBQ524318 TKW524318:TLM524318 TUS524318:TVI524318 UEO524318:UFE524318 UOK524318:UPA524318 UYG524318:UYW524318 VIC524318:VIS524318 VRY524318:VSO524318 WBU524318:WCK524318 WLQ524318:WMG524318 WVM524318:WWC524318 JA589854:JQ589854 SW589854:TM589854 ACS589854:ADI589854 AMO589854:ANE589854 AWK589854:AXA589854 BGG589854:BGW589854 BQC589854:BQS589854 BZY589854:CAO589854 CJU589854:CKK589854 CTQ589854:CUG589854 DDM589854:DEC589854 DNI589854:DNY589854 DXE589854:DXU589854 EHA589854:EHQ589854 EQW589854:ERM589854 FAS589854:FBI589854 FKO589854:FLE589854 FUK589854:FVA589854 GEG589854:GEW589854 GOC589854:GOS589854 GXY589854:GYO589854 HHU589854:HIK589854 HRQ589854:HSG589854 IBM589854:ICC589854 ILI589854:ILY589854 IVE589854:IVU589854 JFA589854:JFQ589854 JOW589854:JPM589854 JYS589854:JZI589854 KIO589854:KJE589854 KSK589854:KTA589854 LCG589854:LCW589854 LMC589854:LMS589854 LVY589854:LWO589854 MFU589854:MGK589854 MPQ589854:MQG589854 MZM589854:NAC589854 NJI589854:NJY589854 NTE589854:NTU589854 ODA589854:ODQ589854 OMW589854:ONM589854 OWS589854:OXI589854 PGO589854:PHE589854 PQK589854:PRA589854 QAG589854:QAW589854 QKC589854:QKS589854 QTY589854:QUO589854 RDU589854:REK589854 RNQ589854:ROG589854 RXM589854:RYC589854 SHI589854:SHY589854 SRE589854:SRU589854 TBA589854:TBQ589854 TKW589854:TLM589854 TUS589854:TVI589854 UEO589854:UFE589854 UOK589854:UPA589854 UYG589854:UYW589854 VIC589854:VIS589854 VRY589854:VSO589854 WBU589854:WCK589854 WLQ589854:WMG589854 WVM589854:WWC589854 JA655390:JQ655390 SW655390:TM655390 ACS655390:ADI655390 AMO655390:ANE655390 AWK655390:AXA655390 BGG655390:BGW655390 BQC655390:BQS655390 BZY655390:CAO655390 CJU655390:CKK655390 CTQ655390:CUG655390 DDM655390:DEC655390 DNI655390:DNY655390 DXE655390:DXU655390 EHA655390:EHQ655390 EQW655390:ERM655390 FAS655390:FBI655390 FKO655390:FLE655390 FUK655390:FVA655390 GEG655390:GEW655390 GOC655390:GOS655390 GXY655390:GYO655390 HHU655390:HIK655390 HRQ655390:HSG655390 IBM655390:ICC655390 ILI655390:ILY655390 IVE655390:IVU655390 JFA655390:JFQ655390 JOW655390:JPM655390 JYS655390:JZI655390 KIO655390:KJE655390 KSK655390:KTA655390 LCG655390:LCW655390 LMC655390:LMS655390 LVY655390:LWO655390 MFU655390:MGK655390 MPQ655390:MQG655390 MZM655390:NAC655390 NJI655390:NJY655390 NTE655390:NTU655390 ODA655390:ODQ655390 OMW655390:ONM655390 OWS655390:OXI655390 PGO655390:PHE655390 PQK655390:PRA655390 QAG655390:QAW655390 QKC655390:QKS655390 QTY655390:QUO655390 RDU655390:REK655390 RNQ655390:ROG655390 RXM655390:RYC655390 SHI655390:SHY655390 SRE655390:SRU655390 TBA655390:TBQ655390 TKW655390:TLM655390 TUS655390:TVI655390 UEO655390:UFE655390 UOK655390:UPA655390 UYG655390:UYW655390 VIC655390:VIS655390 VRY655390:VSO655390 WBU655390:WCK655390 WLQ655390:WMG655390 WVM655390:WWC655390 JA720926:JQ720926 SW720926:TM720926 ACS720926:ADI720926 AMO720926:ANE720926 AWK720926:AXA720926 BGG720926:BGW720926 BQC720926:BQS720926 BZY720926:CAO720926 CJU720926:CKK720926 CTQ720926:CUG720926 DDM720926:DEC720926 DNI720926:DNY720926 DXE720926:DXU720926 EHA720926:EHQ720926 EQW720926:ERM720926 FAS720926:FBI720926 FKO720926:FLE720926 FUK720926:FVA720926 GEG720926:GEW720926 GOC720926:GOS720926 GXY720926:GYO720926 HHU720926:HIK720926 HRQ720926:HSG720926 IBM720926:ICC720926 ILI720926:ILY720926 IVE720926:IVU720926 JFA720926:JFQ720926 JOW720926:JPM720926 JYS720926:JZI720926 KIO720926:KJE720926 KSK720926:KTA720926 LCG720926:LCW720926 LMC720926:LMS720926 LVY720926:LWO720926 MFU720926:MGK720926 MPQ720926:MQG720926 MZM720926:NAC720926 NJI720926:NJY720926 NTE720926:NTU720926 ODA720926:ODQ720926 OMW720926:ONM720926 OWS720926:OXI720926 PGO720926:PHE720926 PQK720926:PRA720926 QAG720926:QAW720926 QKC720926:QKS720926 QTY720926:QUO720926 RDU720926:REK720926 RNQ720926:ROG720926 RXM720926:RYC720926 SHI720926:SHY720926 SRE720926:SRU720926 TBA720926:TBQ720926 TKW720926:TLM720926 TUS720926:TVI720926 UEO720926:UFE720926 UOK720926:UPA720926 UYG720926:UYW720926 VIC720926:VIS720926 VRY720926:VSO720926 WBU720926:WCK720926 WLQ720926:WMG720926 WVM720926:WWC720926 JA786462:JQ786462 SW786462:TM786462 ACS786462:ADI786462 AMO786462:ANE786462 AWK786462:AXA786462 BGG786462:BGW786462 BQC786462:BQS786462 BZY786462:CAO786462 CJU786462:CKK786462 CTQ786462:CUG786462 DDM786462:DEC786462 DNI786462:DNY786462 DXE786462:DXU786462 EHA786462:EHQ786462 EQW786462:ERM786462 FAS786462:FBI786462 FKO786462:FLE786462 FUK786462:FVA786462 GEG786462:GEW786462 GOC786462:GOS786462 GXY786462:GYO786462 HHU786462:HIK786462 HRQ786462:HSG786462 IBM786462:ICC786462 ILI786462:ILY786462 IVE786462:IVU786462 JFA786462:JFQ786462 JOW786462:JPM786462 JYS786462:JZI786462 KIO786462:KJE786462 KSK786462:KTA786462 LCG786462:LCW786462 LMC786462:LMS786462 LVY786462:LWO786462 MFU786462:MGK786462 MPQ786462:MQG786462 MZM786462:NAC786462 NJI786462:NJY786462 NTE786462:NTU786462 ODA786462:ODQ786462 OMW786462:ONM786462 OWS786462:OXI786462 PGO786462:PHE786462 PQK786462:PRA786462 QAG786462:QAW786462 QKC786462:QKS786462 QTY786462:QUO786462 RDU786462:REK786462 RNQ786462:ROG786462 RXM786462:RYC786462 SHI786462:SHY786462 SRE786462:SRU786462 TBA786462:TBQ786462 TKW786462:TLM786462 TUS786462:TVI786462 UEO786462:UFE786462 UOK786462:UPA786462 UYG786462:UYW786462 VIC786462:VIS786462 VRY786462:VSO786462 WBU786462:WCK786462 WLQ786462:WMG786462 WVM786462:WWC786462 JA851998:JQ851998 SW851998:TM851998 ACS851998:ADI851998 AMO851998:ANE851998 AWK851998:AXA851998 BGG851998:BGW851998 BQC851998:BQS851998 BZY851998:CAO851998 CJU851998:CKK851998 CTQ851998:CUG851998 DDM851998:DEC851998 DNI851998:DNY851998 DXE851998:DXU851998 EHA851998:EHQ851998 EQW851998:ERM851998 FAS851998:FBI851998 FKO851998:FLE851998 FUK851998:FVA851998 GEG851998:GEW851998 GOC851998:GOS851998 GXY851998:GYO851998 HHU851998:HIK851998 HRQ851998:HSG851998 IBM851998:ICC851998 ILI851998:ILY851998 IVE851998:IVU851998 JFA851998:JFQ851998 JOW851998:JPM851998 JYS851998:JZI851998 KIO851998:KJE851998 KSK851998:KTA851998 LCG851998:LCW851998 LMC851998:LMS851998 LVY851998:LWO851998 MFU851998:MGK851998 MPQ851998:MQG851998 MZM851998:NAC851998 NJI851998:NJY851998 NTE851998:NTU851998 ODA851998:ODQ851998 OMW851998:ONM851998 OWS851998:OXI851998 PGO851998:PHE851998 PQK851998:PRA851998 QAG851998:QAW851998 QKC851998:QKS851998 QTY851998:QUO851998 RDU851998:REK851998 RNQ851998:ROG851998 RXM851998:RYC851998 SHI851998:SHY851998 SRE851998:SRU851998 TBA851998:TBQ851998 TKW851998:TLM851998 TUS851998:TVI851998 UEO851998:UFE851998 UOK851998:UPA851998 UYG851998:UYW851998 VIC851998:VIS851998 VRY851998:VSO851998 WBU851998:WCK851998 WLQ851998:WMG851998 WVM851998:WWC851998 JA917534:JQ917534 SW917534:TM917534 ACS917534:ADI917534 AMO917534:ANE917534 AWK917534:AXA917534 BGG917534:BGW917534 BQC917534:BQS917534 BZY917534:CAO917534 CJU917534:CKK917534 CTQ917534:CUG917534 DDM917534:DEC917534 DNI917534:DNY917534 DXE917534:DXU917534 EHA917534:EHQ917534 EQW917534:ERM917534 FAS917534:FBI917534 FKO917534:FLE917534 FUK917534:FVA917534 GEG917534:GEW917534 GOC917534:GOS917534 GXY917534:GYO917534 HHU917534:HIK917534 HRQ917534:HSG917534 IBM917534:ICC917534 ILI917534:ILY917534 IVE917534:IVU917534 JFA917534:JFQ917534 JOW917534:JPM917534 JYS917534:JZI917534 KIO917534:KJE917534 KSK917534:KTA917534 LCG917534:LCW917534 LMC917534:LMS917534 LVY917534:LWO917534 MFU917534:MGK917534 MPQ917534:MQG917534 MZM917534:NAC917534 NJI917534:NJY917534 NTE917534:NTU917534 ODA917534:ODQ917534 OMW917534:ONM917534 OWS917534:OXI917534 PGO917534:PHE917534 PQK917534:PRA917534 QAG917534:QAW917534 QKC917534:QKS917534 QTY917534:QUO917534 RDU917534:REK917534 RNQ917534:ROG917534 RXM917534:RYC917534 SHI917534:SHY917534 SRE917534:SRU917534 TBA917534:TBQ917534 TKW917534:TLM917534 TUS917534:TVI917534 UEO917534:UFE917534 UOK917534:UPA917534 UYG917534:UYW917534 VIC917534:VIS917534 VRY917534:VSO917534 WBU917534:WCK917534 WLQ917534:WMG917534 WVM917534:WWC917534 JA983070:JQ983070 SW983070:TM983070 ACS983070:ADI983070 AMO983070:ANE983070 AWK983070:AXA983070 BGG983070:BGW983070 BQC983070:BQS983070 BZY983070:CAO983070 CJU983070:CKK983070 CTQ983070:CUG983070 DDM983070:DEC983070 DNI983070:DNY983070 DXE983070:DXU983070 EHA983070:EHQ983070 EQW983070:ERM983070 FAS983070:FBI983070 FKO983070:FLE983070 FUK983070:FVA983070 GEG983070:GEW983070 GOC983070:GOS983070 GXY983070:GYO983070 HHU983070:HIK983070 HRQ983070:HSG983070 IBM983070:ICC983070 ILI983070:ILY983070 IVE983070:IVU983070 JFA983070:JFQ983070 JOW983070:JPM983070 JYS983070:JZI983070 KIO983070:KJE983070 KSK983070:KTA983070 LCG983070:LCW983070 LMC983070:LMS983070 LVY983070:LWO983070 MFU983070:MGK983070 MPQ983070:MQG983070 MZM983070:NAC983070 NJI983070:NJY983070 NTE983070:NTU983070 ODA983070:ODQ983070 OMW983070:ONM983070 OWS983070:OXI983070 PGO983070:PHE983070 PQK983070:PRA983070 QAG983070:QAW983070 QKC983070:QKS983070 QTY983070:QUO983070 RDU983070:REK983070 RNQ983070:ROG983070 RXM983070:RYC983070 SHI983070:SHY983070 SRE983070:SRU983070 TBA983070:TBQ983070 TKW983070:TLM983070 TUS983070:TVI983070 UEO983070:UFE983070 UOK983070:UPA983070 UYG983070:UYW983070 VIC983070:VIS983070 VRY983070:VSO983070 WBU983070:WCK983070 WLQ983070:WMG983070 L65566:AB65566 L131102:AB131102 L196638:AB196638 L262174:AB262174 L327710:AB327710 L393246:AB393246 L458782:AB458782 L524318:AB524318 L589854:AB589854 L655390:AB655390 L720926:AB720926 L786462:AB786462 L851998:AB851998 L917534:AB917534 L983070:AB983070 L30:AB31" xr:uid="{00000000-0002-0000-1900-000000000000}"/>
    <dataValidation allowBlank="1" prompt="Для выбора выполните двойной щелчок левой клавиши мыши по соответствующей ячейке." sqref="JA65567:JQ65570 SW65567:TM65570 ACS65567:ADI65570 AMO65567:ANE65570 AWK65567:AXA65570 BGG65567:BGW65570 BQC65567:BQS65570 BZY65567:CAO65570 CJU65567:CKK65570 CTQ65567:CUG65570 DDM65567:DEC65570 DNI65567:DNY65570 DXE65567:DXU65570 EHA65567:EHQ65570 EQW65567:ERM65570 FAS65567:FBI65570 FKO65567:FLE65570 FUK65567:FVA65570 GEG65567:GEW65570 GOC65567:GOS65570 GXY65567:GYO65570 HHU65567:HIK65570 HRQ65567:HSG65570 IBM65567:ICC65570 ILI65567:ILY65570 IVE65567:IVU65570 JFA65567:JFQ65570 JOW65567:JPM65570 JYS65567:JZI65570 KIO65567:KJE65570 KSK65567:KTA65570 LCG65567:LCW65570 LMC65567:LMS65570 LVY65567:LWO65570 MFU65567:MGK65570 MPQ65567:MQG65570 MZM65567:NAC65570 NJI65567:NJY65570 NTE65567:NTU65570 ODA65567:ODQ65570 OMW65567:ONM65570 OWS65567:OXI65570 PGO65567:PHE65570 PQK65567:PRA65570 QAG65567:QAW65570 QKC65567:QKS65570 QTY65567:QUO65570 RDU65567:REK65570 RNQ65567:ROG65570 RXM65567:RYC65570 SHI65567:SHY65570 SRE65567:SRU65570 TBA65567:TBQ65570 TKW65567:TLM65570 TUS65567:TVI65570 UEO65567:UFE65570 UOK65567:UPA65570 UYG65567:UYW65570 VIC65567:VIS65570 VRY65567:VSO65570 WBU65567:WCK65570 WLQ65567:WMG65570 WVM65567:WWC65570 JA131103:JQ131106 SW131103:TM131106 ACS131103:ADI131106 AMO131103:ANE131106 AWK131103:AXA131106 BGG131103:BGW131106 BQC131103:BQS131106 BZY131103:CAO131106 CJU131103:CKK131106 CTQ131103:CUG131106 DDM131103:DEC131106 DNI131103:DNY131106 DXE131103:DXU131106 EHA131103:EHQ131106 EQW131103:ERM131106 FAS131103:FBI131106 FKO131103:FLE131106 FUK131103:FVA131106 GEG131103:GEW131106 GOC131103:GOS131106 GXY131103:GYO131106 HHU131103:HIK131106 HRQ131103:HSG131106 IBM131103:ICC131106 ILI131103:ILY131106 IVE131103:IVU131106 JFA131103:JFQ131106 JOW131103:JPM131106 JYS131103:JZI131106 KIO131103:KJE131106 KSK131103:KTA131106 LCG131103:LCW131106 LMC131103:LMS131106 LVY131103:LWO131106 MFU131103:MGK131106 MPQ131103:MQG131106 MZM131103:NAC131106 NJI131103:NJY131106 NTE131103:NTU131106 ODA131103:ODQ131106 OMW131103:ONM131106 OWS131103:OXI131106 PGO131103:PHE131106 PQK131103:PRA131106 QAG131103:QAW131106 QKC131103:QKS131106 QTY131103:QUO131106 RDU131103:REK131106 RNQ131103:ROG131106 RXM131103:RYC131106 SHI131103:SHY131106 SRE131103:SRU131106 TBA131103:TBQ131106 TKW131103:TLM131106 TUS131103:TVI131106 UEO131103:UFE131106 UOK131103:UPA131106 UYG131103:UYW131106 VIC131103:VIS131106 VRY131103:VSO131106 WBU131103:WCK131106 WLQ131103:WMG131106 WVM131103:WWC131106 JA196639:JQ196642 SW196639:TM196642 ACS196639:ADI196642 AMO196639:ANE196642 AWK196639:AXA196642 BGG196639:BGW196642 BQC196639:BQS196642 BZY196639:CAO196642 CJU196639:CKK196642 CTQ196639:CUG196642 DDM196639:DEC196642 DNI196639:DNY196642 DXE196639:DXU196642 EHA196639:EHQ196642 EQW196639:ERM196642 FAS196639:FBI196642 FKO196639:FLE196642 FUK196639:FVA196642 GEG196639:GEW196642 GOC196639:GOS196642 GXY196639:GYO196642 HHU196639:HIK196642 HRQ196639:HSG196642 IBM196639:ICC196642 ILI196639:ILY196642 IVE196639:IVU196642 JFA196639:JFQ196642 JOW196639:JPM196642 JYS196639:JZI196642 KIO196639:KJE196642 KSK196639:KTA196642 LCG196639:LCW196642 LMC196639:LMS196642 LVY196639:LWO196642 MFU196639:MGK196642 MPQ196639:MQG196642 MZM196639:NAC196642 NJI196639:NJY196642 NTE196639:NTU196642 ODA196639:ODQ196642 OMW196639:ONM196642 OWS196639:OXI196642 PGO196639:PHE196642 PQK196639:PRA196642 QAG196639:QAW196642 QKC196639:QKS196642 QTY196639:QUO196642 RDU196639:REK196642 RNQ196639:ROG196642 RXM196639:RYC196642 SHI196639:SHY196642 SRE196639:SRU196642 TBA196639:TBQ196642 TKW196639:TLM196642 TUS196639:TVI196642 UEO196639:UFE196642 UOK196639:UPA196642 UYG196639:UYW196642 VIC196639:VIS196642 VRY196639:VSO196642 WBU196639:WCK196642 WLQ196639:WMG196642 WVM196639:WWC196642 JA262175:JQ262178 SW262175:TM262178 ACS262175:ADI262178 AMO262175:ANE262178 AWK262175:AXA262178 BGG262175:BGW262178 BQC262175:BQS262178 BZY262175:CAO262178 CJU262175:CKK262178 CTQ262175:CUG262178 DDM262175:DEC262178 DNI262175:DNY262178 DXE262175:DXU262178 EHA262175:EHQ262178 EQW262175:ERM262178 FAS262175:FBI262178 FKO262175:FLE262178 FUK262175:FVA262178 GEG262175:GEW262178 GOC262175:GOS262178 GXY262175:GYO262178 HHU262175:HIK262178 HRQ262175:HSG262178 IBM262175:ICC262178 ILI262175:ILY262178 IVE262175:IVU262178 JFA262175:JFQ262178 JOW262175:JPM262178 JYS262175:JZI262178 KIO262175:KJE262178 KSK262175:KTA262178 LCG262175:LCW262178 LMC262175:LMS262178 LVY262175:LWO262178 MFU262175:MGK262178 MPQ262175:MQG262178 MZM262175:NAC262178 NJI262175:NJY262178 NTE262175:NTU262178 ODA262175:ODQ262178 OMW262175:ONM262178 OWS262175:OXI262178 PGO262175:PHE262178 PQK262175:PRA262178 QAG262175:QAW262178 QKC262175:QKS262178 QTY262175:QUO262178 RDU262175:REK262178 RNQ262175:ROG262178 RXM262175:RYC262178 SHI262175:SHY262178 SRE262175:SRU262178 TBA262175:TBQ262178 TKW262175:TLM262178 TUS262175:TVI262178 UEO262175:UFE262178 UOK262175:UPA262178 UYG262175:UYW262178 VIC262175:VIS262178 VRY262175:VSO262178 WBU262175:WCK262178 WLQ262175:WMG262178 WVM262175:WWC262178 JA327711:JQ327714 SW327711:TM327714 ACS327711:ADI327714 AMO327711:ANE327714 AWK327711:AXA327714 BGG327711:BGW327714 BQC327711:BQS327714 BZY327711:CAO327714 CJU327711:CKK327714 CTQ327711:CUG327714 DDM327711:DEC327714 DNI327711:DNY327714 DXE327711:DXU327714 EHA327711:EHQ327714 EQW327711:ERM327714 FAS327711:FBI327714 FKO327711:FLE327714 FUK327711:FVA327714 GEG327711:GEW327714 GOC327711:GOS327714 GXY327711:GYO327714 HHU327711:HIK327714 HRQ327711:HSG327714 IBM327711:ICC327714 ILI327711:ILY327714 IVE327711:IVU327714 JFA327711:JFQ327714 JOW327711:JPM327714 JYS327711:JZI327714 KIO327711:KJE327714 KSK327711:KTA327714 LCG327711:LCW327714 LMC327711:LMS327714 LVY327711:LWO327714 MFU327711:MGK327714 MPQ327711:MQG327714 MZM327711:NAC327714 NJI327711:NJY327714 NTE327711:NTU327714 ODA327711:ODQ327714 OMW327711:ONM327714 OWS327711:OXI327714 PGO327711:PHE327714 PQK327711:PRA327714 QAG327711:QAW327714 QKC327711:QKS327714 QTY327711:QUO327714 RDU327711:REK327714 RNQ327711:ROG327714 RXM327711:RYC327714 SHI327711:SHY327714 SRE327711:SRU327714 TBA327711:TBQ327714 TKW327711:TLM327714 TUS327711:TVI327714 UEO327711:UFE327714 UOK327711:UPA327714 UYG327711:UYW327714 VIC327711:VIS327714 VRY327711:VSO327714 WBU327711:WCK327714 WLQ327711:WMG327714 WVM327711:WWC327714 JA393247:JQ393250 SW393247:TM393250 ACS393247:ADI393250 AMO393247:ANE393250 AWK393247:AXA393250 BGG393247:BGW393250 BQC393247:BQS393250 BZY393247:CAO393250 CJU393247:CKK393250 CTQ393247:CUG393250 DDM393247:DEC393250 DNI393247:DNY393250 DXE393247:DXU393250 EHA393247:EHQ393250 EQW393247:ERM393250 FAS393247:FBI393250 FKO393247:FLE393250 FUK393247:FVA393250 GEG393247:GEW393250 GOC393247:GOS393250 GXY393247:GYO393250 HHU393247:HIK393250 HRQ393247:HSG393250 IBM393247:ICC393250 ILI393247:ILY393250 IVE393247:IVU393250 JFA393247:JFQ393250 JOW393247:JPM393250 JYS393247:JZI393250 KIO393247:KJE393250 KSK393247:KTA393250 LCG393247:LCW393250 LMC393247:LMS393250 LVY393247:LWO393250 MFU393247:MGK393250 MPQ393247:MQG393250 MZM393247:NAC393250 NJI393247:NJY393250 NTE393247:NTU393250 ODA393247:ODQ393250 OMW393247:ONM393250 OWS393247:OXI393250 PGO393247:PHE393250 PQK393247:PRA393250 QAG393247:QAW393250 QKC393247:QKS393250 QTY393247:QUO393250 RDU393247:REK393250 RNQ393247:ROG393250 RXM393247:RYC393250 SHI393247:SHY393250 SRE393247:SRU393250 TBA393247:TBQ393250 TKW393247:TLM393250 TUS393247:TVI393250 UEO393247:UFE393250 UOK393247:UPA393250 UYG393247:UYW393250 VIC393247:VIS393250 VRY393247:VSO393250 WBU393247:WCK393250 WLQ393247:WMG393250 WVM393247:WWC393250 JA458783:JQ458786 SW458783:TM458786 ACS458783:ADI458786 AMO458783:ANE458786 AWK458783:AXA458786 BGG458783:BGW458786 BQC458783:BQS458786 BZY458783:CAO458786 CJU458783:CKK458786 CTQ458783:CUG458786 DDM458783:DEC458786 DNI458783:DNY458786 DXE458783:DXU458786 EHA458783:EHQ458786 EQW458783:ERM458786 FAS458783:FBI458786 FKO458783:FLE458786 FUK458783:FVA458786 GEG458783:GEW458786 GOC458783:GOS458786 GXY458783:GYO458786 HHU458783:HIK458786 HRQ458783:HSG458786 IBM458783:ICC458786 ILI458783:ILY458786 IVE458783:IVU458786 JFA458783:JFQ458786 JOW458783:JPM458786 JYS458783:JZI458786 KIO458783:KJE458786 KSK458783:KTA458786 LCG458783:LCW458786 LMC458783:LMS458786 LVY458783:LWO458786 MFU458783:MGK458786 MPQ458783:MQG458786 MZM458783:NAC458786 NJI458783:NJY458786 NTE458783:NTU458786 ODA458783:ODQ458786 OMW458783:ONM458786 OWS458783:OXI458786 PGO458783:PHE458786 PQK458783:PRA458786 QAG458783:QAW458786 QKC458783:QKS458786 QTY458783:QUO458786 RDU458783:REK458786 RNQ458783:ROG458786 RXM458783:RYC458786 SHI458783:SHY458786 SRE458783:SRU458786 TBA458783:TBQ458786 TKW458783:TLM458786 TUS458783:TVI458786 UEO458783:UFE458786 UOK458783:UPA458786 UYG458783:UYW458786 VIC458783:VIS458786 VRY458783:VSO458786 WBU458783:WCK458786 WLQ458783:WMG458786 WVM458783:WWC458786 JA524319:JQ524322 SW524319:TM524322 ACS524319:ADI524322 AMO524319:ANE524322 AWK524319:AXA524322 BGG524319:BGW524322 BQC524319:BQS524322 BZY524319:CAO524322 CJU524319:CKK524322 CTQ524319:CUG524322 DDM524319:DEC524322 DNI524319:DNY524322 DXE524319:DXU524322 EHA524319:EHQ524322 EQW524319:ERM524322 FAS524319:FBI524322 FKO524319:FLE524322 FUK524319:FVA524322 GEG524319:GEW524322 GOC524319:GOS524322 GXY524319:GYO524322 HHU524319:HIK524322 HRQ524319:HSG524322 IBM524319:ICC524322 ILI524319:ILY524322 IVE524319:IVU524322 JFA524319:JFQ524322 JOW524319:JPM524322 JYS524319:JZI524322 KIO524319:KJE524322 KSK524319:KTA524322 LCG524319:LCW524322 LMC524319:LMS524322 LVY524319:LWO524322 MFU524319:MGK524322 MPQ524319:MQG524322 MZM524319:NAC524322 NJI524319:NJY524322 NTE524319:NTU524322 ODA524319:ODQ524322 OMW524319:ONM524322 OWS524319:OXI524322 PGO524319:PHE524322 PQK524319:PRA524322 QAG524319:QAW524322 QKC524319:QKS524322 QTY524319:QUO524322 RDU524319:REK524322 RNQ524319:ROG524322 RXM524319:RYC524322 SHI524319:SHY524322 SRE524319:SRU524322 TBA524319:TBQ524322 TKW524319:TLM524322 TUS524319:TVI524322 UEO524319:UFE524322 UOK524319:UPA524322 UYG524319:UYW524322 VIC524319:VIS524322 VRY524319:VSO524322 WBU524319:WCK524322 WLQ524319:WMG524322 WVM524319:WWC524322 JA589855:JQ589858 SW589855:TM589858 ACS589855:ADI589858 AMO589855:ANE589858 AWK589855:AXA589858 BGG589855:BGW589858 BQC589855:BQS589858 BZY589855:CAO589858 CJU589855:CKK589858 CTQ589855:CUG589858 DDM589855:DEC589858 DNI589855:DNY589858 DXE589855:DXU589858 EHA589855:EHQ589858 EQW589855:ERM589858 FAS589855:FBI589858 FKO589855:FLE589858 FUK589855:FVA589858 GEG589855:GEW589858 GOC589855:GOS589858 GXY589855:GYO589858 HHU589855:HIK589858 HRQ589855:HSG589858 IBM589855:ICC589858 ILI589855:ILY589858 IVE589855:IVU589858 JFA589855:JFQ589858 JOW589855:JPM589858 JYS589855:JZI589858 KIO589855:KJE589858 KSK589855:KTA589858 LCG589855:LCW589858 LMC589855:LMS589858 LVY589855:LWO589858 MFU589855:MGK589858 MPQ589855:MQG589858 MZM589855:NAC589858 NJI589855:NJY589858 NTE589855:NTU589858 ODA589855:ODQ589858 OMW589855:ONM589858 OWS589855:OXI589858 PGO589855:PHE589858 PQK589855:PRA589858 QAG589855:QAW589858 QKC589855:QKS589858 QTY589855:QUO589858 RDU589855:REK589858 RNQ589855:ROG589858 RXM589855:RYC589858 SHI589855:SHY589858 SRE589855:SRU589858 TBA589855:TBQ589858 TKW589855:TLM589858 TUS589855:TVI589858 UEO589855:UFE589858 UOK589855:UPA589858 UYG589855:UYW589858 VIC589855:VIS589858 VRY589855:VSO589858 WBU589855:WCK589858 WLQ589855:WMG589858 WVM589855:WWC589858 JA655391:JQ655394 SW655391:TM655394 ACS655391:ADI655394 AMO655391:ANE655394 AWK655391:AXA655394 BGG655391:BGW655394 BQC655391:BQS655394 BZY655391:CAO655394 CJU655391:CKK655394 CTQ655391:CUG655394 DDM655391:DEC655394 DNI655391:DNY655394 DXE655391:DXU655394 EHA655391:EHQ655394 EQW655391:ERM655394 FAS655391:FBI655394 FKO655391:FLE655394 FUK655391:FVA655394 GEG655391:GEW655394 GOC655391:GOS655394 GXY655391:GYO655394 HHU655391:HIK655394 HRQ655391:HSG655394 IBM655391:ICC655394 ILI655391:ILY655394 IVE655391:IVU655394 JFA655391:JFQ655394 JOW655391:JPM655394 JYS655391:JZI655394 KIO655391:KJE655394 KSK655391:KTA655394 LCG655391:LCW655394 LMC655391:LMS655394 LVY655391:LWO655394 MFU655391:MGK655394 MPQ655391:MQG655394 MZM655391:NAC655394 NJI655391:NJY655394 NTE655391:NTU655394 ODA655391:ODQ655394 OMW655391:ONM655394 OWS655391:OXI655394 PGO655391:PHE655394 PQK655391:PRA655394 QAG655391:QAW655394 QKC655391:QKS655394 QTY655391:QUO655394 RDU655391:REK655394 RNQ655391:ROG655394 RXM655391:RYC655394 SHI655391:SHY655394 SRE655391:SRU655394 TBA655391:TBQ655394 TKW655391:TLM655394 TUS655391:TVI655394 UEO655391:UFE655394 UOK655391:UPA655394 UYG655391:UYW655394 VIC655391:VIS655394 VRY655391:VSO655394 WBU655391:WCK655394 WLQ655391:WMG655394 WVM655391:WWC655394 JA720927:JQ720930 SW720927:TM720930 ACS720927:ADI720930 AMO720927:ANE720930 AWK720927:AXA720930 BGG720927:BGW720930 BQC720927:BQS720930 BZY720927:CAO720930 CJU720927:CKK720930 CTQ720927:CUG720930 DDM720927:DEC720930 DNI720927:DNY720930 DXE720927:DXU720930 EHA720927:EHQ720930 EQW720927:ERM720930 FAS720927:FBI720930 FKO720927:FLE720930 FUK720927:FVA720930 GEG720927:GEW720930 GOC720927:GOS720930 GXY720927:GYO720930 HHU720927:HIK720930 HRQ720927:HSG720930 IBM720927:ICC720930 ILI720927:ILY720930 IVE720927:IVU720930 JFA720927:JFQ720930 JOW720927:JPM720930 JYS720927:JZI720930 KIO720927:KJE720930 KSK720927:KTA720930 LCG720927:LCW720930 LMC720927:LMS720930 LVY720927:LWO720930 MFU720927:MGK720930 MPQ720927:MQG720930 MZM720927:NAC720930 NJI720927:NJY720930 NTE720927:NTU720930 ODA720927:ODQ720930 OMW720927:ONM720930 OWS720927:OXI720930 PGO720927:PHE720930 PQK720927:PRA720930 QAG720927:QAW720930 QKC720927:QKS720930 QTY720927:QUO720930 RDU720927:REK720930 RNQ720927:ROG720930 RXM720927:RYC720930 SHI720927:SHY720930 SRE720927:SRU720930 TBA720927:TBQ720930 TKW720927:TLM720930 TUS720927:TVI720930 UEO720927:UFE720930 UOK720927:UPA720930 UYG720927:UYW720930 VIC720927:VIS720930 VRY720927:VSO720930 WBU720927:WCK720930 WLQ720927:WMG720930 WVM720927:WWC720930 JA786463:JQ786466 SW786463:TM786466 ACS786463:ADI786466 AMO786463:ANE786466 AWK786463:AXA786466 BGG786463:BGW786466 BQC786463:BQS786466 BZY786463:CAO786466 CJU786463:CKK786466 CTQ786463:CUG786466 DDM786463:DEC786466 DNI786463:DNY786466 DXE786463:DXU786466 EHA786463:EHQ786466 EQW786463:ERM786466 FAS786463:FBI786466 FKO786463:FLE786466 FUK786463:FVA786466 GEG786463:GEW786466 GOC786463:GOS786466 GXY786463:GYO786466 HHU786463:HIK786466 HRQ786463:HSG786466 IBM786463:ICC786466 ILI786463:ILY786466 IVE786463:IVU786466 JFA786463:JFQ786466 JOW786463:JPM786466 JYS786463:JZI786466 KIO786463:KJE786466 KSK786463:KTA786466 LCG786463:LCW786466 LMC786463:LMS786466 LVY786463:LWO786466 MFU786463:MGK786466 MPQ786463:MQG786466 MZM786463:NAC786466 NJI786463:NJY786466 NTE786463:NTU786466 ODA786463:ODQ786466 OMW786463:ONM786466 OWS786463:OXI786466 PGO786463:PHE786466 PQK786463:PRA786466 QAG786463:QAW786466 QKC786463:QKS786466 QTY786463:QUO786466 RDU786463:REK786466 RNQ786463:ROG786466 RXM786463:RYC786466 SHI786463:SHY786466 SRE786463:SRU786466 TBA786463:TBQ786466 TKW786463:TLM786466 TUS786463:TVI786466 UEO786463:UFE786466 UOK786463:UPA786466 UYG786463:UYW786466 VIC786463:VIS786466 VRY786463:VSO786466 WBU786463:WCK786466 WLQ786463:WMG786466 WVM786463:WWC786466 JA851999:JQ852002 SW851999:TM852002 ACS851999:ADI852002 AMO851999:ANE852002 AWK851999:AXA852002 BGG851999:BGW852002 BQC851999:BQS852002 BZY851999:CAO852002 CJU851999:CKK852002 CTQ851999:CUG852002 DDM851999:DEC852002 DNI851999:DNY852002 DXE851999:DXU852002 EHA851999:EHQ852002 EQW851999:ERM852002 FAS851999:FBI852002 FKO851999:FLE852002 FUK851999:FVA852002 GEG851999:GEW852002 GOC851999:GOS852002 GXY851999:GYO852002 HHU851999:HIK852002 HRQ851999:HSG852002 IBM851999:ICC852002 ILI851999:ILY852002 IVE851999:IVU852002 JFA851999:JFQ852002 JOW851999:JPM852002 JYS851999:JZI852002 KIO851999:KJE852002 KSK851999:KTA852002 LCG851999:LCW852002 LMC851999:LMS852002 LVY851999:LWO852002 MFU851999:MGK852002 MPQ851999:MQG852002 MZM851999:NAC852002 NJI851999:NJY852002 NTE851999:NTU852002 ODA851999:ODQ852002 OMW851999:ONM852002 OWS851999:OXI852002 PGO851999:PHE852002 PQK851999:PRA852002 QAG851999:QAW852002 QKC851999:QKS852002 QTY851999:QUO852002 RDU851999:REK852002 RNQ851999:ROG852002 RXM851999:RYC852002 SHI851999:SHY852002 SRE851999:SRU852002 TBA851999:TBQ852002 TKW851999:TLM852002 TUS851999:TVI852002 UEO851999:UFE852002 UOK851999:UPA852002 UYG851999:UYW852002 VIC851999:VIS852002 VRY851999:VSO852002 WBU851999:WCK852002 WLQ851999:WMG852002 WVM851999:WWC852002 JA917535:JQ917538 SW917535:TM917538 ACS917535:ADI917538 AMO917535:ANE917538 AWK917535:AXA917538 BGG917535:BGW917538 BQC917535:BQS917538 BZY917535:CAO917538 CJU917535:CKK917538 CTQ917535:CUG917538 DDM917535:DEC917538 DNI917535:DNY917538 DXE917535:DXU917538 EHA917535:EHQ917538 EQW917535:ERM917538 FAS917535:FBI917538 FKO917535:FLE917538 FUK917535:FVA917538 GEG917535:GEW917538 GOC917535:GOS917538 GXY917535:GYO917538 HHU917535:HIK917538 HRQ917535:HSG917538 IBM917535:ICC917538 ILI917535:ILY917538 IVE917535:IVU917538 JFA917535:JFQ917538 JOW917535:JPM917538 JYS917535:JZI917538 KIO917535:KJE917538 KSK917535:KTA917538 LCG917535:LCW917538 LMC917535:LMS917538 LVY917535:LWO917538 MFU917535:MGK917538 MPQ917535:MQG917538 MZM917535:NAC917538 NJI917535:NJY917538 NTE917535:NTU917538 ODA917535:ODQ917538 OMW917535:ONM917538 OWS917535:OXI917538 PGO917535:PHE917538 PQK917535:PRA917538 QAG917535:QAW917538 QKC917535:QKS917538 QTY917535:QUO917538 RDU917535:REK917538 RNQ917535:ROG917538 RXM917535:RYC917538 SHI917535:SHY917538 SRE917535:SRU917538 TBA917535:TBQ917538 TKW917535:TLM917538 TUS917535:TVI917538 UEO917535:UFE917538 UOK917535:UPA917538 UYG917535:UYW917538 VIC917535:VIS917538 VRY917535:VSO917538 WBU917535:WCK917538 WLQ917535:WMG917538 WVM917535:WWC917538 JA983071:JQ983074 SW983071:TM983074 ACS983071:ADI983074 AMO983071:ANE983074 AWK983071:AXA983074 BGG983071:BGW983074 BQC983071:BQS983074 BZY983071:CAO983074 CJU983071:CKK983074 CTQ983071:CUG983074 DDM983071:DEC983074 DNI983071:DNY983074 DXE983071:DXU983074 EHA983071:EHQ983074 EQW983071:ERM983074 FAS983071:FBI983074 FKO983071:FLE983074 FUK983071:FVA983074 GEG983071:GEW983074 GOC983071:GOS983074 GXY983071:GYO983074 HHU983071:HIK983074 HRQ983071:HSG983074 IBM983071:ICC983074 ILI983071:ILY983074 IVE983071:IVU983074 JFA983071:JFQ983074 JOW983071:JPM983074 JYS983071:JZI983074 KIO983071:KJE983074 KSK983071:KTA983074 LCG983071:LCW983074 LMC983071:LMS983074 LVY983071:LWO983074 MFU983071:MGK983074 MPQ983071:MQG983074 MZM983071:NAC983074 NJI983071:NJY983074 NTE983071:NTU983074 ODA983071:ODQ983074 OMW983071:ONM983074 OWS983071:OXI983074 PGO983071:PHE983074 PQK983071:PRA983074 QAG983071:QAW983074 QKC983071:QKS983074 QTY983071:QUO983074 RDU983071:REK983074 RNQ983071:ROG983074 RXM983071:RYC983074 SHI983071:SHY983074 SRE983071:SRU983074 TBA983071:TBQ983074 TKW983071:TLM983074 TUS983071:TVI983074 UEO983071:UFE983074 UOK983071:UPA983074 UYG983071:UYW983074 VIC983071:VIS983074 VRY983071:VSO983074 WBU983071:WCK983074 WLQ983071:WMG983074 WVM983071:WWC983074 WVM983067:WWC983069 JA65563:JQ65565 SW65563:TM65565 ACS65563:ADI65565 AMO65563:ANE65565 AWK65563:AXA65565 BGG65563:BGW65565 BQC65563:BQS65565 BZY65563:CAO65565 CJU65563:CKK65565 CTQ65563:CUG65565 DDM65563:DEC65565 DNI65563:DNY65565 DXE65563:DXU65565 EHA65563:EHQ65565 EQW65563:ERM65565 FAS65563:FBI65565 FKO65563:FLE65565 FUK65563:FVA65565 GEG65563:GEW65565 GOC65563:GOS65565 GXY65563:GYO65565 HHU65563:HIK65565 HRQ65563:HSG65565 IBM65563:ICC65565 ILI65563:ILY65565 IVE65563:IVU65565 JFA65563:JFQ65565 JOW65563:JPM65565 JYS65563:JZI65565 KIO65563:KJE65565 KSK65563:KTA65565 LCG65563:LCW65565 LMC65563:LMS65565 LVY65563:LWO65565 MFU65563:MGK65565 MPQ65563:MQG65565 MZM65563:NAC65565 NJI65563:NJY65565 NTE65563:NTU65565 ODA65563:ODQ65565 OMW65563:ONM65565 OWS65563:OXI65565 PGO65563:PHE65565 PQK65563:PRA65565 QAG65563:QAW65565 QKC65563:QKS65565 QTY65563:QUO65565 RDU65563:REK65565 RNQ65563:ROG65565 RXM65563:RYC65565 SHI65563:SHY65565 SRE65563:SRU65565 TBA65563:TBQ65565 TKW65563:TLM65565 TUS65563:TVI65565 UEO65563:UFE65565 UOK65563:UPA65565 UYG65563:UYW65565 VIC65563:VIS65565 VRY65563:VSO65565 WBU65563:WCK65565 WLQ65563:WMG65565 WVM65563:WWC65565 JA131099:JQ131101 SW131099:TM131101 ACS131099:ADI131101 AMO131099:ANE131101 AWK131099:AXA131101 BGG131099:BGW131101 BQC131099:BQS131101 BZY131099:CAO131101 CJU131099:CKK131101 CTQ131099:CUG131101 DDM131099:DEC131101 DNI131099:DNY131101 DXE131099:DXU131101 EHA131099:EHQ131101 EQW131099:ERM131101 FAS131099:FBI131101 FKO131099:FLE131101 FUK131099:FVA131101 GEG131099:GEW131101 GOC131099:GOS131101 GXY131099:GYO131101 HHU131099:HIK131101 HRQ131099:HSG131101 IBM131099:ICC131101 ILI131099:ILY131101 IVE131099:IVU131101 JFA131099:JFQ131101 JOW131099:JPM131101 JYS131099:JZI131101 KIO131099:KJE131101 KSK131099:KTA131101 LCG131099:LCW131101 LMC131099:LMS131101 LVY131099:LWO131101 MFU131099:MGK131101 MPQ131099:MQG131101 MZM131099:NAC131101 NJI131099:NJY131101 NTE131099:NTU131101 ODA131099:ODQ131101 OMW131099:ONM131101 OWS131099:OXI131101 PGO131099:PHE131101 PQK131099:PRA131101 QAG131099:QAW131101 QKC131099:QKS131101 QTY131099:QUO131101 RDU131099:REK131101 RNQ131099:ROG131101 RXM131099:RYC131101 SHI131099:SHY131101 SRE131099:SRU131101 TBA131099:TBQ131101 TKW131099:TLM131101 TUS131099:TVI131101 UEO131099:UFE131101 UOK131099:UPA131101 UYG131099:UYW131101 VIC131099:VIS131101 VRY131099:VSO131101 WBU131099:WCK131101 WLQ131099:WMG131101 WVM131099:WWC131101 JA196635:JQ196637 SW196635:TM196637 ACS196635:ADI196637 AMO196635:ANE196637 AWK196635:AXA196637 BGG196635:BGW196637 BQC196635:BQS196637 BZY196635:CAO196637 CJU196635:CKK196637 CTQ196635:CUG196637 DDM196635:DEC196637 DNI196635:DNY196637 DXE196635:DXU196637 EHA196635:EHQ196637 EQW196635:ERM196637 FAS196635:FBI196637 FKO196635:FLE196637 FUK196635:FVA196637 GEG196635:GEW196637 GOC196635:GOS196637 GXY196635:GYO196637 HHU196635:HIK196637 HRQ196635:HSG196637 IBM196635:ICC196637 ILI196635:ILY196637 IVE196635:IVU196637 JFA196635:JFQ196637 JOW196635:JPM196637 JYS196635:JZI196637 KIO196635:KJE196637 KSK196635:KTA196637 LCG196635:LCW196637 LMC196635:LMS196637 LVY196635:LWO196637 MFU196635:MGK196637 MPQ196635:MQG196637 MZM196635:NAC196637 NJI196635:NJY196637 NTE196635:NTU196637 ODA196635:ODQ196637 OMW196635:ONM196637 OWS196635:OXI196637 PGO196635:PHE196637 PQK196635:PRA196637 QAG196635:QAW196637 QKC196635:QKS196637 QTY196635:QUO196637 RDU196635:REK196637 RNQ196635:ROG196637 RXM196635:RYC196637 SHI196635:SHY196637 SRE196635:SRU196637 TBA196635:TBQ196637 TKW196635:TLM196637 TUS196635:TVI196637 UEO196635:UFE196637 UOK196635:UPA196637 UYG196635:UYW196637 VIC196635:VIS196637 VRY196635:VSO196637 WBU196635:WCK196637 WLQ196635:WMG196637 WVM196635:WWC196637 JA262171:JQ262173 SW262171:TM262173 ACS262171:ADI262173 AMO262171:ANE262173 AWK262171:AXA262173 BGG262171:BGW262173 BQC262171:BQS262173 BZY262171:CAO262173 CJU262171:CKK262173 CTQ262171:CUG262173 DDM262171:DEC262173 DNI262171:DNY262173 DXE262171:DXU262173 EHA262171:EHQ262173 EQW262171:ERM262173 FAS262171:FBI262173 FKO262171:FLE262173 FUK262171:FVA262173 GEG262171:GEW262173 GOC262171:GOS262173 GXY262171:GYO262173 HHU262171:HIK262173 HRQ262171:HSG262173 IBM262171:ICC262173 ILI262171:ILY262173 IVE262171:IVU262173 JFA262171:JFQ262173 JOW262171:JPM262173 JYS262171:JZI262173 KIO262171:KJE262173 KSK262171:KTA262173 LCG262171:LCW262173 LMC262171:LMS262173 LVY262171:LWO262173 MFU262171:MGK262173 MPQ262171:MQG262173 MZM262171:NAC262173 NJI262171:NJY262173 NTE262171:NTU262173 ODA262171:ODQ262173 OMW262171:ONM262173 OWS262171:OXI262173 PGO262171:PHE262173 PQK262171:PRA262173 QAG262171:QAW262173 QKC262171:QKS262173 QTY262171:QUO262173 RDU262171:REK262173 RNQ262171:ROG262173 RXM262171:RYC262173 SHI262171:SHY262173 SRE262171:SRU262173 TBA262171:TBQ262173 TKW262171:TLM262173 TUS262171:TVI262173 UEO262171:UFE262173 UOK262171:UPA262173 UYG262171:UYW262173 VIC262171:VIS262173 VRY262171:VSO262173 WBU262171:WCK262173 WLQ262171:WMG262173 WVM262171:WWC262173 JA327707:JQ327709 SW327707:TM327709 ACS327707:ADI327709 AMO327707:ANE327709 AWK327707:AXA327709 BGG327707:BGW327709 BQC327707:BQS327709 BZY327707:CAO327709 CJU327707:CKK327709 CTQ327707:CUG327709 DDM327707:DEC327709 DNI327707:DNY327709 DXE327707:DXU327709 EHA327707:EHQ327709 EQW327707:ERM327709 FAS327707:FBI327709 FKO327707:FLE327709 FUK327707:FVA327709 GEG327707:GEW327709 GOC327707:GOS327709 GXY327707:GYO327709 HHU327707:HIK327709 HRQ327707:HSG327709 IBM327707:ICC327709 ILI327707:ILY327709 IVE327707:IVU327709 JFA327707:JFQ327709 JOW327707:JPM327709 JYS327707:JZI327709 KIO327707:KJE327709 KSK327707:KTA327709 LCG327707:LCW327709 LMC327707:LMS327709 LVY327707:LWO327709 MFU327707:MGK327709 MPQ327707:MQG327709 MZM327707:NAC327709 NJI327707:NJY327709 NTE327707:NTU327709 ODA327707:ODQ327709 OMW327707:ONM327709 OWS327707:OXI327709 PGO327707:PHE327709 PQK327707:PRA327709 QAG327707:QAW327709 QKC327707:QKS327709 QTY327707:QUO327709 RDU327707:REK327709 RNQ327707:ROG327709 RXM327707:RYC327709 SHI327707:SHY327709 SRE327707:SRU327709 TBA327707:TBQ327709 TKW327707:TLM327709 TUS327707:TVI327709 UEO327707:UFE327709 UOK327707:UPA327709 UYG327707:UYW327709 VIC327707:VIS327709 VRY327707:VSO327709 WBU327707:WCK327709 WLQ327707:WMG327709 WVM327707:WWC327709 JA393243:JQ393245 SW393243:TM393245 ACS393243:ADI393245 AMO393243:ANE393245 AWK393243:AXA393245 BGG393243:BGW393245 BQC393243:BQS393245 BZY393243:CAO393245 CJU393243:CKK393245 CTQ393243:CUG393245 DDM393243:DEC393245 DNI393243:DNY393245 DXE393243:DXU393245 EHA393243:EHQ393245 EQW393243:ERM393245 FAS393243:FBI393245 FKO393243:FLE393245 FUK393243:FVA393245 GEG393243:GEW393245 GOC393243:GOS393245 GXY393243:GYO393245 HHU393243:HIK393245 HRQ393243:HSG393245 IBM393243:ICC393245 ILI393243:ILY393245 IVE393243:IVU393245 JFA393243:JFQ393245 JOW393243:JPM393245 JYS393243:JZI393245 KIO393243:KJE393245 KSK393243:KTA393245 LCG393243:LCW393245 LMC393243:LMS393245 LVY393243:LWO393245 MFU393243:MGK393245 MPQ393243:MQG393245 MZM393243:NAC393245 NJI393243:NJY393245 NTE393243:NTU393245 ODA393243:ODQ393245 OMW393243:ONM393245 OWS393243:OXI393245 PGO393243:PHE393245 PQK393243:PRA393245 QAG393243:QAW393245 QKC393243:QKS393245 QTY393243:QUO393245 RDU393243:REK393245 RNQ393243:ROG393245 RXM393243:RYC393245 SHI393243:SHY393245 SRE393243:SRU393245 TBA393243:TBQ393245 TKW393243:TLM393245 TUS393243:TVI393245 UEO393243:UFE393245 UOK393243:UPA393245 UYG393243:UYW393245 VIC393243:VIS393245 VRY393243:VSO393245 WBU393243:WCK393245 WLQ393243:WMG393245 WVM393243:WWC393245 JA458779:JQ458781 SW458779:TM458781 ACS458779:ADI458781 AMO458779:ANE458781 AWK458779:AXA458781 BGG458779:BGW458781 BQC458779:BQS458781 BZY458779:CAO458781 CJU458779:CKK458781 CTQ458779:CUG458781 DDM458779:DEC458781 DNI458779:DNY458781 DXE458779:DXU458781 EHA458779:EHQ458781 EQW458779:ERM458781 FAS458779:FBI458781 FKO458779:FLE458781 FUK458779:FVA458781 GEG458779:GEW458781 GOC458779:GOS458781 GXY458779:GYO458781 HHU458779:HIK458781 HRQ458779:HSG458781 IBM458779:ICC458781 ILI458779:ILY458781 IVE458779:IVU458781 JFA458779:JFQ458781 JOW458779:JPM458781 JYS458779:JZI458781 KIO458779:KJE458781 KSK458779:KTA458781 LCG458779:LCW458781 LMC458779:LMS458781 LVY458779:LWO458781 MFU458779:MGK458781 MPQ458779:MQG458781 MZM458779:NAC458781 NJI458779:NJY458781 NTE458779:NTU458781 ODA458779:ODQ458781 OMW458779:ONM458781 OWS458779:OXI458781 PGO458779:PHE458781 PQK458779:PRA458781 QAG458779:QAW458781 QKC458779:QKS458781 QTY458779:QUO458781 RDU458779:REK458781 RNQ458779:ROG458781 RXM458779:RYC458781 SHI458779:SHY458781 SRE458779:SRU458781 TBA458779:TBQ458781 TKW458779:TLM458781 TUS458779:TVI458781 UEO458779:UFE458781 UOK458779:UPA458781 UYG458779:UYW458781 VIC458779:VIS458781 VRY458779:VSO458781 WBU458779:WCK458781 WLQ458779:WMG458781 WVM458779:WWC458781 JA524315:JQ524317 SW524315:TM524317 ACS524315:ADI524317 AMO524315:ANE524317 AWK524315:AXA524317 BGG524315:BGW524317 BQC524315:BQS524317 BZY524315:CAO524317 CJU524315:CKK524317 CTQ524315:CUG524317 DDM524315:DEC524317 DNI524315:DNY524317 DXE524315:DXU524317 EHA524315:EHQ524317 EQW524315:ERM524317 FAS524315:FBI524317 FKO524315:FLE524317 FUK524315:FVA524317 GEG524315:GEW524317 GOC524315:GOS524317 GXY524315:GYO524317 HHU524315:HIK524317 HRQ524315:HSG524317 IBM524315:ICC524317 ILI524315:ILY524317 IVE524315:IVU524317 JFA524315:JFQ524317 JOW524315:JPM524317 JYS524315:JZI524317 KIO524315:KJE524317 KSK524315:KTA524317 LCG524315:LCW524317 LMC524315:LMS524317 LVY524315:LWO524317 MFU524315:MGK524317 MPQ524315:MQG524317 MZM524315:NAC524317 NJI524315:NJY524317 NTE524315:NTU524317 ODA524315:ODQ524317 OMW524315:ONM524317 OWS524315:OXI524317 PGO524315:PHE524317 PQK524315:PRA524317 QAG524315:QAW524317 QKC524315:QKS524317 QTY524315:QUO524317 RDU524315:REK524317 RNQ524315:ROG524317 RXM524315:RYC524317 SHI524315:SHY524317 SRE524315:SRU524317 TBA524315:TBQ524317 TKW524315:TLM524317 TUS524315:TVI524317 UEO524315:UFE524317 UOK524315:UPA524317 UYG524315:UYW524317 VIC524315:VIS524317 VRY524315:VSO524317 WBU524315:WCK524317 WLQ524315:WMG524317 WVM524315:WWC524317 JA589851:JQ589853 SW589851:TM589853 ACS589851:ADI589853 AMO589851:ANE589853 AWK589851:AXA589853 BGG589851:BGW589853 BQC589851:BQS589853 BZY589851:CAO589853 CJU589851:CKK589853 CTQ589851:CUG589853 DDM589851:DEC589853 DNI589851:DNY589853 DXE589851:DXU589853 EHA589851:EHQ589853 EQW589851:ERM589853 FAS589851:FBI589853 FKO589851:FLE589853 FUK589851:FVA589853 GEG589851:GEW589853 GOC589851:GOS589853 GXY589851:GYO589853 HHU589851:HIK589853 HRQ589851:HSG589853 IBM589851:ICC589853 ILI589851:ILY589853 IVE589851:IVU589853 JFA589851:JFQ589853 JOW589851:JPM589853 JYS589851:JZI589853 KIO589851:KJE589853 KSK589851:KTA589853 LCG589851:LCW589853 LMC589851:LMS589853 LVY589851:LWO589853 MFU589851:MGK589853 MPQ589851:MQG589853 MZM589851:NAC589853 NJI589851:NJY589853 NTE589851:NTU589853 ODA589851:ODQ589853 OMW589851:ONM589853 OWS589851:OXI589853 PGO589851:PHE589853 PQK589851:PRA589853 QAG589851:QAW589853 QKC589851:QKS589853 QTY589851:QUO589853 RDU589851:REK589853 RNQ589851:ROG589853 RXM589851:RYC589853 SHI589851:SHY589853 SRE589851:SRU589853 TBA589851:TBQ589853 TKW589851:TLM589853 TUS589851:TVI589853 UEO589851:UFE589853 UOK589851:UPA589853 UYG589851:UYW589853 VIC589851:VIS589853 VRY589851:VSO589853 WBU589851:WCK589853 WLQ589851:WMG589853 WVM589851:WWC589853 JA655387:JQ655389 SW655387:TM655389 ACS655387:ADI655389 AMO655387:ANE655389 AWK655387:AXA655389 BGG655387:BGW655389 BQC655387:BQS655389 BZY655387:CAO655389 CJU655387:CKK655389 CTQ655387:CUG655389 DDM655387:DEC655389 DNI655387:DNY655389 DXE655387:DXU655389 EHA655387:EHQ655389 EQW655387:ERM655389 FAS655387:FBI655389 FKO655387:FLE655389 FUK655387:FVA655389 GEG655387:GEW655389 GOC655387:GOS655389 GXY655387:GYO655389 HHU655387:HIK655389 HRQ655387:HSG655389 IBM655387:ICC655389 ILI655387:ILY655389 IVE655387:IVU655389 JFA655387:JFQ655389 JOW655387:JPM655389 JYS655387:JZI655389 KIO655387:KJE655389 KSK655387:KTA655389 LCG655387:LCW655389 LMC655387:LMS655389 LVY655387:LWO655389 MFU655387:MGK655389 MPQ655387:MQG655389 MZM655387:NAC655389 NJI655387:NJY655389 NTE655387:NTU655389 ODA655387:ODQ655389 OMW655387:ONM655389 OWS655387:OXI655389 PGO655387:PHE655389 PQK655387:PRA655389 QAG655387:QAW655389 QKC655387:QKS655389 QTY655387:QUO655389 RDU655387:REK655389 RNQ655387:ROG655389 RXM655387:RYC655389 SHI655387:SHY655389 SRE655387:SRU655389 TBA655387:TBQ655389 TKW655387:TLM655389 TUS655387:TVI655389 UEO655387:UFE655389 UOK655387:UPA655389 UYG655387:UYW655389 VIC655387:VIS655389 VRY655387:VSO655389 WBU655387:WCK655389 WLQ655387:WMG655389 WVM655387:WWC655389 JA720923:JQ720925 SW720923:TM720925 ACS720923:ADI720925 AMO720923:ANE720925 AWK720923:AXA720925 BGG720923:BGW720925 BQC720923:BQS720925 BZY720923:CAO720925 CJU720923:CKK720925 CTQ720923:CUG720925 DDM720923:DEC720925 DNI720923:DNY720925 DXE720923:DXU720925 EHA720923:EHQ720925 EQW720923:ERM720925 FAS720923:FBI720925 FKO720923:FLE720925 FUK720923:FVA720925 GEG720923:GEW720925 GOC720923:GOS720925 GXY720923:GYO720925 HHU720923:HIK720925 HRQ720923:HSG720925 IBM720923:ICC720925 ILI720923:ILY720925 IVE720923:IVU720925 JFA720923:JFQ720925 JOW720923:JPM720925 JYS720923:JZI720925 KIO720923:KJE720925 KSK720923:KTA720925 LCG720923:LCW720925 LMC720923:LMS720925 LVY720923:LWO720925 MFU720923:MGK720925 MPQ720923:MQG720925 MZM720923:NAC720925 NJI720923:NJY720925 NTE720923:NTU720925 ODA720923:ODQ720925 OMW720923:ONM720925 OWS720923:OXI720925 PGO720923:PHE720925 PQK720923:PRA720925 QAG720923:QAW720925 QKC720923:QKS720925 QTY720923:QUO720925 RDU720923:REK720925 RNQ720923:ROG720925 RXM720923:RYC720925 SHI720923:SHY720925 SRE720923:SRU720925 TBA720923:TBQ720925 TKW720923:TLM720925 TUS720923:TVI720925 UEO720923:UFE720925 UOK720923:UPA720925 UYG720923:UYW720925 VIC720923:VIS720925 VRY720923:VSO720925 WBU720923:WCK720925 WLQ720923:WMG720925 WVM720923:WWC720925 JA786459:JQ786461 SW786459:TM786461 ACS786459:ADI786461 AMO786459:ANE786461 AWK786459:AXA786461 BGG786459:BGW786461 BQC786459:BQS786461 BZY786459:CAO786461 CJU786459:CKK786461 CTQ786459:CUG786461 DDM786459:DEC786461 DNI786459:DNY786461 DXE786459:DXU786461 EHA786459:EHQ786461 EQW786459:ERM786461 FAS786459:FBI786461 FKO786459:FLE786461 FUK786459:FVA786461 GEG786459:GEW786461 GOC786459:GOS786461 GXY786459:GYO786461 HHU786459:HIK786461 HRQ786459:HSG786461 IBM786459:ICC786461 ILI786459:ILY786461 IVE786459:IVU786461 JFA786459:JFQ786461 JOW786459:JPM786461 JYS786459:JZI786461 KIO786459:KJE786461 KSK786459:KTA786461 LCG786459:LCW786461 LMC786459:LMS786461 LVY786459:LWO786461 MFU786459:MGK786461 MPQ786459:MQG786461 MZM786459:NAC786461 NJI786459:NJY786461 NTE786459:NTU786461 ODA786459:ODQ786461 OMW786459:ONM786461 OWS786459:OXI786461 PGO786459:PHE786461 PQK786459:PRA786461 QAG786459:QAW786461 QKC786459:QKS786461 QTY786459:QUO786461 RDU786459:REK786461 RNQ786459:ROG786461 RXM786459:RYC786461 SHI786459:SHY786461 SRE786459:SRU786461 TBA786459:TBQ786461 TKW786459:TLM786461 TUS786459:TVI786461 UEO786459:UFE786461 UOK786459:UPA786461 UYG786459:UYW786461 VIC786459:VIS786461 VRY786459:VSO786461 WBU786459:WCK786461 WLQ786459:WMG786461 WVM786459:WWC786461 JA851995:JQ851997 SW851995:TM851997 ACS851995:ADI851997 AMO851995:ANE851997 AWK851995:AXA851997 BGG851995:BGW851997 BQC851995:BQS851997 BZY851995:CAO851997 CJU851995:CKK851997 CTQ851995:CUG851997 DDM851995:DEC851997 DNI851995:DNY851997 DXE851995:DXU851997 EHA851995:EHQ851997 EQW851995:ERM851997 FAS851995:FBI851997 FKO851995:FLE851997 FUK851995:FVA851997 GEG851995:GEW851997 GOC851995:GOS851997 GXY851995:GYO851997 HHU851995:HIK851997 HRQ851995:HSG851997 IBM851995:ICC851997 ILI851995:ILY851997 IVE851995:IVU851997 JFA851995:JFQ851997 JOW851995:JPM851997 JYS851995:JZI851997 KIO851995:KJE851997 KSK851995:KTA851997 LCG851995:LCW851997 LMC851995:LMS851997 LVY851995:LWO851997 MFU851995:MGK851997 MPQ851995:MQG851997 MZM851995:NAC851997 NJI851995:NJY851997 NTE851995:NTU851997 ODA851995:ODQ851997 OMW851995:ONM851997 OWS851995:OXI851997 PGO851995:PHE851997 PQK851995:PRA851997 QAG851995:QAW851997 QKC851995:QKS851997 QTY851995:QUO851997 RDU851995:REK851997 RNQ851995:ROG851997 RXM851995:RYC851997 SHI851995:SHY851997 SRE851995:SRU851997 TBA851995:TBQ851997 TKW851995:TLM851997 TUS851995:TVI851997 UEO851995:UFE851997 UOK851995:UPA851997 UYG851995:UYW851997 VIC851995:VIS851997 VRY851995:VSO851997 WBU851995:WCK851997 WLQ851995:WMG851997 WVM851995:WWC851997 JA917531:JQ917533 SW917531:TM917533 ACS917531:ADI917533 AMO917531:ANE917533 AWK917531:AXA917533 BGG917531:BGW917533 BQC917531:BQS917533 BZY917531:CAO917533 CJU917531:CKK917533 CTQ917531:CUG917533 DDM917531:DEC917533 DNI917531:DNY917533 DXE917531:DXU917533 EHA917531:EHQ917533 EQW917531:ERM917533 FAS917531:FBI917533 FKO917531:FLE917533 FUK917531:FVA917533 GEG917531:GEW917533 GOC917531:GOS917533 GXY917531:GYO917533 HHU917531:HIK917533 HRQ917531:HSG917533 IBM917531:ICC917533 ILI917531:ILY917533 IVE917531:IVU917533 JFA917531:JFQ917533 JOW917531:JPM917533 JYS917531:JZI917533 KIO917531:KJE917533 KSK917531:KTA917533 LCG917531:LCW917533 LMC917531:LMS917533 LVY917531:LWO917533 MFU917531:MGK917533 MPQ917531:MQG917533 MZM917531:NAC917533 NJI917531:NJY917533 NTE917531:NTU917533 ODA917531:ODQ917533 OMW917531:ONM917533 OWS917531:OXI917533 PGO917531:PHE917533 PQK917531:PRA917533 QAG917531:QAW917533 QKC917531:QKS917533 QTY917531:QUO917533 RDU917531:REK917533 RNQ917531:ROG917533 RXM917531:RYC917533 SHI917531:SHY917533 SRE917531:SRU917533 TBA917531:TBQ917533 TKW917531:TLM917533 TUS917531:TVI917533 UEO917531:UFE917533 UOK917531:UPA917533 UYG917531:UYW917533 VIC917531:VIS917533 VRY917531:VSO917533 WBU917531:WCK917533 WLQ917531:WMG917533 WVM917531:WWC917533 JA983067:JQ983069 SW983067:TM983069 ACS983067:ADI983069 AMO983067:ANE983069 AWK983067:AXA983069 BGG983067:BGW983069 BQC983067:BQS983069 BZY983067:CAO983069 CJU983067:CKK983069 CTQ983067:CUG983069 DDM983067:DEC983069 DNI983067:DNY983069 DXE983067:DXU983069 EHA983067:EHQ983069 EQW983067:ERM983069 FAS983067:FBI983069 FKO983067:FLE983069 FUK983067:FVA983069 GEG983067:GEW983069 GOC983067:GOS983069 GXY983067:GYO983069 HHU983067:HIK983069 HRQ983067:HSG983069 IBM983067:ICC983069 ILI983067:ILY983069 IVE983067:IVU983069 JFA983067:JFQ983069 JOW983067:JPM983069 JYS983067:JZI983069 KIO983067:KJE983069 KSK983067:KTA983069 LCG983067:LCW983069 LMC983067:LMS983069 LVY983067:LWO983069 MFU983067:MGK983069 MPQ983067:MQG983069 MZM983067:NAC983069 NJI983067:NJY983069 NTE983067:NTU983069 ODA983067:ODQ983069 OMW983067:ONM983069 OWS983067:OXI983069 PGO983067:PHE983069 PQK983067:PRA983069 QAG983067:QAW983069 QKC983067:QKS983069 QTY983067:QUO983069 RDU983067:REK983069 RNQ983067:ROG983069 RXM983067:RYC983069 SHI983067:SHY983069 SRE983067:SRU983069 TBA983067:TBQ983069 TKW983067:TLM983069 TUS983067:TVI983069 UEO983067:UFE983069 UOK983067:UPA983069 UYG983067:UYW983069 VIC983067:VIS983069 VRY983067:VSO983069 WBU983067:WCK983069 WLQ983067:WMG983069 WVM32:WWC34 WLQ32:WMG34 WBU32:WCK34 VRY32:VSO34 VIC32:VIS34 UYG32:UYW34 UOK32:UPA34 UEO32:UFE34 TUS32:TVI34 TKW32:TLM34 TBA32:TBQ34 SRE32:SRU34 SHI32:SHY34 RXM32:RYC34 RNQ32:ROG34 RDU32:REK34 QTY32:QUO34 QKC32:QKS34 QAG32:QAW34 PQK32:PRA34 PGO32:PHE34 OWS32:OXI34 OMW32:ONM34 ODA32:ODQ34 NTE32:NTU34 NJI32:NJY34 MZM32:NAC34 MPQ32:MQG34 MFU32:MGK34 LVY32:LWO34 LMC32:LMS34 LCG32:LCW34 KSK32:KTA34 KIO32:KJE34 JYS32:JZI34 JOW32:JPM34 JFA32:JFQ34 IVE32:IVU34 ILI32:ILY34 IBM32:ICC34 HRQ32:HSG34 HHU32:HIK34 GXY32:GYO34 GOC32:GOS34 GEG32:GEW34 FUK32:FVA34 FKO32:FLE34 FAS32:FBI34 EQW32:ERM34 EHA32:EHQ34 DXE32:DXU34 DNI32:DNY34 DDM32:DEC34 CTQ32:CUG34 CJU32:CKK34 BZY32:CAO34 BQC32:BQS34 BGG32:BGW34 AWK32:AXA34 AMO32:ANE34 ACS32:ADI34 SW32:TM34 JA32:JQ34 SW27:TM29 JA27:JQ29 WVM27:WWC29 WLQ27:WMG29 WBU27:WCK29 VRY27:VSO29 VIC27:VIS29 UYG27:UYW29 UOK27:UPA29 UEO27:UFE29 TUS27:TVI29 TKW27:TLM29 TBA27:TBQ29 SRE27:SRU29 SHI27:SHY29 RXM27:RYC29 RNQ27:ROG29 RDU27:REK29 QTY27:QUO29 QKC27:QKS29 QAG27:QAW29 PQK27:PRA29 PGO27:PHE29 OWS27:OXI29 OMW27:ONM29 ODA27:ODQ29 NTE27:NTU29 NJI27:NJY29 MZM27:NAC29 MPQ27:MQG29 MFU27:MGK29 LVY27:LWO29 LMC27:LMS29 LCG27:LCW29 KSK27:KTA29 KIO27:KJE29 JYS27:JZI29 JOW27:JPM29 JFA27:JFQ29 IVE27:IVU29 ILI27:ILY29 IBM27:ICC29 HRQ27:HSG29 HHU27:HIK29 GXY27:GYO29 GOC27:GOS29 GEG27:GEW29 FUK27:FVA29 FKO27:FLE29 FAS27:FBI29 EQW27:ERM29 EHA27:EHQ29 DXE27:DXU29 DNI27:DNY29 DDM27:DEC29 CTQ27:CUG29 CJU27:CKK29 BZY27:CAO29 BQC27:BQS29 BGG27:BGW29 AWK27:AXA29 AMO27:ANE29 ACS27:ADI29 L27:Z29 L65567:AB65570 L131103:AB131106 L196639:AB196642 L262175:AB262178 L327711:AB327714 L393247:AB393250 L458783:AB458786 L524319:AB524322 L589855:AB589858 L655391:AB655394 L720927:AB720930 L786463:AB786466 L851999:AB852002 L917535:AB917538 L983071:AB983074 L65563:AB65565 L131099:AB131101 L196635:AB196637 L262171:AB262173 L327707:AB327709 L393243:AB393245 L458779:AB458781 L524315:AB524317 L589851:AB589853 L655387:AB655389 L720923:AB720925 L786459:AB786461 L851995:AB851997 L917531:AB917533 L983067:AB983069 L32:AB34 AA27 AA28:AB29" xr:uid="{00000000-0002-0000-1900-000001000000}"/>
    <dataValidation type="list" allowBlank="1" showInputMessage="1" showErrorMessage="1" errorTitle="Ошибка" error="Выберите значение из списка" sqref="WVP98306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O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O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O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O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O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O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O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O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O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O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O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O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O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O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O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O23" xr:uid="{00000000-0002-0000-1900-000002000000}">
      <formula1>kind_of_cons</formula1>
    </dataValidation>
    <dataValidation type="textLength" operator="lessThanOrEqual" allowBlank="1" showInputMessage="1" showErrorMessage="1" errorTitle="Ошибка" error="Допускается ввод не более 900 символов!" sqref="WWC983058:WWC983064 JQ18:JQ24 TM18:TM24 ADI18:ADI24 ANE18:ANE24 AXA18:AXA24 BGW18:BGW24 BQS18:BQS24 CAO18:CAO24 CKK18:CKK24 CUG18:CUG24 DEC18:DEC24 DNY18:DNY24 DXU18:DXU24 EHQ18:EHQ24 ERM18:ERM24 FBI18:FBI24 FLE18:FLE24 FVA18:FVA24 GEW18:GEW24 GOS18:GOS24 GYO18:GYO24 HIK18:HIK24 HSG18:HSG24 ICC18:ICC24 ILY18:ILY24 IVU18:IVU24 JFQ18:JFQ24 JPM18:JPM24 JZI18:JZI24 KJE18:KJE24 KTA18:KTA24 LCW18:LCW24 LMS18:LMS24 LWO18:LWO24 MGK18:MGK24 MQG18:MQG24 NAC18:NAC24 NJY18:NJY24 NTU18:NTU24 ODQ18:ODQ24 ONM18:ONM24 OXI18:OXI24 PHE18:PHE24 PRA18:PRA24 QAW18:QAW24 QKS18:QKS24 QUO18:QUO24 REK18:REK24 ROG18:ROG24 RYC18:RYC24 SHY18:SHY24 SRU18:SRU24 TBQ18:TBQ24 TLM18:TLM24 TVI18:TVI24 UFE18:UFE24 UPA18:UPA24 UYW18:UYW24 VIS18:VIS24 VSO18:VSO24 WCK18:WCK24 WMG18:WMG24 WWC18:WWC24 AB65554:AB65560 JQ65554:JQ65560 TM65554:TM65560 ADI65554:ADI65560 ANE65554:ANE65560 AXA65554:AXA65560 BGW65554:BGW65560 BQS65554:BQS65560 CAO65554:CAO65560 CKK65554:CKK65560 CUG65554:CUG65560 DEC65554:DEC65560 DNY65554:DNY65560 DXU65554:DXU65560 EHQ65554:EHQ65560 ERM65554:ERM65560 FBI65554:FBI65560 FLE65554:FLE65560 FVA65554:FVA65560 GEW65554:GEW65560 GOS65554:GOS65560 GYO65554:GYO65560 HIK65554:HIK65560 HSG65554:HSG65560 ICC65554:ICC65560 ILY65554:ILY65560 IVU65554:IVU65560 JFQ65554:JFQ65560 JPM65554:JPM65560 JZI65554:JZI65560 KJE65554:KJE65560 KTA65554:KTA65560 LCW65554:LCW65560 LMS65554:LMS65560 LWO65554:LWO65560 MGK65554:MGK65560 MQG65554:MQG65560 NAC65554:NAC65560 NJY65554:NJY65560 NTU65554:NTU65560 ODQ65554:ODQ65560 ONM65554:ONM65560 OXI65554:OXI65560 PHE65554:PHE65560 PRA65554:PRA65560 QAW65554:QAW65560 QKS65554:QKS65560 QUO65554:QUO65560 REK65554:REK65560 ROG65554:ROG65560 RYC65554:RYC65560 SHY65554:SHY65560 SRU65554:SRU65560 TBQ65554:TBQ65560 TLM65554:TLM65560 TVI65554:TVI65560 UFE65554:UFE65560 UPA65554:UPA65560 UYW65554:UYW65560 VIS65554:VIS65560 VSO65554:VSO65560 WCK65554:WCK65560 WMG65554:WMG65560 WWC65554:WWC65560 AB131090:AB131096 JQ131090:JQ131096 TM131090:TM131096 ADI131090:ADI131096 ANE131090:ANE131096 AXA131090:AXA131096 BGW131090:BGW131096 BQS131090:BQS131096 CAO131090:CAO131096 CKK131090:CKK131096 CUG131090:CUG131096 DEC131090:DEC131096 DNY131090:DNY131096 DXU131090:DXU131096 EHQ131090:EHQ131096 ERM131090:ERM131096 FBI131090:FBI131096 FLE131090:FLE131096 FVA131090:FVA131096 GEW131090:GEW131096 GOS131090:GOS131096 GYO131090:GYO131096 HIK131090:HIK131096 HSG131090:HSG131096 ICC131090:ICC131096 ILY131090:ILY131096 IVU131090:IVU131096 JFQ131090:JFQ131096 JPM131090:JPM131096 JZI131090:JZI131096 KJE131090:KJE131096 KTA131090:KTA131096 LCW131090:LCW131096 LMS131090:LMS131096 LWO131090:LWO131096 MGK131090:MGK131096 MQG131090:MQG131096 NAC131090:NAC131096 NJY131090:NJY131096 NTU131090:NTU131096 ODQ131090:ODQ131096 ONM131090:ONM131096 OXI131090:OXI131096 PHE131090:PHE131096 PRA131090:PRA131096 QAW131090:QAW131096 QKS131090:QKS131096 QUO131090:QUO131096 REK131090:REK131096 ROG131090:ROG131096 RYC131090:RYC131096 SHY131090:SHY131096 SRU131090:SRU131096 TBQ131090:TBQ131096 TLM131090:TLM131096 TVI131090:TVI131096 UFE131090:UFE131096 UPA131090:UPA131096 UYW131090:UYW131096 VIS131090:VIS131096 VSO131090:VSO131096 WCK131090:WCK131096 WMG131090:WMG131096 WWC131090:WWC131096 AB196626:AB196632 JQ196626:JQ196632 TM196626:TM196632 ADI196626:ADI196632 ANE196626:ANE196632 AXA196626:AXA196632 BGW196626:BGW196632 BQS196626:BQS196632 CAO196626:CAO196632 CKK196626:CKK196632 CUG196626:CUG196632 DEC196626:DEC196632 DNY196626:DNY196632 DXU196626:DXU196632 EHQ196626:EHQ196632 ERM196626:ERM196632 FBI196626:FBI196632 FLE196626:FLE196632 FVA196626:FVA196632 GEW196626:GEW196632 GOS196626:GOS196632 GYO196626:GYO196632 HIK196626:HIK196632 HSG196626:HSG196632 ICC196626:ICC196632 ILY196626:ILY196632 IVU196626:IVU196632 JFQ196626:JFQ196632 JPM196626:JPM196632 JZI196626:JZI196632 KJE196626:KJE196632 KTA196626:KTA196632 LCW196626:LCW196632 LMS196626:LMS196632 LWO196626:LWO196632 MGK196626:MGK196632 MQG196626:MQG196632 NAC196626:NAC196632 NJY196626:NJY196632 NTU196626:NTU196632 ODQ196626:ODQ196632 ONM196626:ONM196632 OXI196626:OXI196632 PHE196626:PHE196632 PRA196626:PRA196632 QAW196626:QAW196632 QKS196626:QKS196632 QUO196626:QUO196632 REK196626:REK196632 ROG196626:ROG196632 RYC196626:RYC196632 SHY196626:SHY196632 SRU196626:SRU196632 TBQ196626:TBQ196632 TLM196626:TLM196632 TVI196626:TVI196632 UFE196626:UFE196632 UPA196626:UPA196632 UYW196626:UYW196632 VIS196626:VIS196632 VSO196626:VSO196632 WCK196626:WCK196632 WMG196626:WMG196632 WWC196626:WWC196632 AB262162:AB262168 JQ262162:JQ262168 TM262162:TM262168 ADI262162:ADI262168 ANE262162:ANE262168 AXA262162:AXA262168 BGW262162:BGW262168 BQS262162:BQS262168 CAO262162:CAO262168 CKK262162:CKK262168 CUG262162:CUG262168 DEC262162:DEC262168 DNY262162:DNY262168 DXU262162:DXU262168 EHQ262162:EHQ262168 ERM262162:ERM262168 FBI262162:FBI262168 FLE262162:FLE262168 FVA262162:FVA262168 GEW262162:GEW262168 GOS262162:GOS262168 GYO262162:GYO262168 HIK262162:HIK262168 HSG262162:HSG262168 ICC262162:ICC262168 ILY262162:ILY262168 IVU262162:IVU262168 JFQ262162:JFQ262168 JPM262162:JPM262168 JZI262162:JZI262168 KJE262162:KJE262168 KTA262162:KTA262168 LCW262162:LCW262168 LMS262162:LMS262168 LWO262162:LWO262168 MGK262162:MGK262168 MQG262162:MQG262168 NAC262162:NAC262168 NJY262162:NJY262168 NTU262162:NTU262168 ODQ262162:ODQ262168 ONM262162:ONM262168 OXI262162:OXI262168 PHE262162:PHE262168 PRA262162:PRA262168 QAW262162:QAW262168 QKS262162:QKS262168 QUO262162:QUO262168 REK262162:REK262168 ROG262162:ROG262168 RYC262162:RYC262168 SHY262162:SHY262168 SRU262162:SRU262168 TBQ262162:TBQ262168 TLM262162:TLM262168 TVI262162:TVI262168 UFE262162:UFE262168 UPA262162:UPA262168 UYW262162:UYW262168 VIS262162:VIS262168 VSO262162:VSO262168 WCK262162:WCK262168 WMG262162:WMG262168 WWC262162:WWC262168 AB327698:AB327704 JQ327698:JQ327704 TM327698:TM327704 ADI327698:ADI327704 ANE327698:ANE327704 AXA327698:AXA327704 BGW327698:BGW327704 BQS327698:BQS327704 CAO327698:CAO327704 CKK327698:CKK327704 CUG327698:CUG327704 DEC327698:DEC327704 DNY327698:DNY327704 DXU327698:DXU327704 EHQ327698:EHQ327704 ERM327698:ERM327704 FBI327698:FBI327704 FLE327698:FLE327704 FVA327698:FVA327704 GEW327698:GEW327704 GOS327698:GOS327704 GYO327698:GYO327704 HIK327698:HIK327704 HSG327698:HSG327704 ICC327698:ICC327704 ILY327698:ILY327704 IVU327698:IVU327704 JFQ327698:JFQ327704 JPM327698:JPM327704 JZI327698:JZI327704 KJE327698:KJE327704 KTA327698:KTA327704 LCW327698:LCW327704 LMS327698:LMS327704 LWO327698:LWO327704 MGK327698:MGK327704 MQG327698:MQG327704 NAC327698:NAC327704 NJY327698:NJY327704 NTU327698:NTU327704 ODQ327698:ODQ327704 ONM327698:ONM327704 OXI327698:OXI327704 PHE327698:PHE327704 PRA327698:PRA327704 QAW327698:QAW327704 QKS327698:QKS327704 QUO327698:QUO327704 REK327698:REK327704 ROG327698:ROG327704 RYC327698:RYC327704 SHY327698:SHY327704 SRU327698:SRU327704 TBQ327698:TBQ327704 TLM327698:TLM327704 TVI327698:TVI327704 UFE327698:UFE327704 UPA327698:UPA327704 UYW327698:UYW327704 VIS327698:VIS327704 VSO327698:VSO327704 WCK327698:WCK327704 WMG327698:WMG327704 WWC327698:WWC327704 AB393234:AB393240 JQ393234:JQ393240 TM393234:TM393240 ADI393234:ADI393240 ANE393234:ANE393240 AXA393234:AXA393240 BGW393234:BGW393240 BQS393234:BQS393240 CAO393234:CAO393240 CKK393234:CKK393240 CUG393234:CUG393240 DEC393234:DEC393240 DNY393234:DNY393240 DXU393234:DXU393240 EHQ393234:EHQ393240 ERM393234:ERM393240 FBI393234:FBI393240 FLE393234:FLE393240 FVA393234:FVA393240 GEW393234:GEW393240 GOS393234:GOS393240 GYO393234:GYO393240 HIK393234:HIK393240 HSG393234:HSG393240 ICC393234:ICC393240 ILY393234:ILY393240 IVU393234:IVU393240 JFQ393234:JFQ393240 JPM393234:JPM393240 JZI393234:JZI393240 KJE393234:KJE393240 KTA393234:KTA393240 LCW393234:LCW393240 LMS393234:LMS393240 LWO393234:LWO393240 MGK393234:MGK393240 MQG393234:MQG393240 NAC393234:NAC393240 NJY393234:NJY393240 NTU393234:NTU393240 ODQ393234:ODQ393240 ONM393234:ONM393240 OXI393234:OXI393240 PHE393234:PHE393240 PRA393234:PRA393240 QAW393234:QAW393240 QKS393234:QKS393240 QUO393234:QUO393240 REK393234:REK393240 ROG393234:ROG393240 RYC393234:RYC393240 SHY393234:SHY393240 SRU393234:SRU393240 TBQ393234:TBQ393240 TLM393234:TLM393240 TVI393234:TVI393240 UFE393234:UFE393240 UPA393234:UPA393240 UYW393234:UYW393240 VIS393234:VIS393240 VSO393234:VSO393240 WCK393234:WCK393240 WMG393234:WMG393240 WWC393234:WWC393240 AB458770:AB458776 JQ458770:JQ458776 TM458770:TM458776 ADI458770:ADI458776 ANE458770:ANE458776 AXA458770:AXA458776 BGW458770:BGW458776 BQS458770:BQS458776 CAO458770:CAO458776 CKK458770:CKK458776 CUG458770:CUG458776 DEC458770:DEC458776 DNY458770:DNY458776 DXU458770:DXU458776 EHQ458770:EHQ458776 ERM458770:ERM458776 FBI458770:FBI458776 FLE458770:FLE458776 FVA458770:FVA458776 GEW458770:GEW458776 GOS458770:GOS458776 GYO458770:GYO458776 HIK458770:HIK458776 HSG458770:HSG458776 ICC458770:ICC458776 ILY458770:ILY458776 IVU458770:IVU458776 JFQ458770:JFQ458776 JPM458770:JPM458776 JZI458770:JZI458776 KJE458770:KJE458776 KTA458770:KTA458776 LCW458770:LCW458776 LMS458770:LMS458776 LWO458770:LWO458776 MGK458770:MGK458776 MQG458770:MQG458776 NAC458770:NAC458776 NJY458770:NJY458776 NTU458770:NTU458776 ODQ458770:ODQ458776 ONM458770:ONM458776 OXI458770:OXI458776 PHE458770:PHE458776 PRA458770:PRA458776 QAW458770:QAW458776 QKS458770:QKS458776 QUO458770:QUO458776 REK458770:REK458776 ROG458770:ROG458776 RYC458770:RYC458776 SHY458770:SHY458776 SRU458770:SRU458776 TBQ458770:TBQ458776 TLM458770:TLM458776 TVI458770:TVI458776 UFE458770:UFE458776 UPA458770:UPA458776 UYW458770:UYW458776 VIS458770:VIS458776 VSO458770:VSO458776 WCK458770:WCK458776 WMG458770:WMG458776 WWC458770:WWC458776 AB524306:AB524312 JQ524306:JQ524312 TM524306:TM524312 ADI524306:ADI524312 ANE524306:ANE524312 AXA524306:AXA524312 BGW524306:BGW524312 BQS524306:BQS524312 CAO524306:CAO524312 CKK524306:CKK524312 CUG524306:CUG524312 DEC524306:DEC524312 DNY524306:DNY524312 DXU524306:DXU524312 EHQ524306:EHQ524312 ERM524306:ERM524312 FBI524306:FBI524312 FLE524306:FLE524312 FVA524306:FVA524312 GEW524306:GEW524312 GOS524306:GOS524312 GYO524306:GYO524312 HIK524306:HIK524312 HSG524306:HSG524312 ICC524306:ICC524312 ILY524306:ILY524312 IVU524306:IVU524312 JFQ524306:JFQ524312 JPM524306:JPM524312 JZI524306:JZI524312 KJE524306:KJE524312 KTA524306:KTA524312 LCW524306:LCW524312 LMS524306:LMS524312 LWO524306:LWO524312 MGK524306:MGK524312 MQG524306:MQG524312 NAC524306:NAC524312 NJY524306:NJY524312 NTU524306:NTU524312 ODQ524306:ODQ524312 ONM524306:ONM524312 OXI524306:OXI524312 PHE524306:PHE524312 PRA524306:PRA524312 QAW524306:QAW524312 QKS524306:QKS524312 QUO524306:QUO524312 REK524306:REK524312 ROG524306:ROG524312 RYC524306:RYC524312 SHY524306:SHY524312 SRU524306:SRU524312 TBQ524306:TBQ524312 TLM524306:TLM524312 TVI524306:TVI524312 UFE524306:UFE524312 UPA524306:UPA524312 UYW524306:UYW524312 VIS524306:VIS524312 VSO524306:VSO524312 WCK524306:WCK524312 WMG524306:WMG524312 WWC524306:WWC524312 AB589842:AB589848 JQ589842:JQ589848 TM589842:TM589848 ADI589842:ADI589848 ANE589842:ANE589848 AXA589842:AXA589848 BGW589842:BGW589848 BQS589842:BQS589848 CAO589842:CAO589848 CKK589842:CKK589848 CUG589842:CUG589848 DEC589842:DEC589848 DNY589842:DNY589848 DXU589842:DXU589848 EHQ589842:EHQ589848 ERM589842:ERM589848 FBI589842:FBI589848 FLE589842:FLE589848 FVA589842:FVA589848 GEW589842:GEW589848 GOS589842:GOS589848 GYO589842:GYO589848 HIK589842:HIK589848 HSG589842:HSG589848 ICC589842:ICC589848 ILY589842:ILY589848 IVU589842:IVU589848 JFQ589842:JFQ589848 JPM589842:JPM589848 JZI589842:JZI589848 KJE589842:KJE589848 KTA589842:KTA589848 LCW589842:LCW589848 LMS589842:LMS589848 LWO589842:LWO589848 MGK589842:MGK589848 MQG589842:MQG589848 NAC589842:NAC589848 NJY589842:NJY589848 NTU589842:NTU589848 ODQ589842:ODQ589848 ONM589842:ONM589848 OXI589842:OXI589848 PHE589842:PHE589848 PRA589842:PRA589848 QAW589842:QAW589848 QKS589842:QKS589848 QUO589842:QUO589848 REK589842:REK589848 ROG589842:ROG589848 RYC589842:RYC589848 SHY589842:SHY589848 SRU589842:SRU589848 TBQ589842:TBQ589848 TLM589842:TLM589848 TVI589842:TVI589848 UFE589842:UFE589848 UPA589842:UPA589848 UYW589842:UYW589848 VIS589842:VIS589848 VSO589842:VSO589848 WCK589842:WCK589848 WMG589842:WMG589848 WWC589842:WWC589848 AB655378:AB655384 JQ655378:JQ655384 TM655378:TM655384 ADI655378:ADI655384 ANE655378:ANE655384 AXA655378:AXA655384 BGW655378:BGW655384 BQS655378:BQS655384 CAO655378:CAO655384 CKK655378:CKK655384 CUG655378:CUG655384 DEC655378:DEC655384 DNY655378:DNY655384 DXU655378:DXU655384 EHQ655378:EHQ655384 ERM655378:ERM655384 FBI655378:FBI655384 FLE655378:FLE655384 FVA655378:FVA655384 GEW655378:GEW655384 GOS655378:GOS655384 GYO655378:GYO655384 HIK655378:HIK655384 HSG655378:HSG655384 ICC655378:ICC655384 ILY655378:ILY655384 IVU655378:IVU655384 JFQ655378:JFQ655384 JPM655378:JPM655384 JZI655378:JZI655384 KJE655378:KJE655384 KTA655378:KTA655384 LCW655378:LCW655384 LMS655378:LMS655384 LWO655378:LWO655384 MGK655378:MGK655384 MQG655378:MQG655384 NAC655378:NAC655384 NJY655378:NJY655384 NTU655378:NTU655384 ODQ655378:ODQ655384 ONM655378:ONM655384 OXI655378:OXI655384 PHE655378:PHE655384 PRA655378:PRA655384 QAW655378:QAW655384 QKS655378:QKS655384 QUO655378:QUO655384 REK655378:REK655384 ROG655378:ROG655384 RYC655378:RYC655384 SHY655378:SHY655384 SRU655378:SRU655384 TBQ655378:TBQ655384 TLM655378:TLM655384 TVI655378:TVI655384 UFE655378:UFE655384 UPA655378:UPA655384 UYW655378:UYW655384 VIS655378:VIS655384 VSO655378:VSO655384 WCK655378:WCK655384 WMG655378:WMG655384 WWC655378:WWC655384 AB720914:AB720920 JQ720914:JQ720920 TM720914:TM720920 ADI720914:ADI720920 ANE720914:ANE720920 AXA720914:AXA720920 BGW720914:BGW720920 BQS720914:BQS720920 CAO720914:CAO720920 CKK720914:CKK720920 CUG720914:CUG720920 DEC720914:DEC720920 DNY720914:DNY720920 DXU720914:DXU720920 EHQ720914:EHQ720920 ERM720914:ERM720920 FBI720914:FBI720920 FLE720914:FLE720920 FVA720914:FVA720920 GEW720914:GEW720920 GOS720914:GOS720920 GYO720914:GYO720920 HIK720914:HIK720920 HSG720914:HSG720920 ICC720914:ICC720920 ILY720914:ILY720920 IVU720914:IVU720920 JFQ720914:JFQ720920 JPM720914:JPM720920 JZI720914:JZI720920 KJE720914:KJE720920 KTA720914:KTA720920 LCW720914:LCW720920 LMS720914:LMS720920 LWO720914:LWO720920 MGK720914:MGK720920 MQG720914:MQG720920 NAC720914:NAC720920 NJY720914:NJY720920 NTU720914:NTU720920 ODQ720914:ODQ720920 ONM720914:ONM720920 OXI720914:OXI720920 PHE720914:PHE720920 PRA720914:PRA720920 QAW720914:QAW720920 QKS720914:QKS720920 QUO720914:QUO720920 REK720914:REK720920 ROG720914:ROG720920 RYC720914:RYC720920 SHY720914:SHY720920 SRU720914:SRU720920 TBQ720914:TBQ720920 TLM720914:TLM720920 TVI720914:TVI720920 UFE720914:UFE720920 UPA720914:UPA720920 UYW720914:UYW720920 VIS720914:VIS720920 VSO720914:VSO720920 WCK720914:WCK720920 WMG720914:WMG720920 WWC720914:WWC720920 AB786450:AB786456 JQ786450:JQ786456 TM786450:TM786456 ADI786450:ADI786456 ANE786450:ANE786456 AXA786450:AXA786456 BGW786450:BGW786456 BQS786450:BQS786456 CAO786450:CAO786456 CKK786450:CKK786456 CUG786450:CUG786456 DEC786450:DEC786456 DNY786450:DNY786456 DXU786450:DXU786456 EHQ786450:EHQ786456 ERM786450:ERM786456 FBI786450:FBI786456 FLE786450:FLE786456 FVA786450:FVA786456 GEW786450:GEW786456 GOS786450:GOS786456 GYO786450:GYO786456 HIK786450:HIK786456 HSG786450:HSG786456 ICC786450:ICC786456 ILY786450:ILY786456 IVU786450:IVU786456 JFQ786450:JFQ786456 JPM786450:JPM786456 JZI786450:JZI786456 KJE786450:KJE786456 KTA786450:KTA786456 LCW786450:LCW786456 LMS786450:LMS786456 LWO786450:LWO786456 MGK786450:MGK786456 MQG786450:MQG786456 NAC786450:NAC786456 NJY786450:NJY786456 NTU786450:NTU786456 ODQ786450:ODQ786456 ONM786450:ONM786456 OXI786450:OXI786456 PHE786450:PHE786456 PRA786450:PRA786456 QAW786450:QAW786456 QKS786450:QKS786456 QUO786450:QUO786456 REK786450:REK786456 ROG786450:ROG786456 RYC786450:RYC786456 SHY786450:SHY786456 SRU786450:SRU786456 TBQ786450:TBQ786456 TLM786450:TLM786456 TVI786450:TVI786456 UFE786450:UFE786456 UPA786450:UPA786456 UYW786450:UYW786456 VIS786450:VIS786456 VSO786450:VSO786456 WCK786450:WCK786456 WMG786450:WMG786456 WWC786450:WWC786456 AB851986:AB851992 JQ851986:JQ851992 TM851986:TM851992 ADI851986:ADI851992 ANE851986:ANE851992 AXA851986:AXA851992 BGW851986:BGW851992 BQS851986:BQS851992 CAO851986:CAO851992 CKK851986:CKK851992 CUG851986:CUG851992 DEC851986:DEC851992 DNY851986:DNY851992 DXU851986:DXU851992 EHQ851986:EHQ851992 ERM851986:ERM851992 FBI851986:FBI851992 FLE851986:FLE851992 FVA851986:FVA851992 GEW851986:GEW851992 GOS851986:GOS851992 GYO851986:GYO851992 HIK851986:HIK851992 HSG851986:HSG851992 ICC851986:ICC851992 ILY851986:ILY851992 IVU851986:IVU851992 JFQ851986:JFQ851992 JPM851986:JPM851992 JZI851986:JZI851992 KJE851986:KJE851992 KTA851986:KTA851992 LCW851986:LCW851992 LMS851986:LMS851992 LWO851986:LWO851992 MGK851986:MGK851992 MQG851986:MQG851992 NAC851986:NAC851992 NJY851986:NJY851992 NTU851986:NTU851992 ODQ851986:ODQ851992 ONM851986:ONM851992 OXI851986:OXI851992 PHE851986:PHE851992 PRA851986:PRA851992 QAW851986:QAW851992 QKS851986:QKS851992 QUO851986:QUO851992 REK851986:REK851992 ROG851986:ROG851992 RYC851986:RYC851992 SHY851986:SHY851992 SRU851986:SRU851992 TBQ851986:TBQ851992 TLM851986:TLM851992 TVI851986:TVI851992 UFE851986:UFE851992 UPA851986:UPA851992 UYW851986:UYW851992 VIS851986:VIS851992 VSO851986:VSO851992 WCK851986:WCK851992 WMG851986:WMG851992 WWC851986:WWC851992 AB917522:AB917528 JQ917522:JQ917528 TM917522:TM917528 ADI917522:ADI917528 ANE917522:ANE917528 AXA917522:AXA917528 BGW917522:BGW917528 BQS917522:BQS917528 CAO917522:CAO917528 CKK917522:CKK917528 CUG917522:CUG917528 DEC917522:DEC917528 DNY917522:DNY917528 DXU917522:DXU917528 EHQ917522:EHQ917528 ERM917522:ERM917528 FBI917522:FBI917528 FLE917522:FLE917528 FVA917522:FVA917528 GEW917522:GEW917528 GOS917522:GOS917528 GYO917522:GYO917528 HIK917522:HIK917528 HSG917522:HSG917528 ICC917522:ICC917528 ILY917522:ILY917528 IVU917522:IVU917528 JFQ917522:JFQ917528 JPM917522:JPM917528 JZI917522:JZI917528 KJE917522:KJE917528 KTA917522:KTA917528 LCW917522:LCW917528 LMS917522:LMS917528 LWO917522:LWO917528 MGK917522:MGK917528 MQG917522:MQG917528 NAC917522:NAC917528 NJY917522:NJY917528 NTU917522:NTU917528 ODQ917522:ODQ917528 ONM917522:ONM917528 OXI917522:OXI917528 PHE917522:PHE917528 PRA917522:PRA917528 QAW917522:QAW917528 QKS917522:QKS917528 QUO917522:QUO917528 REK917522:REK917528 ROG917522:ROG917528 RYC917522:RYC917528 SHY917522:SHY917528 SRU917522:SRU917528 TBQ917522:TBQ917528 TLM917522:TLM917528 TVI917522:TVI917528 UFE917522:UFE917528 UPA917522:UPA917528 UYW917522:UYW917528 VIS917522:VIS917528 VSO917522:VSO917528 WCK917522:WCK917528 WMG917522:WMG917528 WWC917522:WWC917528 AB983058:AB983064 JQ983058:JQ983064 TM983058:TM983064 ADI983058:ADI983064 ANE983058:ANE983064 AXA983058:AXA983064 BGW983058:BGW983064 BQS983058:BQS983064 CAO983058:CAO983064 CKK983058:CKK983064 CUG983058:CUG983064 DEC983058:DEC983064 DNY983058:DNY983064 DXU983058:DXU983064 EHQ983058:EHQ983064 ERM983058:ERM983064 FBI983058:FBI983064 FLE983058:FLE983064 FVA983058:FVA983064 GEW983058:GEW983064 GOS983058:GOS983064 GYO983058:GYO983064 HIK983058:HIK983064 HSG983058:HSG983064 ICC983058:ICC983064 ILY983058:ILY983064 IVU983058:IVU983064 JFQ983058:JFQ983064 JPM983058:JPM983064 JZI983058:JZI983064 KJE983058:KJE983064 KTA983058:KTA983064 LCW983058:LCW983064 LMS983058:LMS983064 LWO983058:LWO983064 MGK983058:MGK983064 MQG983058:MQG983064 NAC983058:NAC983064 NJY983058:NJY983064 NTU983058:NTU983064 ODQ983058:ODQ983064 ONM983058:ONM983064 OXI983058:OXI983064 PHE983058:PHE983064 PRA983058:PRA983064 QAW983058:QAW983064 QKS983058:QKS983064 QUO983058:QUO983064 REK983058:REK983064 ROG983058:ROG983064 RYC983058:RYC983064 SHY983058:SHY983064 SRU983058:SRU983064 TBQ983058:TBQ983064 TLM983058:TLM983064 TVI983058:TVI983064 UFE983058:UFE983064 UPA983058:UPA983064 UYW983058:UYW983064 VIS983058:VIS983064 VSO983058:VSO983064 WCK983058:WCK983064 WMG983058:WMG983064" xr:uid="{00000000-0002-0000-1900-000003000000}">
      <formula1>900</formula1>
    </dataValidation>
    <dataValidation type="list" allowBlank="1" showInputMessage="1" errorTitle="Ошибка" error="Выберите значение из списка" prompt="Выберите значение из списка" sqref="WVN98306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19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D24:ADD25 AMZ24:AMZ25 AWV24:AWV25 BGR24:BGR25 BQN24:BQN25 CAJ24:CAJ25 CKF24:CKF25 CUB24:CUB25 DDX24:DDX25 DNT24:DNT25 DXP24:DXP25 EHL24:EHL25 ERH24:ERH25 FBD24:FBD25 FKZ24:FKZ25 FUV24:FUV25 GER24:GER25 GON24:GON25 GYJ24:GYJ25 HIF24:HIF25 HSB24:HSB25 IBX24:IBX25 ILT24:ILT25 IVP24:IVP25 JFL24:JFL25 JPH24:JPH25 JZD24:JZD25 KIZ24:KIZ25 KSV24:KSV25 LCR24:LCR25 LMN24:LMN25 LWJ24:LWJ25 MGF24:MGF25 MQB24:MQB25 MZX24:MZX25 NJT24:NJT25 NTP24:NTP25 ODL24:ODL25 ONH24:ONH25 OXD24:OXD25 PGZ24:PGZ25 PQV24:PQV25 QAR24:QAR25 QKN24:QKN25 QUJ24:QUJ25 REF24:REF25 ROB24:ROB25 RXX24:RXX25 SHT24:SHT25 SRP24:SRP25 TBL24:TBL25 TLH24:TLH25 TVD24:TVD25 UEZ24:UEZ25 UOV24:UOV25 UYR24:UYR25 VIN24:VIN25 VSJ24:VSJ25 WCF24:WCF25 WMB24:WMB25 WVX24:WVX25 JN24:JN25 TJ24:TJ25 W65560:W65561 JL65560:JL65561 TH65560:TH65561 ADD65560:ADD65561 AMZ65560:AMZ65561 AWV65560:AWV65561 BGR65560:BGR65561 BQN65560:BQN65561 CAJ65560:CAJ65561 CKF65560:CKF65561 CUB65560:CUB65561 DDX65560:DDX65561 DNT65560:DNT65561 DXP65560:DXP65561 EHL65560:EHL65561 ERH65560:ERH65561 FBD65560:FBD65561 FKZ65560:FKZ65561 FUV65560:FUV65561 GER65560:GER65561 GON65560:GON65561 GYJ65560:GYJ65561 HIF65560:HIF65561 HSB65560:HSB65561 IBX65560:IBX65561 ILT65560:ILT65561 IVP65560:IVP65561 JFL65560:JFL65561 JPH65560:JPH65561 JZD65560:JZD65561 KIZ65560:KIZ65561 KSV65560:KSV65561 LCR65560:LCR65561 LMN65560:LMN65561 LWJ65560:LWJ65561 MGF65560:MGF65561 MQB65560:MQB65561 MZX65560:MZX65561 NJT65560:NJT65561 NTP65560:NTP65561 ODL65560:ODL65561 ONH65560:ONH65561 OXD65560:OXD65561 PGZ65560:PGZ65561 PQV65560:PQV65561 QAR65560:QAR65561 QKN65560:QKN65561 QUJ65560:QUJ65561 REF65560:REF65561 ROB65560:ROB65561 RXX65560:RXX65561 SHT65560:SHT65561 SRP65560:SRP65561 TBL65560:TBL65561 TLH65560:TLH65561 TVD65560:TVD65561 UEZ65560:UEZ65561 UOV65560:UOV65561 UYR65560:UYR65561 VIN65560:VIN65561 VSJ65560:VSJ65561 WCF65560:WCF65561 WMB65560:WMB65561 WVX65560:WVX65561 W131096:W131097 JL131096:JL131097 TH131096:TH131097 ADD131096:ADD131097 AMZ131096:AMZ131097 AWV131096:AWV131097 BGR131096:BGR131097 BQN131096:BQN131097 CAJ131096:CAJ131097 CKF131096:CKF131097 CUB131096:CUB131097 DDX131096:DDX131097 DNT131096:DNT131097 DXP131096:DXP131097 EHL131096:EHL131097 ERH131096:ERH131097 FBD131096:FBD131097 FKZ131096:FKZ131097 FUV131096:FUV131097 GER131096:GER131097 GON131096:GON131097 GYJ131096:GYJ131097 HIF131096:HIF131097 HSB131096:HSB131097 IBX131096:IBX131097 ILT131096:ILT131097 IVP131096:IVP131097 JFL131096:JFL131097 JPH131096:JPH131097 JZD131096:JZD131097 KIZ131096:KIZ131097 KSV131096:KSV131097 LCR131096:LCR131097 LMN131096:LMN131097 LWJ131096:LWJ131097 MGF131096:MGF131097 MQB131096:MQB131097 MZX131096:MZX131097 NJT131096:NJT131097 NTP131096:NTP131097 ODL131096:ODL131097 ONH131096:ONH131097 OXD131096:OXD131097 PGZ131096:PGZ131097 PQV131096:PQV131097 QAR131096:QAR131097 QKN131096:QKN131097 QUJ131096:QUJ131097 REF131096:REF131097 ROB131096:ROB131097 RXX131096:RXX131097 SHT131096:SHT131097 SRP131096:SRP131097 TBL131096:TBL131097 TLH131096:TLH131097 TVD131096:TVD131097 UEZ131096:UEZ131097 UOV131096:UOV131097 UYR131096:UYR131097 VIN131096:VIN131097 VSJ131096:VSJ131097 WCF131096:WCF131097 WMB131096:WMB131097 WVX131096:WVX131097 W196632:W196633 JL196632:JL196633 TH196632:TH196633 ADD196632:ADD196633 AMZ196632:AMZ196633 AWV196632:AWV196633 BGR196632:BGR196633 BQN196632:BQN196633 CAJ196632:CAJ196633 CKF196632:CKF196633 CUB196632:CUB196633 DDX196632:DDX196633 DNT196632:DNT196633 DXP196632:DXP196633 EHL196632:EHL196633 ERH196632:ERH196633 FBD196632:FBD196633 FKZ196632:FKZ196633 FUV196632:FUV196633 GER196632:GER196633 GON196632:GON196633 GYJ196632:GYJ196633 HIF196632:HIF196633 HSB196632:HSB196633 IBX196632:IBX196633 ILT196632:ILT196633 IVP196632:IVP196633 JFL196632:JFL196633 JPH196632:JPH196633 JZD196632:JZD196633 KIZ196632:KIZ196633 KSV196632:KSV196633 LCR196632:LCR196633 LMN196632:LMN196633 LWJ196632:LWJ196633 MGF196632:MGF196633 MQB196632:MQB196633 MZX196632:MZX196633 NJT196632:NJT196633 NTP196632:NTP196633 ODL196632:ODL196633 ONH196632:ONH196633 OXD196632:OXD196633 PGZ196632:PGZ196633 PQV196632:PQV196633 QAR196632:QAR196633 QKN196632:QKN196633 QUJ196632:QUJ196633 REF196632:REF196633 ROB196632:ROB196633 RXX196632:RXX196633 SHT196632:SHT196633 SRP196632:SRP196633 TBL196632:TBL196633 TLH196632:TLH196633 TVD196632:TVD196633 UEZ196632:UEZ196633 UOV196632:UOV196633 UYR196632:UYR196633 VIN196632:VIN196633 VSJ196632:VSJ196633 WCF196632:WCF196633 WMB196632:WMB196633 WVX196632:WVX196633 W262168:W262169 JL262168:JL262169 TH262168:TH262169 ADD262168:ADD262169 AMZ262168:AMZ262169 AWV262168:AWV262169 BGR262168:BGR262169 BQN262168:BQN262169 CAJ262168:CAJ262169 CKF262168:CKF262169 CUB262168:CUB262169 DDX262168:DDX262169 DNT262168:DNT262169 DXP262168:DXP262169 EHL262168:EHL262169 ERH262168:ERH262169 FBD262168:FBD262169 FKZ262168:FKZ262169 FUV262168:FUV262169 GER262168:GER262169 GON262168:GON262169 GYJ262168:GYJ262169 HIF262168:HIF262169 HSB262168:HSB262169 IBX262168:IBX262169 ILT262168:ILT262169 IVP262168:IVP262169 JFL262168:JFL262169 JPH262168:JPH262169 JZD262168:JZD262169 KIZ262168:KIZ262169 KSV262168:KSV262169 LCR262168:LCR262169 LMN262168:LMN262169 LWJ262168:LWJ262169 MGF262168:MGF262169 MQB262168:MQB262169 MZX262168:MZX262169 NJT262168:NJT262169 NTP262168:NTP262169 ODL262168:ODL262169 ONH262168:ONH262169 OXD262168:OXD262169 PGZ262168:PGZ262169 PQV262168:PQV262169 QAR262168:QAR262169 QKN262168:QKN262169 QUJ262168:QUJ262169 REF262168:REF262169 ROB262168:ROB262169 RXX262168:RXX262169 SHT262168:SHT262169 SRP262168:SRP262169 TBL262168:TBL262169 TLH262168:TLH262169 TVD262168:TVD262169 UEZ262168:UEZ262169 UOV262168:UOV262169 UYR262168:UYR262169 VIN262168:VIN262169 VSJ262168:VSJ262169 WCF262168:WCF262169 WMB262168:WMB262169 WVX262168:WVX262169 W327704:W327705 JL327704:JL327705 TH327704:TH327705 ADD327704:ADD327705 AMZ327704:AMZ327705 AWV327704:AWV327705 BGR327704:BGR327705 BQN327704:BQN327705 CAJ327704:CAJ327705 CKF327704:CKF327705 CUB327704:CUB327705 DDX327704:DDX327705 DNT327704:DNT327705 DXP327704:DXP327705 EHL327704:EHL327705 ERH327704:ERH327705 FBD327704:FBD327705 FKZ327704:FKZ327705 FUV327704:FUV327705 GER327704:GER327705 GON327704:GON327705 GYJ327704:GYJ327705 HIF327704:HIF327705 HSB327704:HSB327705 IBX327704:IBX327705 ILT327704:ILT327705 IVP327704:IVP327705 JFL327704:JFL327705 JPH327704:JPH327705 JZD327704:JZD327705 KIZ327704:KIZ327705 KSV327704:KSV327705 LCR327704:LCR327705 LMN327704:LMN327705 LWJ327704:LWJ327705 MGF327704:MGF327705 MQB327704:MQB327705 MZX327704:MZX327705 NJT327704:NJT327705 NTP327704:NTP327705 ODL327704:ODL327705 ONH327704:ONH327705 OXD327704:OXD327705 PGZ327704:PGZ327705 PQV327704:PQV327705 QAR327704:QAR327705 QKN327704:QKN327705 QUJ327704:QUJ327705 REF327704:REF327705 ROB327704:ROB327705 RXX327704:RXX327705 SHT327704:SHT327705 SRP327704:SRP327705 TBL327704:TBL327705 TLH327704:TLH327705 TVD327704:TVD327705 UEZ327704:UEZ327705 UOV327704:UOV327705 UYR327704:UYR327705 VIN327704:VIN327705 VSJ327704:VSJ327705 WCF327704:WCF327705 WMB327704:WMB327705 WVX327704:WVX327705 W393240:W393241 JL393240:JL393241 TH393240:TH393241 ADD393240:ADD393241 AMZ393240:AMZ393241 AWV393240:AWV393241 BGR393240:BGR393241 BQN393240:BQN393241 CAJ393240:CAJ393241 CKF393240:CKF393241 CUB393240:CUB393241 DDX393240:DDX393241 DNT393240:DNT393241 DXP393240:DXP393241 EHL393240:EHL393241 ERH393240:ERH393241 FBD393240:FBD393241 FKZ393240:FKZ393241 FUV393240:FUV393241 GER393240:GER393241 GON393240:GON393241 GYJ393240:GYJ393241 HIF393240:HIF393241 HSB393240:HSB393241 IBX393240:IBX393241 ILT393240:ILT393241 IVP393240:IVP393241 JFL393240:JFL393241 JPH393240:JPH393241 JZD393240:JZD393241 KIZ393240:KIZ393241 KSV393240:KSV393241 LCR393240:LCR393241 LMN393240:LMN393241 LWJ393240:LWJ393241 MGF393240:MGF393241 MQB393240:MQB393241 MZX393240:MZX393241 NJT393240:NJT393241 NTP393240:NTP393241 ODL393240:ODL393241 ONH393240:ONH393241 OXD393240:OXD393241 PGZ393240:PGZ393241 PQV393240:PQV393241 QAR393240:QAR393241 QKN393240:QKN393241 QUJ393240:QUJ393241 REF393240:REF393241 ROB393240:ROB393241 RXX393240:RXX393241 SHT393240:SHT393241 SRP393240:SRP393241 TBL393240:TBL393241 TLH393240:TLH393241 TVD393240:TVD393241 UEZ393240:UEZ393241 UOV393240:UOV393241 UYR393240:UYR393241 VIN393240:VIN393241 VSJ393240:VSJ393241 WCF393240:WCF393241 WMB393240:WMB393241 WVX393240:WVX393241 W458776:W458777 JL458776:JL458777 TH458776:TH458777 ADD458776:ADD458777 AMZ458776:AMZ458777 AWV458776:AWV458777 BGR458776:BGR458777 BQN458776:BQN458777 CAJ458776:CAJ458777 CKF458776:CKF458777 CUB458776:CUB458777 DDX458776:DDX458777 DNT458776:DNT458777 DXP458776:DXP458777 EHL458776:EHL458777 ERH458776:ERH458777 FBD458776:FBD458777 FKZ458776:FKZ458777 FUV458776:FUV458777 GER458776:GER458777 GON458776:GON458777 GYJ458776:GYJ458777 HIF458776:HIF458777 HSB458776:HSB458777 IBX458776:IBX458777 ILT458776:ILT458777 IVP458776:IVP458777 JFL458776:JFL458777 JPH458776:JPH458777 JZD458776:JZD458777 KIZ458776:KIZ458777 KSV458776:KSV458777 LCR458776:LCR458777 LMN458776:LMN458777 LWJ458776:LWJ458777 MGF458776:MGF458777 MQB458776:MQB458777 MZX458776:MZX458777 NJT458776:NJT458777 NTP458776:NTP458777 ODL458776:ODL458777 ONH458776:ONH458777 OXD458776:OXD458777 PGZ458776:PGZ458777 PQV458776:PQV458777 QAR458776:QAR458777 QKN458776:QKN458777 QUJ458776:QUJ458777 REF458776:REF458777 ROB458776:ROB458777 RXX458776:RXX458777 SHT458776:SHT458777 SRP458776:SRP458777 TBL458776:TBL458777 TLH458776:TLH458777 TVD458776:TVD458777 UEZ458776:UEZ458777 UOV458776:UOV458777 UYR458776:UYR458777 VIN458776:VIN458777 VSJ458776:VSJ458777 WCF458776:WCF458777 WMB458776:WMB458777 WVX458776:WVX458777 W524312:W524313 JL524312:JL524313 TH524312:TH524313 ADD524312:ADD524313 AMZ524312:AMZ524313 AWV524312:AWV524313 BGR524312:BGR524313 BQN524312:BQN524313 CAJ524312:CAJ524313 CKF524312:CKF524313 CUB524312:CUB524313 DDX524312:DDX524313 DNT524312:DNT524313 DXP524312:DXP524313 EHL524312:EHL524313 ERH524312:ERH524313 FBD524312:FBD524313 FKZ524312:FKZ524313 FUV524312:FUV524313 GER524312:GER524313 GON524312:GON524313 GYJ524312:GYJ524313 HIF524312:HIF524313 HSB524312:HSB524313 IBX524312:IBX524313 ILT524312:ILT524313 IVP524312:IVP524313 JFL524312:JFL524313 JPH524312:JPH524313 JZD524312:JZD524313 KIZ524312:KIZ524313 KSV524312:KSV524313 LCR524312:LCR524313 LMN524312:LMN524313 LWJ524312:LWJ524313 MGF524312:MGF524313 MQB524312:MQB524313 MZX524312:MZX524313 NJT524312:NJT524313 NTP524312:NTP524313 ODL524312:ODL524313 ONH524312:ONH524313 OXD524312:OXD524313 PGZ524312:PGZ524313 PQV524312:PQV524313 QAR524312:QAR524313 QKN524312:QKN524313 QUJ524312:QUJ524313 REF524312:REF524313 ROB524312:ROB524313 RXX524312:RXX524313 SHT524312:SHT524313 SRP524312:SRP524313 TBL524312:TBL524313 TLH524312:TLH524313 TVD524312:TVD524313 UEZ524312:UEZ524313 UOV524312:UOV524313 UYR524312:UYR524313 VIN524312:VIN524313 VSJ524312:VSJ524313 WCF524312:WCF524313 WMB524312:WMB524313 WVX524312:WVX524313 W589848:W589849 JL589848:JL589849 TH589848:TH589849 ADD589848:ADD589849 AMZ589848:AMZ589849 AWV589848:AWV589849 BGR589848:BGR589849 BQN589848:BQN589849 CAJ589848:CAJ589849 CKF589848:CKF589849 CUB589848:CUB589849 DDX589848:DDX589849 DNT589848:DNT589849 DXP589848:DXP589849 EHL589848:EHL589849 ERH589848:ERH589849 FBD589848:FBD589849 FKZ589848:FKZ589849 FUV589848:FUV589849 GER589848:GER589849 GON589848:GON589849 GYJ589848:GYJ589849 HIF589848:HIF589849 HSB589848:HSB589849 IBX589848:IBX589849 ILT589848:ILT589849 IVP589848:IVP589849 JFL589848:JFL589849 JPH589848:JPH589849 JZD589848:JZD589849 KIZ589848:KIZ589849 KSV589848:KSV589849 LCR589848:LCR589849 LMN589848:LMN589849 LWJ589848:LWJ589849 MGF589848:MGF589849 MQB589848:MQB589849 MZX589848:MZX589849 NJT589848:NJT589849 NTP589848:NTP589849 ODL589848:ODL589849 ONH589848:ONH589849 OXD589848:OXD589849 PGZ589848:PGZ589849 PQV589848:PQV589849 QAR589848:QAR589849 QKN589848:QKN589849 QUJ589848:QUJ589849 REF589848:REF589849 ROB589848:ROB589849 RXX589848:RXX589849 SHT589848:SHT589849 SRP589848:SRP589849 TBL589848:TBL589849 TLH589848:TLH589849 TVD589848:TVD589849 UEZ589848:UEZ589849 UOV589848:UOV589849 UYR589848:UYR589849 VIN589848:VIN589849 VSJ589848:VSJ589849 WCF589848:WCF589849 WMB589848:WMB589849 WVX589848:WVX589849 W655384:W655385 JL655384:JL655385 TH655384:TH655385 ADD655384:ADD655385 AMZ655384:AMZ655385 AWV655384:AWV655385 BGR655384:BGR655385 BQN655384:BQN655385 CAJ655384:CAJ655385 CKF655384:CKF655385 CUB655384:CUB655385 DDX655384:DDX655385 DNT655384:DNT655385 DXP655384:DXP655385 EHL655384:EHL655385 ERH655384:ERH655385 FBD655384:FBD655385 FKZ655384:FKZ655385 FUV655384:FUV655385 GER655384:GER655385 GON655384:GON655385 GYJ655384:GYJ655385 HIF655384:HIF655385 HSB655384:HSB655385 IBX655384:IBX655385 ILT655384:ILT655385 IVP655384:IVP655385 JFL655384:JFL655385 JPH655384:JPH655385 JZD655384:JZD655385 KIZ655384:KIZ655385 KSV655384:KSV655385 LCR655384:LCR655385 LMN655384:LMN655385 LWJ655384:LWJ655385 MGF655384:MGF655385 MQB655384:MQB655385 MZX655384:MZX655385 NJT655384:NJT655385 NTP655384:NTP655385 ODL655384:ODL655385 ONH655384:ONH655385 OXD655384:OXD655385 PGZ655384:PGZ655385 PQV655384:PQV655385 QAR655384:QAR655385 QKN655384:QKN655385 QUJ655384:QUJ655385 REF655384:REF655385 ROB655384:ROB655385 RXX655384:RXX655385 SHT655384:SHT655385 SRP655384:SRP655385 TBL655384:TBL655385 TLH655384:TLH655385 TVD655384:TVD655385 UEZ655384:UEZ655385 UOV655384:UOV655385 UYR655384:UYR655385 VIN655384:VIN655385 VSJ655384:VSJ655385 WCF655384:WCF655385 WMB655384:WMB655385 WVX655384:WVX655385 W720920:W720921 JL720920:JL720921 TH720920:TH720921 ADD720920:ADD720921 AMZ720920:AMZ720921 AWV720920:AWV720921 BGR720920:BGR720921 BQN720920:BQN720921 CAJ720920:CAJ720921 CKF720920:CKF720921 CUB720920:CUB720921 DDX720920:DDX720921 DNT720920:DNT720921 DXP720920:DXP720921 EHL720920:EHL720921 ERH720920:ERH720921 FBD720920:FBD720921 FKZ720920:FKZ720921 FUV720920:FUV720921 GER720920:GER720921 GON720920:GON720921 GYJ720920:GYJ720921 HIF720920:HIF720921 HSB720920:HSB720921 IBX720920:IBX720921 ILT720920:ILT720921 IVP720920:IVP720921 JFL720920:JFL720921 JPH720920:JPH720921 JZD720920:JZD720921 KIZ720920:KIZ720921 KSV720920:KSV720921 LCR720920:LCR720921 LMN720920:LMN720921 LWJ720920:LWJ720921 MGF720920:MGF720921 MQB720920:MQB720921 MZX720920:MZX720921 NJT720920:NJT720921 NTP720920:NTP720921 ODL720920:ODL720921 ONH720920:ONH720921 OXD720920:OXD720921 PGZ720920:PGZ720921 PQV720920:PQV720921 QAR720920:QAR720921 QKN720920:QKN720921 QUJ720920:QUJ720921 REF720920:REF720921 ROB720920:ROB720921 RXX720920:RXX720921 SHT720920:SHT720921 SRP720920:SRP720921 TBL720920:TBL720921 TLH720920:TLH720921 TVD720920:TVD720921 UEZ720920:UEZ720921 UOV720920:UOV720921 UYR720920:UYR720921 VIN720920:VIN720921 VSJ720920:VSJ720921 WCF720920:WCF720921 WMB720920:WMB720921 WVX720920:WVX720921 W786456:W786457 JL786456:JL786457 TH786456:TH786457 ADD786456:ADD786457 AMZ786456:AMZ786457 AWV786456:AWV786457 BGR786456:BGR786457 BQN786456:BQN786457 CAJ786456:CAJ786457 CKF786456:CKF786457 CUB786456:CUB786457 DDX786456:DDX786457 DNT786456:DNT786457 DXP786456:DXP786457 EHL786456:EHL786457 ERH786456:ERH786457 FBD786456:FBD786457 FKZ786456:FKZ786457 FUV786456:FUV786457 GER786456:GER786457 GON786456:GON786457 GYJ786456:GYJ786457 HIF786456:HIF786457 HSB786456:HSB786457 IBX786456:IBX786457 ILT786456:ILT786457 IVP786456:IVP786457 JFL786456:JFL786457 JPH786456:JPH786457 JZD786456:JZD786457 KIZ786456:KIZ786457 KSV786456:KSV786457 LCR786456:LCR786457 LMN786456:LMN786457 LWJ786456:LWJ786457 MGF786456:MGF786457 MQB786456:MQB786457 MZX786456:MZX786457 NJT786456:NJT786457 NTP786456:NTP786457 ODL786456:ODL786457 ONH786456:ONH786457 OXD786456:OXD786457 PGZ786456:PGZ786457 PQV786456:PQV786457 QAR786456:QAR786457 QKN786456:QKN786457 QUJ786456:QUJ786457 REF786456:REF786457 ROB786456:ROB786457 RXX786456:RXX786457 SHT786456:SHT786457 SRP786456:SRP786457 TBL786456:TBL786457 TLH786456:TLH786457 TVD786456:TVD786457 UEZ786456:UEZ786457 UOV786456:UOV786457 UYR786456:UYR786457 VIN786456:VIN786457 VSJ786456:VSJ786457 WCF786456:WCF786457 WMB786456:WMB786457 WVX786456:WVX786457 W851992:W851993 JL851992:JL851993 TH851992:TH851993 ADD851992:ADD851993 AMZ851992:AMZ851993 AWV851992:AWV851993 BGR851992:BGR851993 BQN851992:BQN851993 CAJ851992:CAJ851993 CKF851992:CKF851993 CUB851992:CUB851993 DDX851992:DDX851993 DNT851992:DNT851993 DXP851992:DXP851993 EHL851992:EHL851993 ERH851992:ERH851993 FBD851992:FBD851993 FKZ851992:FKZ851993 FUV851992:FUV851993 GER851992:GER851993 GON851992:GON851993 GYJ851992:GYJ851993 HIF851992:HIF851993 HSB851992:HSB851993 IBX851992:IBX851993 ILT851992:ILT851993 IVP851992:IVP851993 JFL851992:JFL851993 JPH851992:JPH851993 JZD851992:JZD851993 KIZ851992:KIZ851993 KSV851992:KSV851993 LCR851992:LCR851993 LMN851992:LMN851993 LWJ851992:LWJ851993 MGF851992:MGF851993 MQB851992:MQB851993 MZX851992:MZX851993 NJT851992:NJT851993 NTP851992:NTP851993 ODL851992:ODL851993 ONH851992:ONH851993 OXD851992:OXD851993 PGZ851992:PGZ851993 PQV851992:PQV851993 QAR851992:QAR851993 QKN851992:QKN851993 QUJ851992:QUJ851993 REF851992:REF851993 ROB851992:ROB851993 RXX851992:RXX851993 SHT851992:SHT851993 SRP851992:SRP851993 TBL851992:TBL851993 TLH851992:TLH851993 TVD851992:TVD851993 UEZ851992:UEZ851993 UOV851992:UOV851993 UYR851992:UYR851993 VIN851992:VIN851993 VSJ851992:VSJ851993 WCF851992:WCF851993 WMB851992:WMB851993 WVX851992:WVX851993 W917528:W917529 JL917528:JL917529 TH917528:TH917529 ADD917528:ADD917529 AMZ917528:AMZ917529 AWV917528:AWV917529 BGR917528:BGR917529 BQN917528:BQN917529 CAJ917528:CAJ917529 CKF917528:CKF917529 CUB917528:CUB917529 DDX917528:DDX917529 DNT917528:DNT917529 DXP917528:DXP917529 EHL917528:EHL917529 ERH917528:ERH917529 FBD917528:FBD917529 FKZ917528:FKZ917529 FUV917528:FUV917529 GER917528:GER917529 GON917528:GON917529 GYJ917528:GYJ917529 HIF917528:HIF917529 HSB917528:HSB917529 IBX917528:IBX917529 ILT917528:ILT917529 IVP917528:IVP917529 JFL917528:JFL917529 JPH917528:JPH917529 JZD917528:JZD917529 KIZ917528:KIZ917529 KSV917528:KSV917529 LCR917528:LCR917529 LMN917528:LMN917529 LWJ917528:LWJ917529 MGF917528:MGF917529 MQB917528:MQB917529 MZX917528:MZX917529 NJT917528:NJT917529 NTP917528:NTP917529 ODL917528:ODL917529 ONH917528:ONH917529 OXD917528:OXD917529 PGZ917528:PGZ917529 PQV917528:PQV917529 QAR917528:QAR917529 QKN917528:QKN917529 QUJ917528:QUJ917529 REF917528:REF917529 ROB917528:ROB917529 RXX917528:RXX917529 SHT917528:SHT917529 SRP917528:SRP917529 TBL917528:TBL917529 TLH917528:TLH917529 TVD917528:TVD917529 UEZ917528:UEZ917529 UOV917528:UOV917529 UYR917528:UYR917529 VIN917528:VIN917529 VSJ917528:VSJ917529 WCF917528:WCF917529 WMB917528:WMB917529 WVX917528:WVX917529 W983064:W983065 JL983064:JL983065 TH983064:TH983065 ADD983064:ADD983065 AMZ983064:AMZ983065 AWV983064:AWV983065 BGR983064:BGR983065 BQN983064:BQN983065 CAJ983064:CAJ983065 CKF983064:CKF983065 CUB983064:CUB983065 DDX983064:DDX983065 DNT983064:DNT983065 DXP983064:DXP983065 EHL983064:EHL983065 ERH983064:ERH983065 FBD983064:FBD983065 FKZ983064:FKZ983065 FUV983064:FUV983065 GER983064:GER983065 GON983064:GON983065 GYJ983064:GYJ983065 HIF983064:HIF983065 HSB983064:HSB983065 IBX983064:IBX983065 ILT983064:ILT983065 IVP983064:IVP983065 JFL983064:JFL983065 JPH983064:JPH983065 JZD983064:JZD983065 KIZ983064:KIZ983065 KSV983064:KSV983065 LCR983064:LCR983065 LMN983064:LMN983065 LWJ983064:LWJ983065 MGF983064:MGF983065 MQB983064:MQB983065 MZX983064:MZX983065 NJT983064:NJT983065 NTP983064:NTP983065 ODL983064:ODL983065 ONH983064:ONH983065 OXD983064:OXD983065 PGZ983064:PGZ983065 PQV983064:PQV983065 QAR983064:QAR983065 QKN983064:QKN983065 QUJ983064:QUJ983065 REF983064:REF983065 ROB983064:ROB983065 RXX983064:RXX983065 SHT983064:SHT983065 SRP983064:SRP983065 TBL983064:TBL983065 TLH983064:TLH983065 TVD983064:TVD983065 UEZ983064:UEZ983065 UOV983064:UOV983065 UYR983064:UYR983065 VIN983064:VIN983065 VSJ983064:VSJ983065 WCF983064:WCF983065 WMB983064:WMB983065 WVX983064:WVX98306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JL24:JL25 WVZ983064:WVZ983065 Y65560:Y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Y131096:Y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Y196632:Y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Y262168:Y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Y327704:Y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Y393240:Y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Y458776:Y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Y524312:Y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Y589848:Y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Y655384:Y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Y720920:Y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Y786456:Y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Y851992:Y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Y917528:Y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Y983064:Y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TH24:TH25 Y24:Y25 W24:W25" xr:uid="{00000000-0002-0000-1900-000005000000}"/>
    <dataValidation allowBlank="1" promptTitle="checkPeriodRange" sqref="ADC24:ADC25 AMY24:AMY25 AWU24:AWU25 BGQ24:BGQ25 BQM24:BQM25 CAI24:CAI25 CKE24:CKE25 CUA24:CUA25 DDW24:DDW25 DNS24:DNS25 DXO24:DXO25 EHK24:EHK25 ERG24:ERG25 FBC24:FBC25 FKY24:FKY25 FUU24:FUU25 GEQ24:GEQ25 GOM24:GOM25 GYI24:GYI25 HIE24:HIE25 HSA24:HSA25 IBW24:IBW25 ILS24:ILS25 IVO24:IVO25 JFK24:JFK25 JPG24:JPG25 JZC24:JZC25 KIY24:KIY25 KSU24:KSU25 LCQ24:LCQ25 LMM24:LMM25 LWI24:LWI25 MGE24:MGE25 MQA24:MQA25 MZW24:MZW25 NJS24:NJS25 NTO24:NTO25 ODK24:ODK25 ONG24:ONG25 OXC24:OXC25 PGY24:PGY25 PQU24:PQU25 QAQ24:QAQ25 QKM24:QKM25 QUI24:QUI25 REE24:REE25 ROA24:ROA25 RXW24:RXW25 SHS24:SHS25 SRO24:SRO25 TBK24:TBK25 TLG24:TLG25 TVC24:TVC25 UEY24:UEY25 UOU24:UOU25 UYQ24:UYQ25 VIM24:VIM25 VSI24:VSI25 WCE24:WCE25 WMA24:WMA25 WVW24:WVW25 JK24:JK25 WVW983064:WVW983065 V65560:V65561 JK65560:JK65561 TG65560:TG65561 ADC65560:ADC65561 AMY65560:AMY65561 AWU65560:AWU65561 BGQ65560:BGQ65561 BQM65560:BQM65561 CAI65560:CAI65561 CKE65560:CKE65561 CUA65560:CUA65561 DDW65560:DDW65561 DNS65560:DNS65561 DXO65560:DXO65561 EHK65560:EHK65561 ERG65560:ERG65561 FBC65560:FBC65561 FKY65560:FKY65561 FUU65560:FUU65561 GEQ65560:GEQ65561 GOM65560:GOM65561 GYI65560:GYI65561 HIE65560:HIE65561 HSA65560:HSA65561 IBW65560:IBW65561 ILS65560:ILS65561 IVO65560:IVO65561 JFK65560:JFK65561 JPG65560:JPG65561 JZC65560:JZC65561 KIY65560:KIY65561 KSU65560:KSU65561 LCQ65560:LCQ65561 LMM65560:LMM65561 LWI65560:LWI65561 MGE65560:MGE65561 MQA65560:MQA65561 MZW65560:MZW65561 NJS65560:NJS65561 NTO65560:NTO65561 ODK65560:ODK65561 ONG65560:ONG65561 OXC65560:OXC65561 PGY65560:PGY65561 PQU65560:PQU65561 QAQ65560:QAQ65561 QKM65560:QKM65561 QUI65560:QUI65561 REE65560:REE65561 ROA65560:ROA65561 RXW65560:RXW65561 SHS65560:SHS65561 SRO65560:SRO65561 TBK65560:TBK65561 TLG65560:TLG65561 TVC65560:TVC65561 UEY65560:UEY65561 UOU65560:UOU65561 UYQ65560:UYQ65561 VIM65560:VIM65561 VSI65560:VSI65561 WCE65560:WCE65561 WMA65560:WMA65561 WVW65560:WVW65561 V131096:V131097 JK131096:JK131097 TG131096:TG131097 ADC131096:ADC131097 AMY131096:AMY131097 AWU131096:AWU131097 BGQ131096:BGQ131097 BQM131096:BQM131097 CAI131096:CAI131097 CKE131096:CKE131097 CUA131096:CUA131097 DDW131096:DDW131097 DNS131096:DNS131097 DXO131096:DXO131097 EHK131096:EHK131097 ERG131096:ERG131097 FBC131096:FBC131097 FKY131096:FKY131097 FUU131096:FUU131097 GEQ131096:GEQ131097 GOM131096:GOM131097 GYI131096:GYI131097 HIE131096:HIE131097 HSA131096:HSA131097 IBW131096:IBW131097 ILS131096:ILS131097 IVO131096:IVO131097 JFK131096:JFK131097 JPG131096:JPG131097 JZC131096:JZC131097 KIY131096:KIY131097 KSU131096:KSU131097 LCQ131096:LCQ131097 LMM131096:LMM131097 LWI131096:LWI131097 MGE131096:MGE131097 MQA131096:MQA131097 MZW131096:MZW131097 NJS131096:NJS131097 NTO131096:NTO131097 ODK131096:ODK131097 ONG131096:ONG131097 OXC131096:OXC131097 PGY131096:PGY131097 PQU131096:PQU131097 QAQ131096:QAQ131097 QKM131096:QKM131097 QUI131096:QUI131097 REE131096:REE131097 ROA131096:ROA131097 RXW131096:RXW131097 SHS131096:SHS131097 SRO131096:SRO131097 TBK131096:TBK131097 TLG131096:TLG131097 TVC131096:TVC131097 UEY131096:UEY131097 UOU131096:UOU131097 UYQ131096:UYQ131097 VIM131096:VIM131097 VSI131096:VSI131097 WCE131096:WCE131097 WMA131096:WMA131097 WVW131096:WVW131097 V196632:V196633 JK196632:JK196633 TG196632:TG196633 ADC196632:ADC196633 AMY196632:AMY196633 AWU196632:AWU196633 BGQ196632:BGQ196633 BQM196632:BQM196633 CAI196632:CAI196633 CKE196632:CKE196633 CUA196632:CUA196633 DDW196632:DDW196633 DNS196632:DNS196633 DXO196632:DXO196633 EHK196632:EHK196633 ERG196632:ERG196633 FBC196632:FBC196633 FKY196632:FKY196633 FUU196632:FUU196633 GEQ196632:GEQ196633 GOM196632:GOM196633 GYI196632:GYI196633 HIE196632:HIE196633 HSA196632:HSA196633 IBW196632:IBW196633 ILS196632:ILS196633 IVO196632:IVO196633 JFK196632:JFK196633 JPG196632:JPG196633 JZC196632:JZC196633 KIY196632:KIY196633 KSU196632:KSU196633 LCQ196632:LCQ196633 LMM196632:LMM196633 LWI196632:LWI196633 MGE196632:MGE196633 MQA196632:MQA196633 MZW196632:MZW196633 NJS196632:NJS196633 NTO196632:NTO196633 ODK196632:ODK196633 ONG196632:ONG196633 OXC196632:OXC196633 PGY196632:PGY196633 PQU196632:PQU196633 QAQ196632:QAQ196633 QKM196632:QKM196633 QUI196632:QUI196633 REE196632:REE196633 ROA196632:ROA196633 RXW196632:RXW196633 SHS196632:SHS196633 SRO196632:SRO196633 TBK196632:TBK196633 TLG196632:TLG196633 TVC196632:TVC196633 UEY196632:UEY196633 UOU196632:UOU196633 UYQ196632:UYQ196633 VIM196632:VIM196633 VSI196632:VSI196633 WCE196632:WCE196633 WMA196632:WMA196633 WVW196632:WVW196633 V262168:V262169 JK262168:JK262169 TG262168:TG262169 ADC262168:ADC262169 AMY262168:AMY262169 AWU262168:AWU262169 BGQ262168:BGQ262169 BQM262168:BQM262169 CAI262168:CAI262169 CKE262168:CKE262169 CUA262168:CUA262169 DDW262168:DDW262169 DNS262168:DNS262169 DXO262168:DXO262169 EHK262168:EHK262169 ERG262168:ERG262169 FBC262168:FBC262169 FKY262168:FKY262169 FUU262168:FUU262169 GEQ262168:GEQ262169 GOM262168:GOM262169 GYI262168:GYI262169 HIE262168:HIE262169 HSA262168:HSA262169 IBW262168:IBW262169 ILS262168:ILS262169 IVO262168:IVO262169 JFK262168:JFK262169 JPG262168:JPG262169 JZC262168:JZC262169 KIY262168:KIY262169 KSU262168:KSU262169 LCQ262168:LCQ262169 LMM262168:LMM262169 LWI262168:LWI262169 MGE262168:MGE262169 MQA262168:MQA262169 MZW262168:MZW262169 NJS262168:NJS262169 NTO262168:NTO262169 ODK262168:ODK262169 ONG262168:ONG262169 OXC262168:OXC262169 PGY262168:PGY262169 PQU262168:PQU262169 QAQ262168:QAQ262169 QKM262168:QKM262169 QUI262168:QUI262169 REE262168:REE262169 ROA262168:ROA262169 RXW262168:RXW262169 SHS262168:SHS262169 SRO262168:SRO262169 TBK262168:TBK262169 TLG262168:TLG262169 TVC262168:TVC262169 UEY262168:UEY262169 UOU262168:UOU262169 UYQ262168:UYQ262169 VIM262168:VIM262169 VSI262168:VSI262169 WCE262168:WCE262169 WMA262168:WMA262169 WVW262168:WVW262169 V327704:V327705 JK327704:JK327705 TG327704:TG327705 ADC327704:ADC327705 AMY327704:AMY327705 AWU327704:AWU327705 BGQ327704:BGQ327705 BQM327704:BQM327705 CAI327704:CAI327705 CKE327704:CKE327705 CUA327704:CUA327705 DDW327704:DDW327705 DNS327704:DNS327705 DXO327704:DXO327705 EHK327704:EHK327705 ERG327704:ERG327705 FBC327704:FBC327705 FKY327704:FKY327705 FUU327704:FUU327705 GEQ327704:GEQ327705 GOM327704:GOM327705 GYI327704:GYI327705 HIE327704:HIE327705 HSA327704:HSA327705 IBW327704:IBW327705 ILS327704:ILS327705 IVO327704:IVO327705 JFK327704:JFK327705 JPG327704:JPG327705 JZC327704:JZC327705 KIY327704:KIY327705 KSU327704:KSU327705 LCQ327704:LCQ327705 LMM327704:LMM327705 LWI327704:LWI327705 MGE327704:MGE327705 MQA327704:MQA327705 MZW327704:MZW327705 NJS327704:NJS327705 NTO327704:NTO327705 ODK327704:ODK327705 ONG327704:ONG327705 OXC327704:OXC327705 PGY327704:PGY327705 PQU327704:PQU327705 QAQ327704:QAQ327705 QKM327704:QKM327705 QUI327704:QUI327705 REE327704:REE327705 ROA327704:ROA327705 RXW327704:RXW327705 SHS327704:SHS327705 SRO327704:SRO327705 TBK327704:TBK327705 TLG327704:TLG327705 TVC327704:TVC327705 UEY327704:UEY327705 UOU327704:UOU327705 UYQ327704:UYQ327705 VIM327704:VIM327705 VSI327704:VSI327705 WCE327704:WCE327705 WMA327704:WMA327705 WVW327704:WVW327705 V393240:V393241 JK393240:JK393241 TG393240:TG393241 ADC393240:ADC393241 AMY393240:AMY393241 AWU393240:AWU393241 BGQ393240:BGQ393241 BQM393240:BQM393241 CAI393240:CAI393241 CKE393240:CKE393241 CUA393240:CUA393241 DDW393240:DDW393241 DNS393240:DNS393241 DXO393240:DXO393241 EHK393240:EHK393241 ERG393240:ERG393241 FBC393240:FBC393241 FKY393240:FKY393241 FUU393240:FUU393241 GEQ393240:GEQ393241 GOM393240:GOM393241 GYI393240:GYI393241 HIE393240:HIE393241 HSA393240:HSA393241 IBW393240:IBW393241 ILS393240:ILS393241 IVO393240:IVO393241 JFK393240:JFK393241 JPG393240:JPG393241 JZC393240:JZC393241 KIY393240:KIY393241 KSU393240:KSU393241 LCQ393240:LCQ393241 LMM393240:LMM393241 LWI393240:LWI393241 MGE393240:MGE393241 MQA393240:MQA393241 MZW393240:MZW393241 NJS393240:NJS393241 NTO393240:NTO393241 ODK393240:ODK393241 ONG393240:ONG393241 OXC393240:OXC393241 PGY393240:PGY393241 PQU393240:PQU393241 QAQ393240:QAQ393241 QKM393240:QKM393241 QUI393240:QUI393241 REE393240:REE393241 ROA393240:ROA393241 RXW393240:RXW393241 SHS393240:SHS393241 SRO393240:SRO393241 TBK393240:TBK393241 TLG393240:TLG393241 TVC393240:TVC393241 UEY393240:UEY393241 UOU393240:UOU393241 UYQ393240:UYQ393241 VIM393240:VIM393241 VSI393240:VSI393241 WCE393240:WCE393241 WMA393240:WMA393241 WVW393240:WVW393241 V458776:V458777 JK458776:JK458777 TG458776:TG458777 ADC458776:ADC458777 AMY458776:AMY458777 AWU458776:AWU458777 BGQ458776:BGQ458777 BQM458776:BQM458777 CAI458776:CAI458777 CKE458776:CKE458777 CUA458776:CUA458777 DDW458776:DDW458777 DNS458776:DNS458777 DXO458776:DXO458777 EHK458776:EHK458777 ERG458776:ERG458777 FBC458776:FBC458777 FKY458776:FKY458777 FUU458776:FUU458777 GEQ458776:GEQ458777 GOM458776:GOM458777 GYI458776:GYI458777 HIE458776:HIE458777 HSA458776:HSA458777 IBW458776:IBW458777 ILS458776:ILS458777 IVO458776:IVO458777 JFK458776:JFK458777 JPG458776:JPG458777 JZC458776:JZC458777 KIY458776:KIY458777 KSU458776:KSU458777 LCQ458776:LCQ458777 LMM458776:LMM458777 LWI458776:LWI458777 MGE458776:MGE458777 MQA458776:MQA458777 MZW458776:MZW458777 NJS458776:NJS458777 NTO458776:NTO458777 ODK458776:ODK458777 ONG458776:ONG458777 OXC458776:OXC458777 PGY458776:PGY458777 PQU458776:PQU458777 QAQ458776:QAQ458777 QKM458776:QKM458777 QUI458776:QUI458777 REE458776:REE458777 ROA458776:ROA458777 RXW458776:RXW458777 SHS458776:SHS458777 SRO458776:SRO458777 TBK458776:TBK458777 TLG458776:TLG458777 TVC458776:TVC458777 UEY458776:UEY458777 UOU458776:UOU458777 UYQ458776:UYQ458777 VIM458776:VIM458777 VSI458776:VSI458777 WCE458776:WCE458777 WMA458776:WMA458777 WVW458776:WVW458777 V524312:V524313 JK524312:JK524313 TG524312:TG524313 ADC524312:ADC524313 AMY524312:AMY524313 AWU524312:AWU524313 BGQ524312:BGQ524313 BQM524312:BQM524313 CAI524312:CAI524313 CKE524312:CKE524313 CUA524312:CUA524313 DDW524312:DDW524313 DNS524312:DNS524313 DXO524312:DXO524313 EHK524312:EHK524313 ERG524312:ERG524313 FBC524312:FBC524313 FKY524312:FKY524313 FUU524312:FUU524313 GEQ524312:GEQ524313 GOM524312:GOM524313 GYI524312:GYI524313 HIE524312:HIE524313 HSA524312:HSA524313 IBW524312:IBW524313 ILS524312:ILS524313 IVO524312:IVO524313 JFK524312:JFK524313 JPG524312:JPG524313 JZC524312:JZC524313 KIY524312:KIY524313 KSU524312:KSU524313 LCQ524312:LCQ524313 LMM524312:LMM524313 LWI524312:LWI524313 MGE524312:MGE524313 MQA524312:MQA524313 MZW524312:MZW524313 NJS524312:NJS524313 NTO524312:NTO524313 ODK524312:ODK524313 ONG524312:ONG524313 OXC524312:OXC524313 PGY524312:PGY524313 PQU524312:PQU524313 QAQ524312:QAQ524313 QKM524312:QKM524313 QUI524312:QUI524313 REE524312:REE524313 ROA524312:ROA524313 RXW524312:RXW524313 SHS524312:SHS524313 SRO524312:SRO524313 TBK524312:TBK524313 TLG524312:TLG524313 TVC524312:TVC524313 UEY524312:UEY524313 UOU524312:UOU524313 UYQ524312:UYQ524313 VIM524312:VIM524313 VSI524312:VSI524313 WCE524312:WCE524313 WMA524312:WMA524313 WVW524312:WVW524313 V589848:V589849 JK589848:JK589849 TG589848:TG589849 ADC589848:ADC589849 AMY589848:AMY589849 AWU589848:AWU589849 BGQ589848:BGQ589849 BQM589848:BQM589849 CAI589848:CAI589849 CKE589848:CKE589849 CUA589848:CUA589849 DDW589848:DDW589849 DNS589848:DNS589849 DXO589848:DXO589849 EHK589848:EHK589849 ERG589848:ERG589849 FBC589848:FBC589849 FKY589848:FKY589849 FUU589848:FUU589849 GEQ589848:GEQ589849 GOM589848:GOM589849 GYI589848:GYI589849 HIE589848:HIE589849 HSA589848:HSA589849 IBW589848:IBW589849 ILS589848:ILS589849 IVO589848:IVO589849 JFK589848:JFK589849 JPG589848:JPG589849 JZC589848:JZC589849 KIY589848:KIY589849 KSU589848:KSU589849 LCQ589848:LCQ589849 LMM589848:LMM589849 LWI589848:LWI589849 MGE589848:MGE589849 MQA589848:MQA589849 MZW589848:MZW589849 NJS589848:NJS589849 NTO589848:NTO589849 ODK589848:ODK589849 ONG589848:ONG589849 OXC589848:OXC589849 PGY589848:PGY589849 PQU589848:PQU589849 QAQ589848:QAQ589849 QKM589848:QKM589849 QUI589848:QUI589849 REE589848:REE589849 ROA589848:ROA589849 RXW589848:RXW589849 SHS589848:SHS589849 SRO589848:SRO589849 TBK589848:TBK589849 TLG589848:TLG589849 TVC589848:TVC589849 UEY589848:UEY589849 UOU589848:UOU589849 UYQ589848:UYQ589849 VIM589848:VIM589849 VSI589848:VSI589849 WCE589848:WCE589849 WMA589848:WMA589849 WVW589848:WVW589849 V655384:V655385 JK655384:JK655385 TG655384:TG655385 ADC655384:ADC655385 AMY655384:AMY655385 AWU655384:AWU655385 BGQ655384:BGQ655385 BQM655384:BQM655385 CAI655384:CAI655385 CKE655384:CKE655385 CUA655384:CUA655385 DDW655384:DDW655385 DNS655384:DNS655385 DXO655384:DXO655385 EHK655384:EHK655385 ERG655384:ERG655385 FBC655384:FBC655385 FKY655384:FKY655385 FUU655384:FUU655385 GEQ655384:GEQ655385 GOM655384:GOM655385 GYI655384:GYI655385 HIE655384:HIE655385 HSA655384:HSA655385 IBW655384:IBW655385 ILS655384:ILS655385 IVO655384:IVO655385 JFK655384:JFK655385 JPG655384:JPG655385 JZC655384:JZC655385 KIY655384:KIY655385 KSU655384:KSU655385 LCQ655384:LCQ655385 LMM655384:LMM655385 LWI655384:LWI655385 MGE655384:MGE655385 MQA655384:MQA655385 MZW655384:MZW655385 NJS655384:NJS655385 NTO655384:NTO655385 ODK655384:ODK655385 ONG655384:ONG655385 OXC655384:OXC655385 PGY655384:PGY655385 PQU655384:PQU655385 QAQ655384:QAQ655385 QKM655384:QKM655385 QUI655384:QUI655385 REE655384:REE655385 ROA655384:ROA655385 RXW655384:RXW655385 SHS655384:SHS655385 SRO655384:SRO655385 TBK655384:TBK655385 TLG655384:TLG655385 TVC655384:TVC655385 UEY655384:UEY655385 UOU655384:UOU655385 UYQ655384:UYQ655385 VIM655384:VIM655385 VSI655384:VSI655385 WCE655384:WCE655385 WMA655384:WMA655385 WVW655384:WVW655385 V720920:V720921 JK720920:JK720921 TG720920:TG720921 ADC720920:ADC720921 AMY720920:AMY720921 AWU720920:AWU720921 BGQ720920:BGQ720921 BQM720920:BQM720921 CAI720920:CAI720921 CKE720920:CKE720921 CUA720920:CUA720921 DDW720920:DDW720921 DNS720920:DNS720921 DXO720920:DXO720921 EHK720920:EHK720921 ERG720920:ERG720921 FBC720920:FBC720921 FKY720920:FKY720921 FUU720920:FUU720921 GEQ720920:GEQ720921 GOM720920:GOM720921 GYI720920:GYI720921 HIE720920:HIE720921 HSA720920:HSA720921 IBW720920:IBW720921 ILS720920:ILS720921 IVO720920:IVO720921 JFK720920:JFK720921 JPG720920:JPG720921 JZC720920:JZC720921 KIY720920:KIY720921 KSU720920:KSU720921 LCQ720920:LCQ720921 LMM720920:LMM720921 LWI720920:LWI720921 MGE720920:MGE720921 MQA720920:MQA720921 MZW720920:MZW720921 NJS720920:NJS720921 NTO720920:NTO720921 ODK720920:ODK720921 ONG720920:ONG720921 OXC720920:OXC720921 PGY720920:PGY720921 PQU720920:PQU720921 QAQ720920:QAQ720921 QKM720920:QKM720921 QUI720920:QUI720921 REE720920:REE720921 ROA720920:ROA720921 RXW720920:RXW720921 SHS720920:SHS720921 SRO720920:SRO720921 TBK720920:TBK720921 TLG720920:TLG720921 TVC720920:TVC720921 UEY720920:UEY720921 UOU720920:UOU720921 UYQ720920:UYQ720921 VIM720920:VIM720921 VSI720920:VSI720921 WCE720920:WCE720921 WMA720920:WMA720921 WVW720920:WVW720921 V786456:V786457 JK786456:JK786457 TG786456:TG786457 ADC786456:ADC786457 AMY786456:AMY786457 AWU786456:AWU786457 BGQ786456:BGQ786457 BQM786456:BQM786457 CAI786456:CAI786457 CKE786456:CKE786457 CUA786456:CUA786457 DDW786456:DDW786457 DNS786456:DNS786457 DXO786456:DXO786457 EHK786456:EHK786457 ERG786456:ERG786457 FBC786456:FBC786457 FKY786456:FKY786457 FUU786456:FUU786457 GEQ786456:GEQ786457 GOM786456:GOM786457 GYI786456:GYI786457 HIE786456:HIE786457 HSA786456:HSA786457 IBW786456:IBW786457 ILS786456:ILS786457 IVO786456:IVO786457 JFK786456:JFK786457 JPG786456:JPG786457 JZC786456:JZC786457 KIY786456:KIY786457 KSU786456:KSU786457 LCQ786456:LCQ786457 LMM786456:LMM786457 LWI786456:LWI786457 MGE786456:MGE786457 MQA786456:MQA786457 MZW786456:MZW786457 NJS786456:NJS786457 NTO786456:NTO786457 ODK786456:ODK786457 ONG786456:ONG786457 OXC786456:OXC786457 PGY786456:PGY786457 PQU786456:PQU786457 QAQ786456:QAQ786457 QKM786456:QKM786457 QUI786456:QUI786457 REE786456:REE786457 ROA786456:ROA786457 RXW786456:RXW786457 SHS786456:SHS786457 SRO786456:SRO786457 TBK786456:TBK786457 TLG786456:TLG786457 TVC786456:TVC786457 UEY786456:UEY786457 UOU786456:UOU786457 UYQ786456:UYQ786457 VIM786456:VIM786457 VSI786456:VSI786457 WCE786456:WCE786457 WMA786456:WMA786457 WVW786456:WVW786457 V851992:V851993 JK851992:JK851993 TG851992:TG851993 ADC851992:ADC851993 AMY851992:AMY851993 AWU851992:AWU851993 BGQ851992:BGQ851993 BQM851992:BQM851993 CAI851992:CAI851993 CKE851992:CKE851993 CUA851992:CUA851993 DDW851992:DDW851993 DNS851992:DNS851993 DXO851992:DXO851993 EHK851992:EHK851993 ERG851992:ERG851993 FBC851992:FBC851993 FKY851992:FKY851993 FUU851992:FUU851993 GEQ851992:GEQ851993 GOM851992:GOM851993 GYI851992:GYI851993 HIE851992:HIE851993 HSA851992:HSA851993 IBW851992:IBW851993 ILS851992:ILS851993 IVO851992:IVO851993 JFK851992:JFK851993 JPG851992:JPG851993 JZC851992:JZC851993 KIY851992:KIY851993 KSU851992:KSU851993 LCQ851992:LCQ851993 LMM851992:LMM851993 LWI851992:LWI851993 MGE851992:MGE851993 MQA851992:MQA851993 MZW851992:MZW851993 NJS851992:NJS851993 NTO851992:NTO851993 ODK851992:ODK851993 ONG851992:ONG851993 OXC851992:OXC851993 PGY851992:PGY851993 PQU851992:PQU851993 QAQ851992:QAQ851993 QKM851992:QKM851993 QUI851992:QUI851993 REE851992:REE851993 ROA851992:ROA851993 RXW851992:RXW851993 SHS851992:SHS851993 SRO851992:SRO851993 TBK851992:TBK851993 TLG851992:TLG851993 TVC851992:TVC851993 UEY851992:UEY851993 UOU851992:UOU851993 UYQ851992:UYQ851993 VIM851992:VIM851993 VSI851992:VSI851993 WCE851992:WCE851993 WMA851992:WMA851993 WVW851992:WVW851993 V917528:V917529 JK917528:JK917529 TG917528:TG917529 ADC917528:ADC917529 AMY917528:AMY917529 AWU917528:AWU917529 BGQ917528:BGQ917529 BQM917528:BQM917529 CAI917528:CAI917529 CKE917528:CKE917529 CUA917528:CUA917529 DDW917528:DDW917529 DNS917528:DNS917529 DXO917528:DXO917529 EHK917528:EHK917529 ERG917528:ERG917529 FBC917528:FBC917529 FKY917528:FKY917529 FUU917528:FUU917529 GEQ917528:GEQ917529 GOM917528:GOM917529 GYI917528:GYI917529 HIE917528:HIE917529 HSA917528:HSA917529 IBW917528:IBW917529 ILS917528:ILS917529 IVO917528:IVO917529 JFK917528:JFK917529 JPG917528:JPG917529 JZC917528:JZC917529 KIY917528:KIY917529 KSU917528:KSU917529 LCQ917528:LCQ917529 LMM917528:LMM917529 LWI917528:LWI917529 MGE917528:MGE917529 MQA917528:MQA917529 MZW917528:MZW917529 NJS917528:NJS917529 NTO917528:NTO917529 ODK917528:ODK917529 ONG917528:ONG917529 OXC917528:OXC917529 PGY917528:PGY917529 PQU917528:PQU917529 QAQ917528:QAQ917529 QKM917528:QKM917529 QUI917528:QUI917529 REE917528:REE917529 ROA917528:ROA917529 RXW917528:RXW917529 SHS917528:SHS917529 SRO917528:SRO917529 TBK917528:TBK917529 TLG917528:TLG917529 TVC917528:TVC917529 UEY917528:UEY917529 UOU917528:UOU917529 UYQ917528:UYQ917529 VIM917528:VIM917529 VSI917528:VSI917529 WCE917528:WCE917529 WMA917528:WMA917529 WVW917528:WVW917529 V983064:V983065 JK983064:JK983065 TG983064:TG983065 ADC983064:ADC983065 AMY983064:AMY983065 AWU983064:AWU983065 BGQ983064:BGQ983065 BQM983064:BQM983065 CAI983064:CAI983065 CKE983064:CKE983065 CUA983064:CUA983065 DDW983064:DDW983065 DNS983064:DNS983065 DXO983064:DXO983065 EHK983064:EHK983065 ERG983064:ERG983065 FBC983064:FBC983065 FKY983064:FKY983065 FUU983064:FUU983065 GEQ983064:GEQ983065 GOM983064:GOM983065 GYI983064:GYI983065 HIE983064:HIE983065 HSA983064:HSA983065 IBW983064:IBW983065 ILS983064:ILS983065 IVO983064:IVO983065 JFK983064:JFK983065 JPG983064:JPG983065 JZC983064:JZC983065 KIY983064:KIY983065 KSU983064:KSU983065 LCQ983064:LCQ983065 LMM983064:LMM983065 LWI983064:LWI983065 MGE983064:MGE983065 MQA983064:MQA983065 MZW983064:MZW983065 NJS983064:NJS983065 NTO983064:NTO983065 ODK983064:ODK983065 ONG983064:ONG983065 OXC983064:OXC983065 PGY983064:PGY983065 PQU983064:PQU983065 QAQ983064:QAQ983065 QKM983064:QKM983065 QUI983064:QUI983065 REE983064:REE983065 ROA983064:ROA983065 RXW983064:RXW983065 SHS983064:SHS983065 SRO983064:SRO983065 TBK983064:TBK983065 TLG983064:TLG983065 TVC983064:TVC983065 UEY983064:UEY983065 UOU983064:UOU983065 UYQ983064:UYQ983065 VIM983064:VIM983065 VSI983064:VSI983065 WCE983064:WCE983065 WMA983064:WMA983065 TG24:TG25 V24:V25" xr:uid="{00000000-0002-0000-1900-000006000000}"/>
    <dataValidation allowBlank="1" showInputMessage="1" showErrorMessage="1" prompt="Для выбора выполните двойной щелчок левой клавиши мыши по соответствующей ячейке." sqref="TK24:TK25 X65560:X65562 JM65560:JM65562 TI65560:TI65562 ADE65560:ADE65562 ANA65560:ANA65562 AWW65560:AWW65562 BGS65560:BGS65562 BQO65560:BQO65562 CAK65560:CAK65562 CKG65560:CKG65562 CUC65560:CUC65562 DDY65560:DDY65562 DNU65560:DNU65562 DXQ65560:DXQ65562 EHM65560:EHM65562 ERI65560:ERI65562 FBE65560:FBE65562 FLA65560:FLA65562 FUW65560:FUW65562 GES65560:GES65562 GOO65560:GOO65562 GYK65560:GYK65562 HIG65560:HIG65562 HSC65560:HSC65562 IBY65560:IBY65562 ILU65560:ILU65562 IVQ65560:IVQ65562 JFM65560:JFM65562 JPI65560:JPI65562 JZE65560:JZE65562 KJA65560:KJA65562 KSW65560:KSW65562 LCS65560:LCS65562 LMO65560:LMO65562 LWK65560:LWK65562 MGG65560:MGG65562 MQC65560:MQC65562 MZY65560:MZY65562 NJU65560:NJU65562 NTQ65560:NTQ65562 ODM65560:ODM65562 ONI65560:ONI65562 OXE65560:OXE65562 PHA65560:PHA65562 PQW65560:PQW65562 QAS65560:QAS65562 QKO65560:QKO65562 QUK65560:QUK65562 REG65560:REG65562 ROC65560:ROC65562 RXY65560:RXY65562 SHU65560:SHU65562 SRQ65560:SRQ65562 TBM65560:TBM65562 TLI65560:TLI65562 TVE65560:TVE65562 UFA65560:UFA65562 UOW65560:UOW65562 UYS65560:UYS65562 VIO65560:VIO65562 VSK65560:VSK65562 WCG65560:WCG65562 WMC65560:WMC65562 WVY65560:WVY65562 X131096:X131098 JM131096:JM131098 TI131096:TI131098 ADE131096:ADE131098 ANA131096:ANA131098 AWW131096:AWW131098 BGS131096:BGS131098 BQO131096:BQO131098 CAK131096:CAK131098 CKG131096:CKG131098 CUC131096:CUC131098 DDY131096:DDY131098 DNU131096:DNU131098 DXQ131096:DXQ131098 EHM131096:EHM131098 ERI131096:ERI131098 FBE131096:FBE131098 FLA131096:FLA131098 FUW131096:FUW131098 GES131096:GES131098 GOO131096:GOO131098 GYK131096:GYK131098 HIG131096:HIG131098 HSC131096:HSC131098 IBY131096:IBY131098 ILU131096:ILU131098 IVQ131096:IVQ131098 JFM131096:JFM131098 JPI131096:JPI131098 JZE131096:JZE131098 KJA131096:KJA131098 KSW131096:KSW131098 LCS131096:LCS131098 LMO131096:LMO131098 LWK131096:LWK131098 MGG131096:MGG131098 MQC131096:MQC131098 MZY131096:MZY131098 NJU131096:NJU131098 NTQ131096:NTQ131098 ODM131096:ODM131098 ONI131096:ONI131098 OXE131096:OXE131098 PHA131096:PHA131098 PQW131096:PQW131098 QAS131096:QAS131098 QKO131096:QKO131098 QUK131096:QUK131098 REG131096:REG131098 ROC131096:ROC131098 RXY131096:RXY131098 SHU131096:SHU131098 SRQ131096:SRQ131098 TBM131096:TBM131098 TLI131096:TLI131098 TVE131096:TVE131098 UFA131096:UFA131098 UOW131096:UOW131098 UYS131096:UYS131098 VIO131096:VIO131098 VSK131096:VSK131098 WCG131096:WCG131098 WMC131096:WMC131098 WVY131096:WVY131098 X196632:X196634 JM196632:JM196634 TI196632:TI196634 ADE196632:ADE196634 ANA196632:ANA196634 AWW196632:AWW196634 BGS196632:BGS196634 BQO196632:BQO196634 CAK196632:CAK196634 CKG196632:CKG196634 CUC196632:CUC196634 DDY196632:DDY196634 DNU196632:DNU196634 DXQ196632:DXQ196634 EHM196632:EHM196634 ERI196632:ERI196634 FBE196632:FBE196634 FLA196632:FLA196634 FUW196632:FUW196634 GES196632:GES196634 GOO196632:GOO196634 GYK196632:GYK196634 HIG196632:HIG196634 HSC196632:HSC196634 IBY196632:IBY196634 ILU196632:ILU196634 IVQ196632:IVQ196634 JFM196632:JFM196634 JPI196632:JPI196634 JZE196632:JZE196634 KJA196632:KJA196634 KSW196632:KSW196634 LCS196632:LCS196634 LMO196632:LMO196634 LWK196632:LWK196634 MGG196632:MGG196634 MQC196632:MQC196634 MZY196632:MZY196634 NJU196632:NJU196634 NTQ196632:NTQ196634 ODM196632:ODM196634 ONI196632:ONI196634 OXE196632:OXE196634 PHA196632:PHA196634 PQW196632:PQW196634 QAS196632:QAS196634 QKO196632:QKO196634 QUK196632:QUK196634 REG196632:REG196634 ROC196632:ROC196634 RXY196632:RXY196634 SHU196632:SHU196634 SRQ196632:SRQ196634 TBM196632:TBM196634 TLI196632:TLI196634 TVE196632:TVE196634 UFA196632:UFA196634 UOW196632:UOW196634 UYS196632:UYS196634 VIO196632:VIO196634 VSK196632:VSK196634 WCG196632:WCG196634 WMC196632:WMC196634 WVY196632:WVY196634 X262168:X262170 JM262168:JM262170 TI262168:TI262170 ADE262168:ADE262170 ANA262168:ANA262170 AWW262168:AWW262170 BGS262168:BGS262170 BQO262168:BQO262170 CAK262168:CAK262170 CKG262168:CKG262170 CUC262168:CUC262170 DDY262168:DDY262170 DNU262168:DNU262170 DXQ262168:DXQ262170 EHM262168:EHM262170 ERI262168:ERI262170 FBE262168:FBE262170 FLA262168:FLA262170 FUW262168:FUW262170 GES262168:GES262170 GOO262168:GOO262170 GYK262168:GYK262170 HIG262168:HIG262170 HSC262168:HSC262170 IBY262168:IBY262170 ILU262168:ILU262170 IVQ262168:IVQ262170 JFM262168:JFM262170 JPI262168:JPI262170 JZE262168:JZE262170 KJA262168:KJA262170 KSW262168:KSW262170 LCS262168:LCS262170 LMO262168:LMO262170 LWK262168:LWK262170 MGG262168:MGG262170 MQC262168:MQC262170 MZY262168:MZY262170 NJU262168:NJU262170 NTQ262168:NTQ262170 ODM262168:ODM262170 ONI262168:ONI262170 OXE262168:OXE262170 PHA262168:PHA262170 PQW262168:PQW262170 QAS262168:QAS262170 QKO262168:QKO262170 QUK262168:QUK262170 REG262168:REG262170 ROC262168:ROC262170 RXY262168:RXY262170 SHU262168:SHU262170 SRQ262168:SRQ262170 TBM262168:TBM262170 TLI262168:TLI262170 TVE262168:TVE262170 UFA262168:UFA262170 UOW262168:UOW262170 UYS262168:UYS262170 VIO262168:VIO262170 VSK262168:VSK262170 WCG262168:WCG262170 WMC262168:WMC262170 WVY262168:WVY262170 X327704:X327706 JM327704:JM327706 TI327704:TI327706 ADE327704:ADE327706 ANA327704:ANA327706 AWW327704:AWW327706 BGS327704:BGS327706 BQO327704:BQO327706 CAK327704:CAK327706 CKG327704:CKG327706 CUC327704:CUC327706 DDY327704:DDY327706 DNU327704:DNU327706 DXQ327704:DXQ327706 EHM327704:EHM327706 ERI327704:ERI327706 FBE327704:FBE327706 FLA327704:FLA327706 FUW327704:FUW327706 GES327704:GES327706 GOO327704:GOO327706 GYK327704:GYK327706 HIG327704:HIG327706 HSC327704:HSC327706 IBY327704:IBY327706 ILU327704:ILU327706 IVQ327704:IVQ327706 JFM327704:JFM327706 JPI327704:JPI327706 JZE327704:JZE327706 KJA327704:KJA327706 KSW327704:KSW327706 LCS327704:LCS327706 LMO327704:LMO327706 LWK327704:LWK327706 MGG327704:MGG327706 MQC327704:MQC327706 MZY327704:MZY327706 NJU327704:NJU327706 NTQ327704:NTQ327706 ODM327704:ODM327706 ONI327704:ONI327706 OXE327704:OXE327706 PHA327704:PHA327706 PQW327704:PQW327706 QAS327704:QAS327706 QKO327704:QKO327706 QUK327704:QUK327706 REG327704:REG327706 ROC327704:ROC327706 RXY327704:RXY327706 SHU327704:SHU327706 SRQ327704:SRQ327706 TBM327704:TBM327706 TLI327704:TLI327706 TVE327704:TVE327706 UFA327704:UFA327706 UOW327704:UOW327706 UYS327704:UYS327706 VIO327704:VIO327706 VSK327704:VSK327706 WCG327704:WCG327706 WMC327704:WMC327706 WVY327704:WVY327706 X393240:X393242 JM393240:JM393242 TI393240:TI393242 ADE393240:ADE393242 ANA393240:ANA393242 AWW393240:AWW393242 BGS393240:BGS393242 BQO393240:BQO393242 CAK393240:CAK393242 CKG393240:CKG393242 CUC393240:CUC393242 DDY393240:DDY393242 DNU393240:DNU393242 DXQ393240:DXQ393242 EHM393240:EHM393242 ERI393240:ERI393242 FBE393240:FBE393242 FLA393240:FLA393242 FUW393240:FUW393242 GES393240:GES393242 GOO393240:GOO393242 GYK393240:GYK393242 HIG393240:HIG393242 HSC393240:HSC393242 IBY393240:IBY393242 ILU393240:ILU393242 IVQ393240:IVQ393242 JFM393240:JFM393242 JPI393240:JPI393242 JZE393240:JZE393242 KJA393240:KJA393242 KSW393240:KSW393242 LCS393240:LCS393242 LMO393240:LMO393242 LWK393240:LWK393242 MGG393240:MGG393242 MQC393240:MQC393242 MZY393240:MZY393242 NJU393240:NJU393242 NTQ393240:NTQ393242 ODM393240:ODM393242 ONI393240:ONI393242 OXE393240:OXE393242 PHA393240:PHA393242 PQW393240:PQW393242 QAS393240:QAS393242 QKO393240:QKO393242 QUK393240:QUK393242 REG393240:REG393242 ROC393240:ROC393242 RXY393240:RXY393242 SHU393240:SHU393242 SRQ393240:SRQ393242 TBM393240:TBM393242 TLI393240:TLI393242 TVE393240:TVE393242 UFA393240:UFA393242 UOW393240:UOW393242 UYS393240:UYS393242 VIO393240:VIO393242 VSK393240:VSK393242 WCG393240:WCG393242 WMC393240:WMC393242 WVY393240:WVY393242 X458776:X458778 JM458776:JM458778 TI458776:TI458778 ADE458776:ADE458778 ANA458776:ANA458778 AWW458776:AWW458778 BGS458776:BGS458778 BQO458776:BQO458778 CAK458776:CAK458778 CKG458776:CKG458778 CUC458776:CUC458778 DDY458776:DDY458778 DNU458776:DNU458778 DXQ458776:DXQ458778 EHM458776:EHM458778 ERI458776:ERI458778 FBE458776:FBE458778 FLA458776:FLA458778 FUW458776:FUW458778 GES458776:GES458778 GOO458776:GOO458778 GYK458776:GYK458778 HIG458776:HIG458778 HSC458776:HSC458778 IBY458776:IBY458778 ILU458776:ILU458778 IVQ458776:IVQ458778 JFM458776:JFM458778 JPI458776:JPI458778 JZE458776:JZE458778 KJA458776:KJA458778 KSW458776:KSW458778 LCS458776:LCS458778 LMO458776:LMO458778 LWK458776:LWK458778 MGG458776:MGG458778 MQC458776:MQC458778 MZY458776:MZY458778 NJU458776:NJU458778 NTQ458776:NTQ458778 ODM458776:ODM458778 ONI458776:ONI458778 OXE458776:OXE458778 PHA458776:PHA458778 PQW458776:PQW458778 QAS458776:QAS458778 QKO458776:QKO458778 QUK458776:QUK458778 REG458776:REG458778 ROC458776:ROC458778 RXY458776:RXY458778 SHU458776:SHU458778 SRQ458776:SRQ458778 TBM458776:TBM458778 TLI458776:TLI458778 TVE458776:TVE458778 UFA458776:UFA458778 UOW458776:UOW458778 UYS458776:UYS458778 VIO458776:VIO458778 VSK458776:VSK458778 WCG458776:WCG458778 WMC458776:WMC458778 WVY458776:WVY458778 X524312:X524314 JM524312:JM524314 TI524312:TI524314 ADE524312:ADE524314 ANA524312:ANA524314 AWW524312:AWW524314 BGS524312:BGS524314 BQO524312:BQO524314 CAK524312:CAK524314 CKG524312:CKG524314 CUC524312:CUC524314 DDY524312:DDY524314 DNU524312:DNU524314 DXQ524312:DXQ524314 EHM524312:EHM524314 ERI524312:ERI524314 FBE524312:FBE524314 FLA524312:FLA524314 FUW524312:FUW524314 GES524312:GES524314 GOO524312:GOO524314 GYK524312:GYK524314 HIG524312:HIG524314 HSC524312:HSC524314 IBY524312:IBY524314 ILU524312:ILU524314 IVQ524312:IVQ524314 JFM524312:JFM524314 JPI524312:JPI524314 JZE524312:JZE524314 KJA524312:KJA524314 KSW524312:KSW524314 LCS524312:LCS524314 LMO524312:LMO524314 LWK524312:LWK524314 MGG524312:MGG524314 MQC524312:MQC524314 MZY524312:MZY524314 NJU524312:NJU524314 NTQ524312:NTQ524314 ODM524312:ODM524314 ONI524312:ONI524314 OXE524312:OXE524314 PHA524312:PHA524314 PQW524312:PQW524314 QAS524312:QAS524314 QKO524312:QKO524314 QUK524312:QUK524314 REG524312:REG524314 ROC524312:ROC524314 RXY524312:RXY524314 SHU524312:SHU524314 SRQ524312:SRQ524314 TBM524312:TBM524314 TLI524312:TLI524314 TVE524312:TVE524314 UFA524312:UFA524314 UOW524312:UOW524314 UYS524312:UYS524314 VIO524312:VIO524314 VSK524312:VSK524314 WCG524312:WCG524314 WMC524312:WMC524314 WVY524312:WVY524314 X589848:X589850 JM589848:JM589850 TI589848:TI589850 ADE589848:ADE589850 ANA589848:ANA589850 AWW589848:AWW589850 BGS589848:BGS589850 BQO589848:BQO589850 CAK589848:CAK589850 CKG589848:CKG589850 CUC589848:CUC589850 DDY589848:DDY589850 DNU589848:DNU589850 DXQ589848:DXQ589850 EHM589848:EHM589850 ERI589848:ERI589850 FBE589848:FBE589850 FLA589848:FLA589850 FUW589848:FUW589850 GES589848:GES589850 GOO589848:GOO589850 GYK589848:GYK589850 HIG589848:HIG589850 HSC589848:HSC589850 IBY589848:IBY589850 ILU589848:ILU589850 IVQ589848:IVQ589850 JFM589848:JFM589850 JPI589848:JPI589850 JZE589848:JZE589850 KJA589848:KJA589850 KSW589848:KSW589850 LCS589848:LCS589850 LMO589848:LMO589850 LWK589848:LWK589850 MGG589848:MGG589850 MQC589848:MQC589850 MZY589848:MZY589850 NJU589848:NJU589850 NTQ589848:NTQ589850 ODM589848:ODM589850 ONI589848:ONI589850 OXE589848:OXE589850 PHA589848:PHA589850 PQW589848:PQW589850 QAS589848:QAS589850 QKO589848:QKO589850 QUK589848:QUK589850 REG589848:REG589850 ROC589848:ROC589850 RXY589848:RXY589850 SHU589848:SHU589850 SRQ589848:SRQ589850 TBM589848:TBM589850 TLI589848:TLI589850 TVE589848:TVE589850 UFA589848:UFA589850 UOW589848:UOW589850 UYS589848:UYS589850 VIO589848:VIO589850 VSK589848:VSK589850 WCG589848:WCG589850 WMC589848:WMC589850 WVY589848:WVY589850 X655384:X655386 JM655384:JM655386 TI655384:TI655386 ADE655384:ADE655386 ANA655384:ANA655386 AWW655384:AWW655386 BGS655384:BGS655386 BQO655384:BQO655386 CAK655384:CAK655386 CKG655384:CKG655386 CUC655384:CUC655386 DDY655384:DDY655386 DNU655384:DNU655386 DXQ655384:DXQ655386 EHM655384:EHM655386 ERI655384:ERI655386 FBE655384:FBE655386 FLA655384:FLA655386 FUW655384:FUW655386 GES655384:GES655386 GOO655384:GOO655386 GYK655384:GYK655386 HIG655384:HIG655386 HSC655384:HSC655386 IBY655384:IBY655386 ILU655384:ILU655386 IVQ655384:IVQ655386 JFM655384:JFM655386 JPI655384:JPI655386 JZE655384:JZE655386 KJA655384:KJA655386 KSW655384:KSW655386 LCS655384:LCS655386 LMO655384:LMO655386 LWK655384:LWK655386 MGG655384:MGG655386 MQC655384:MQC655386 MZY655384:MZY655386 NJU655384:NJU655386 NTQ655384:NTQ655386 ODM655384:ODM655386 ONI655384:ONI655386 OXE655384:OXE655386 PHA655384:PHA655386 PQW655384:PQW655386 QAS655384:QAS655386 QKO655384:QKO655386 QUK655384:QUK655386 REG655384:REG655386 ROC655384:ROC655386 RXY655384:RXY655386 SHU655384:SHU655386 SRQ655384:SRQ655386 TBM655384:TBM655386 TLI655384:TLI655386 TVE655384:TVE655386 UFA655384:UFA655386 UOW655384:UOW655386 UYS655384:UYS655386 VIO655384:VIO655386 VSK655384:VSK655386 WCG655384:WCG655386 WMC655384:WMC655386 WVY655384:WVY655386 X720920:X720922 JM720920:JM720922 TI720920:TI720922 ADE720920:ADE720922 ANA720920:ANA720922 AWW720920:AWW720922 BGS720920:BGS720922 BQO720920:BQO720922 CAK720920:CAK720922 CKG720920:CKG720922 CUC720920:CUC720922 DDY720920:DDY720922 DNU720920:DNU720922 DXQ720920:DXQ720922 EHM720920:EHM720922 ERI720920:ERI720922 FBE720920:FBE720922 FLA720920:FLA720922 FUW720920:FUW720922 GES720920:GES720922 GOO720920:GOO720922 GYK720920:GYK720922 HIG720920:HIG720922 HSC720920:HSC720922 IBY720920:IBY720922 ILU720920:ILU720922 IVQ720920:IVQ720922 JFM720920:JFM720922 JPI720920:JPI720922 JZE720920:JZE720922 KJA720920:KJA720922 KSW720920:KSW720922 LCS720920:LCS720922 LMO720920:LMO720922 LWK720920:LWK720922 MGG720920:MGG720922 MQC720920:MQC720922 MZY720920:MZY720922 NJU720920:NJU720922 NTQ720920:NTQ720922 ODM720920:ODM720922 ONI720920:ONI720922 OXE720920:OXE720922 PHA720920:PHA720922 PQW720920:PQW720922 QAS720920:QAS720922 QKO720920:QKO720922 QUK720920:QUK720922 REG720920:REG720922 ROC720920:ROC720922 RXY720920:RXY720922 SHU720920:SHU720922 SRQ720920:SRQ720922 TBM720920:TBM720922 TLI720920:TLI720922 TVE720920:TVE720922 UFA720920:UFA720922 UOW720920:UOW720922 UYS720920:UYS720922 VIO720920:VIO720922 VSK720920:VSK720922 WCG720920:WCG720922 WMC720920:WMC720922 WVY720920:WVY720922 X786456:X786458 JM786456:JM786458 TI786456:TI786458 ADE786456:ADE786458 ANA786456:ANA786458 AWW786456:AWW786458 BGS786456:BGS786458 BQO786456:BQO786458 CAK786456:CAK786458 CKG786456:CKG786458 CUC786456:CUC786458 DDY786456:DDY786458 DNU786456:DNU786458 DXQ786456:DXQ786458 EHM786456:EHM786458 ERI786456:ERI786458 FBE786456:FBE786458 FLA786456:FLA786458 FUW786456:FUW786458 GES786456:GES786458 GOO786456:GOO786458 GYK786456:GYK786458 HIG786456:HIG786458 HSC786456:HSC786458 IBY786456:IBY786458 ILU786456:ILU786458 IVQ786456:IVQ786458 JFM786456:JFM786458 JPI786456:JPI786458 JZE786456:JZE786458 KJA786456:KJA786458 KSW786456:KSW786458 LCS786456:LCS786458 LMO786456:LMO786458 LWK786456:LWK786458 MGG786456:MGG786458 MQC786456:MQC786458 MZY786456:MZY786458 NJU786456:NJU786458 NTQ786456:NTQ786458 ODM786456:ODM786458 ONI786456:ONI786458 OXE786456:OXE786458 PHA786456:PHA786458 PQW786456:PQW786458 QAS786456:QAS786458 QKO786456:QKO786458 QUK786456:QUK786458 REG786456:REG786458 ROC786456:ROC786458 RXY786456:RXY786458 SHU786456:SHU786458 SRQ786456:SRQ786458 TBM786456:TBM786458 TLI786456:TLI786458 TVE786456:TVE786458 UFA786456:UFA786458 UOW786456:UOW786458 UYS786456:UYS786458 VIO786456:VIO786458 VSK786456:VSK786458 WCG786456:WCG786458 WMC786456:WMC786458 WVY786456:WVY786458 X851992:X851994 JM851992:JM851994 TI851992:TI851994 ADE851992:ADE851994 ANA851992:ANA851994 AWW851992:AWW851994 BGS851992:BGS851994 BQO851992:BQO851994 CAK851992:CAK851994 CKG851992:CKG851994 CUC851992:CUC851994 DDY851992:DDY851994 DNU851992:DNU851994 DXQ851992:DXQ851994 EHM851992:EHM851994 ERI851992:ERI851994 FBE851992:FBE851994 FLA851992:FLA851994 FUW851992:FUW851994 GES851992:GES851994 GOO851992:GOO851994 GYK851992:GYK851994 HIG851992:HIG851994 HSC851992:HSC851994 IBY851992:IBY851994 ILU851992:ILU851994 IVQ851992:IVQ851994 JFM851992:JFM851994 JPI851992:JPI851994 JZE851992:JZE851994 KJA851992:KJA851994 KSW851992:KSW851994 LCS851992:LCS851994 LMO851992:LMO851994 LWK851992:LWK851994 MGG851992:MGG851994 MQC851992:MQC851994 MZY851992:MZY851994 NJU851992:NJU851994 NTQ851992:NTQ851994 ODM851992:ODM851994 ONI851992:ONI851994 OXE851992:OXE851994 PHA851992:PHA851994 PQW851992:PQW851994 QAS851992:QAS851994 QKO851992:QKO851994 QUK851992:QUK851994 REG851992:REG851994 ROC851992:ROC851994 RXY851992:RXY851994 SHU851992:SHU851994 SRQ851992:SRQ851994 TBM851992:TBM851994 TLI851992:TLI851994 TVE851992:TVE851994 UFA851992:UFA851994 UOW851992:UOW851994 UYS851992:UYS851994 VIO851992:VIO851994 VSK851992:VSK851994 WCG851992:WCG851994 WMC851992:WMC851994 WVY851992:WVY851994 X917528:X917530 JM917528:JM917530 TI917528:TI917530 ADE917528:ADE917530 ANA917528:ANA917530 AWW917528:AWW917530 BGS917528:BGS917530 BQO917528:BQO917530 CAK917528:CAK917530 CKG917528:CKG917530 CUC917528:CUC917530 DDY917528:DDY917530 DNU917528:DNU917530 DXQ917528:DXQ917530 EHM917528:EHM917530 ERI917528:ERI917530 FBE917528:FBE917530 FLA917528:FLA917530 FUW917528:FUW917530 GES917528:GES917530 GOO917528:GOO917530 GYK917528:GYK917530 HIG917528:HIG917530 HSC917528:HSC917530 IBY917528:IBY917530 ILU917528:ILU917530 IVQ917528:IVQ917530 JFM917528:JFM917530 JPI917528:JPI917530 JZE917528:JZE917530 KJA917528:KJA917530 KSW917528:KSW917530 LCS917528:LCS917530 LMO917528:LMO917530 LWK917528:LWK917530 MGG917528:MGG917530 MQC917528:MQC917530 MZY917528:MZY917530 NJU917528:NJU917530 NTQ917528:NTQ917530 ODM917528:ODM917530 ONI917528:ONI917530 OXE917528:OXE917530 PHA917528:PHA917530 PQW917528:PQW917530 QAS917528:QAS917530 QKO917528:QKO917530 QUK917528:QUK917530 REG917528:REG917530 ROC917528:ROC917530 RXY917528:RXY917530 SHU917528:SHU917530 SRQ917528:SRQ917530 TBM917528:TBM917530 TLI917528:TLI917530 TVE917528:TVE917530 UFA917528:UFA917530 UOW917528:UOW917530 UYS917528:UYS917530 VIO917528:VIO917530 VSK917528:VSK917530 WCG917528:WCG917530 WMC917528:WMC917530 WVY917528:WVY917530 X983064:X983066 JM983064:JM983066 TI983064:TI983066 ADE983064:ADE983066 ANA983064:ANA983066 AWW983064:AWW983066 BGS983064:BGS983066 BQO983064:BQO983066 CAK983064:CAK983066 CKG983064:CKG983066 CUC983064:CUC983066 DDY983064:DDY983066 DNU983064:DNU983066 DXQ983064:DXQ983066 EHM983064:EHM983066 ERI983064:ERI983066 FBE983064:FBE983066 FLA983064:FLA983066 FUW983064:FUW983066 GES983064:GES983066 GOO983064:GOO983066 GYK983064:GYK983066 HIG983064:HIG983066 HSC983064:HSC983066 IBY983064:IBY983066 ILU983064:ILU983066 IVQ983064:IVQ983066 JFM983064:JFM983066 JPI983064:JPI983066 JZE983064:JZE983066 KJA983064:KJA983066 KSW983064:KSW983066 LCS983064:LCS983066 LMO983064:LMO983066 LWK983064:LWK983066 MGG983064:MGG983066 MQC983064:MQC983066 MZY983064:MZY983066 NJU983064:NJU983066 NTQ983064:NTQ983066 ODM983064:ODM983066 ONI983064:ONI983066 OXE983064:OXE983066 PHA983064:PHA983066 PQW983064:PQW983066 QAS983064:QAS983066 QKO983064:QKO983066 QUK983064:QUK983066 REG983064:REG983066 ROC983064:ROC983066 RXY983064:RXY983066 SHU983064:SHU983066 SRQ983064:SRQ983066 TBM983064:TBM983066 TLI983064:TLI983066 TVE983064:TVE983066 UFA983064:UFA983066 UOW983064:UOW983066 UYS983064:UYS983066 VIO983064:VIO983066 VSK983064:VSK983066 WCG983064:WCG983066 WMC983064:WMC983066 WVY983064:WVY983066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WWA983064:WWA983065 Z131096:Z131097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Z196632:Z196633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Z262168:Z262169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Z327704:Z327705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Z393240:Z393241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Z458776:Z458777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Z524312:Z524313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Z589848:Z589849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Z655384:Z655385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Z720920:Z720921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Z786456:Z786457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Z851992:Z851993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Z917528:Z917529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Z983064:Z983065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Z65560:Z65561 WMC24:WMC26 WCG24:WCG26 VSK24:VSK26 VIO24:VIO26 UYS24:UYS26 UOW24:UOW26 UFA24:UFA26 TVE24:TVE26 TLI24:TLI26 TBM24:TBM26 SRQ24:SRQ26 SHU24:SHU26 RXY24:RXY26 ROC24:ROC26 REG24:REG26 QUK24:QUK26 QKO24:QKO26 QAS24:QAS26 PQW24:PQW26 PHA24:PHA26 OXE24:OXE26 ONI24:ONI26 ODM24:ODM26 NTQ24:NTQ26 NJU24:NJU26 MZY24:MZY26 MQC24:MQC26 MGG24:MGG26 LWK24:LWK26 LMO24:LMO26 LCS24:LCS26 KSW24:KSW26 KJA24:KJA26 JZE24:JZE26 JPI24:JPI26 JFM24:JFM26 IVQ24:IVQ26 ILU24:ILU26 IBY24:IBY26 HSC24:HSC26 HIG24:HIG26 GYK24:GYK26 GOO24:GOO26 GES24:GES26 FUW24:FUW26 FLA24:FLA26 FBE24:FBE26 ERI24:ERI26 EHM24:EHM26 DXQ24:DXQ26 DNU24:DNU26 DDY24:DDY26 CUC24:CUC26 CKG24:CKG26 CAK24:CAK26 BQO24:BQO26 BGS24:BGS26 AWW24:AWW26 ANA24:ANA26 ADE24:ADE26 TI24:TI26 JM24:JM26 WVY24:WVY26 JO24:JO25 Z24:Z25 X24:X26" xr:uid="{00000000-0002-0000-1900-000007000000}"/>
    <dataValidation type="textLength" operator="lessThanOrEqual" allowBlank="1" showInputMessage="1" showErrorMessage="1" errorTitle="Ошибка" error="Допускается ввод не более 900 символов!" prompt="Укажите поставщика" sqref="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JB25 WVN983065 M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M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M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M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M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M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M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M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M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M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M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M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M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M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M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SX25 M25" xr:uid="{00000000-0002-0000-1900-000008000000}">
      <formula1>900</formula1>
    </dataValidation>
    <dataValidation type="list" allowBlank="1" showInputMessage="1" showErrorMessage="1" errorTitle="Ошибка" error="Выберите значение из списка" prompt="Выберите значение из списка" sqref="M24" xr:uid="{00000000-0002-0000-1900-000009000000}">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05_10">
    <tabColor theme="0" tint="-0.249977111117893"/>
  </sheetPr>
  <dimension ref="A1:T19"/>
  <sheetViews>
    <sheetView showGridLines="0" topLeftCell="E1" zoomScaleNormal="100" workbookViewId="0"/>
  </sheetViews>
  <sheetFormatPr defaultColWidth="10.5703125" defaultRowHeight="14.25"/>
  <cols>
    <col min="1" max="1" width="3.7109375" style="207" hidden="1" customWidth="1"/>
    <col min="2" max="4" width="3.7109375" style="194" hidden="1" customWidth="1"/>
    <col min="5" max="5" width="3.7109375" style="82" customWidth="1"/>
    <col min="6" max="6" width="9.7109375" style="35" customWidth="1"/>
    <col min="7" max="7" width="37.7109375" style="35" customWidth="1"/>
    <col min="8" max="8" width="66.85546875" style="35" customWidth="1"/>
    <col min="9" max="9" width="115.7109375" style="35" customWidth="1"/>
    <col min="10" max="11" width="10.5703125" style="194"/>
    <col min="12" max="12" width="11.140625" style="194" customWidth="1"/>
    <col min="13" max="20" width="10.5703125" style="194"/>
    <col min="21" max="16384" width="10.5703125" style="35"/>
  </cols>
  <sheetData>
    <row r="1" spans="1:20" ht="3" customHeight="1">
      <c r="A1" s="207" t="s">
        <v>208</v>
      </c>
    </row>
    <row r="2" spans="1:20" ht="22.5">
      <c r="F2" s="1274" t="s">
        <v>470</v>
      </c>
      <c r="G2" s="1275"/>
      <c r="H2" s="1276"/>
      <c r="I2" s="407"/>
    </row>
    <row r="3" spans="1:20" ht="3" customHeight="1"/>
    <row r="4" spans="1:20" s="182" customFormat="1" ht="11.25">
      <c r="A4" s="206"/>
      <c r="B4" s="206"/>
      <c r="C4" s="206"/>
      <c r="D4" s="206"/>
      <c r="F4" s="1235" t="s">
        <v>445</v>
      </c>
      <c r="G4" s="1235"/>
      <c r="H4" s="1235"/>
      <c r="I4" s="1277"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7"/>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29.04.2021</v>
      </c>
      <c r="I7" s="188" t="s">
        <v>472</v>
      </c>
      <c r="J7" s="312"/>
      <c r="K7" s="206"/>
      <c r="L7" s="206"/>
      <c r="M7" s="206"/>
      <c r="N7" s="206"/>
      <c r="O7" s="206"/>
      <c r="P7" s="206"/>
      <c r="Q7" s="206"/>
      <c r="R7" s="206"/>
      <c r="S7" s="206"/>
      <c r="T7" s="206"/>
    </row>
    <row r="8" spans="1:20" s="182" customFormat="1" ht="45">
      <c r="A8" s="1278">
        <v>1</v>
      </c>
      <c r="B8" s="206"/>
      <c r="C8" s="206"/>
      <c r="D8" s="206"/>
      <c r="F8" s="313" t="str">
        <f>"2." &amp;mergeValue(A8)</f>
        <v>2.1</v>
      </c>
      <c r="G8" s="389" t="s">
        <v>473</v>
      </c>
      <c r="H8" s="297"/>
      <c r="I8" s="188" t="s">
        <v>568</v>
      </c>
      <c r="J8" s="312"/>
      <c r="K8" s="206"/>
      <c r="L8" s="206"/>
      <c r="M8" s="206"/>
      <c r="N8" s="206"/>
      <c r="O8" s="206"/>
      <c r="P8" s="206"/>
      <c r="Q8" s="206"/>
      <c r="R8" s="206"/>
      <c r="S8" s="206"/>
      <c r="T8" s="206"/>
    </row>
    <row r="9" spans="1:20" s="182" customFormat="1" ht="22.5">
      <c r="A9" s="1278"/>
      <c r="B9" s="206"/>
      <c r="C9" s="206"/>
      <c r="D9" s="206"/>
      <c r="F9" s="313" t="str">
        <f>"3." &amp;mergeValue(A9)</f>
        <v>3.1</v>
      </c>
      <c r="G9" s="389" t="s">
        <v>474</v>
      </c>
      <c r="H9" s="297"/>
      <c r="I9" s="188" t="s">
        <v>566</v>
      </c>
      <c r="J9" s="312"/>
      <c r="K9" s="206"/>
      <c r="L9" s="206"/>
      <c r="M9" s="206"/>
      <c r="N9" s="206"/>
      <c r="O9" s="206"/>
      <c r="P9" s="206"/>
      <c r="Q9" s="206"/>
      <c r="R9" s="206"/>
      <c r="S9" s="206"/>
      <c r="T9" s="206"/>
    </row>
    <row r="10" spans="1:20" s="182" customFormat="1" ht="22.5">
      <c r="A10" s="1278"/>
      <c r="B10" s="206"/>
      <c r="C10" s="206"/>
      <c r="D10" s="206"/>
      <c r="F10" s="313" t="str">
        <f>"4."&amp;mergeValue(A10)</f>
        <v>4.1</v>
      </c>
      <c r="G10" s="389" t="s">
        <v>475</v>
      </c>
      <c r="H10" s="298" t="s">
        <v>449</v>
      </c>
      <c r="I10" s="188"/>
      <c r="J10" s="312"/>
      <c r="K10" s="206"/>
      <c r="L10" s="206"/>
      <c r="M10" s="206"/>
      <c r="N10" s="206"/>
      <c r="O10" s="206"/>
      <c r="P10" s="206"/>
      <c r="Q10" s="206"/>
      <c r="R10" s="206"/>
      <c r="S10" s="206"/>
      <c r="T10" s="206"/>
    </row>
    <row r="11" spans="1:20" s="182" customFormat="1" ht="18.75">
      <c r="A11" s="1278"/>
      <c r="B11" s="1278">
        <v>1</v>
      </c>
      <c r="C11" s="321"/>
      <c r="D11" s="321"/>
      <c r="F11" s="313" t="str">
        <f>"4."&amp;mergeValue(A11) &amp;"."&amp;mergeValue(B11)</f>
        <v>4.1.1</v>
      </c>
      <c r="G11" s="304" t="s">
        <v>570</v>
      </c>
      <c r="H11" s="297" t="str">
        <f>IF(region_name="","",region_name)</f>
        <v>Нижегородская область</v>
      </c>
      <c r="I11" s="188" t="s">
        <v>478</v>
      </c>
      <c r="J11" s="312"/>
      <c r="K11" s="206"/>
      <c r="L11" s="206"/>
      <c r="M11" s="206"/>
      <c r="N11" s="206"/>
      <c r="O11" s="206"/>
      <c r="P11" s="206"/>
      <c r="Q11" s="206"/>
      <c r="R11" s="206"/>
      <c r="S11" s="206"/>
      <c r="T11" s="206"/>
    </row>
    <row r="12" spans="1:20" s="182" customFormat="1" ht="22.5">
      <c r="A12" s="1278"/>
      <c r="B12" s="1278"/>
      <c r="C12" s="1278">
        <v>1</v>
      </c>
      <c r="D12" s="321"/>
      <c r="F12" s="313" t="str">
        <f>"4."&amp;mergeValue(A12) &amp;"."&amp;mergeValue(B12)&amp;"."&amp;mergeValue(C12)</f>
        <v>4.1.1.1</v>
      </c>
      <c r="G12" s="318" t="s">
        <v>476</v>
      </c>
      <c r="H12" s="297"/>
      <c r="I12" s="188" t="s">
        <v>479</v>
      </c>
      <c r="J12" s="312"/>
      <c r="K12" s="206"/>
      <c r="L12" s="206"/>
      <c r="M12" s="206"/>
      <c r="N12" s="206"/>
      <c r="O12" s="206"/>
      <c r="P12" s="206"/>
      <c r="Q12" s="206"/>
      <c r="R12" s="206"/>
      <c r="S12" s="206"/>
      <c r="T12" s="206"/>
    </row>
    <row r="13" spans="1:20" s="182" customFormat="1" ht="39" customHeight="1">
      <c r="A13" s="1278"/>
      <c r="B13" s="1278"/>
      <c r="C13" s="1278"/>
      <c r="D13" s="321">
        <v>1</v>
      </c>
      <c r="F13" s="313" t="str">
        <f>"4."&amp;mergeValue(A13) &amp;"."&amp;mergeValue(B13)&amp;"."&amp;mergeValue(C13)&amp;"."&amp;mergeValue(D13)</f>
        <v>4.1.1.1.1</v>
      </c>
      <c r="G13" s="392" t="s">
        <v>477</v>
      </c>
      <c r="H13" s="297"/>
      <c r="I13" s="1279" t="s">
        <v>569</v>
      </c>
      <c r="J13" s="312"/>
      <c r="K13" s="206"/>
      <c r="L13" s="206"/>
      <c r="M13" s="206"/>
      <c r="N13" s="206"/>
      <c r="O13" s="206"/>
      <c r="P13" s="206"/>
      <c r="Q13" s="206"/>
      <c r="R13" s="206"/>
      <c r="S13" s="206"/>
      <c r="T13" s="206"/>
    </row>
    <row r="14" spans="1:20" s="182" customFormat="1" ht="18.75">
      <c r="A14" s="1278"/>
      <c r="B14" s="1278"/>
      <c r="C14" s="1278"/>
      <c r="D14" s="321"/>
      <c r="F14" s="315"/>
      <c r="G14" s="143" t="s">
        <v>4</v>
      </c>
      <c r="H14" s="320"/>
      <c r="I14" s="1279"/>
      <c r="J14" s="312"/>
      <c r="K14" s="206"/>
      <c r="L14" s="206"/>
      <c r="M14" s="206"/>
      <c r="N14" s="206"/>
      <c r="O14" s="206"/>
      <c r="P14" s="206"/>
      <c r="Q14" s="206"/>
      <c r="R14" s="206"/>
      <c r="S14" s="206"/>
      <c r="T14" s="206"/>
    </row>
    <row r="15" spans="1:20" s="182" customFormat="1" ht="18.75">
      <c r="A15" s="1278"/>
      <c r="B15" s="1278"/>
      <c r="C15" s="321"/>
      <c r="D15" s="321"/>
      <c r="F15" s="315"/>
      <c r="G15" s="142" t="s">
        <v>401</v>
      </c>
      <c r="H15" s="316"/>
      <c r="I15" s="317"/>
      <c r="J15" s="312"/>
      <c r="K15" s="206"/>
      <c r="L15" s="206"/>
      <c r="M15" s="206"/>
      <c r="N15" s="206"/>
      <c r="O15" s="206"/>
      <c r="P15" s="206"/>
      <c r="Q15" s="206"/>
      <c r="R15" s="206"/>
      <c r="S15" s="206"/>
      <c r="T15" s="206"/>
    </row>
    <row r="16" spans="1:20" s="182" customFormat="1" ht="18.75">
      <c r="A16" s="1278"/>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05"/>
      <c r="G18" s="390"/>
      <c r="H18" s="391"/>
      <c r="I18" s="218"/>
      <c r="J18" s="307"/>
      <c r="K18" s="307"/>
      <c r="L18" s="307"/>
      <c r="M18" s="307"/>
      <c r="N18" s="307"/>
      <c r="O18" s="307"/>
      <c r="P18" s="307"/>
      <c r="Q18" s="307"/>
      <c r="R18" s="307"/>
      <c r="S18" s="307"/>
      <c r="T18" s="307"/>
    </row>
    <row r="19" spans="1:20" s="306" customFormat="1" ht="15" customHeight="1">
      <c r="A19" s="307"/>
      <c r="B19" s="307"/>
      <c r="C19" s="307"/>
      <c r="D19" s="307"/>
      <c r="F19" s="305"/>
      <c r="G19" s="1273" t="s">
        <v>571</v>
      </c>
      <c r="H19" s="1273"/>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xr:uid="{00000000-0002-0000-1A00-000000000000}">
      <formula1>900</formula1>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06_10">
    <tabColor rgb="FFEAEBEE"/>
    <pageSetUpPr fitToPage="1"/>
  </sheetPr>
  <dimension ref="A1:AK34"/>
  <sheetViews>
    <sheetView showGridLines="0" topLeftCell="I4" zoomScaleNormal="100" workbookViewId="0"/>
  </sheetViews>
  <sheetFormatPr defaultColWidth="10.5703125" defaultRowHeight="14.25"/>
  <cols>
    <col min="1" max="6" width="10.5703125" style="470" hidden="1" customWidth="1"/>
    <col min="7" max="8" width="7" style="476" hidden="1" customWidth="1"/>
    <col min="9" max="9" width="3.7109375" style="453" customWidth="1"/>
    <col min="10" max="11" width="3.7109375" style="452" customWidth="1"/>
    <col min="12" max="12" width="12.7109375" style="446" customWidth="1"/>
    <col min="13" max="13" width="47.42578125" style="446" customWidth="1"/>
    <col min="14" max="16" width="3.7109375" style="446" customWidth="1"/>
    <col min="17" max="17" width="23.7109375" style="446" customWidth="1"/>
    <col min="18" max="20" width="3.7109375" style="446" customWidth="1"/>
    <col min="21" max="21" width="23.7109375" style="446" customWidth="1"/>
    <col min="22" max="24" width="3.7109375" style="446" customWidth="1"/>
    <col min="25" max="27" width="23.7109375" style="446" customWidth="1"/>
    <col min="28" max="28" width="11.7109375" style="446" customWidth="1"/>
    <col min="29" max="29" width="3.7109375" style="446" customWidth="1"/>
    <col min="30" max="30" width="11.7109375" style="446" customWidth="1"/>
    <col min="31" max="31" width="8.5703125" style="446" hidden="1" customWidth="1"/>
    <col min="32" max="32" width="4.7109375" style="446" customWidth="1"/>
    <col min="33" max="33" width="115.7109375" style="446" customWidth="1"/>
    <col min="34" max="35" width="10.5703125" style="470"/>
    <col min="36" max="36" width="13.42578125" style="470" customWidth="1"/>
    <col min="37" max="37" width="10.5703125" style="470"/>
    <col min="38" max="246" width="10.5703125" style="446"/>
    <col min="247" max="254" width="0" style="446" hidden="1" customWidth="1"/>
    <col min="255" max="257" width="3.7109375" style="446" customWidth="1"/>
    <col min="258" max="258" width="12.7109375" style="446" customWidth="1"/>
    <col min="259" max="259" width="47.42578125" style="446" customWidth="1"/>
    <col min="260" max="260" width="5.5703125" style="446" customWidth="1"/>
    <col min="261" max="262" width="3.7109375" style="446" customWidth="1"/>
    <col min="263" max="263" width="22" style="446" customWidth="1"/>
    <col min="264" max="264" width="5.5703125" style="446" customWidth="1"/>
    <col min="265" max="266" width="3.7109375" style="446" customWidth="1"/>
    <col min="267" max="267" width="22" style="446" customWidth="1"/>
    <col min="268" max="268" width="5.5703125" style="446" customWidth="1"/>
    <col min="269" max="270" width="3.7109375" style="446" customWidth="1"/>
    <col min="271" max="271" width="22" style="446" customWidth="1"/>
    <col min="272" max="273" width="15.7109375" style="446" customWidth="1"/>
    <col min="274" max="274" width="11.7109375" style="446" customWidth="1"/>
    <col min="275" max="275" width="6.42578125" style="446" bestFit="1" customWidth="1"/>
    <col min="276" max="276" width="11.7109375" style="446" customWidth="1"/>
    <col min="277" max="277" width="0" style="446" hidden="1" customWidth="1"/>
    <col min="278" max="278" width="3.7109375" style="446" customWidth="1"/>
    <col min="279" max="279" width="11.140625" style="446" bestFit="1" customWidth="1"/>
    <col min="280" max="281" width="10.5703125" style="446"/>
    <col min="282" max="282" width="13.42578125" style="446" customWidth="1"/>
    <col min="283" max="502" width="10.5703125" style="446"/>
    <col min="503" max="510" width="0" style="446" hidden="1" customWidth="1"/>
    <col min="511" max="513" width="3.7109375" style="446" customWidth="1"/>
    <col min="514" max="514" width="12.7109375" style="446" customWidth="1"/>
    <col min="515" max="515" width="47.42578125" style="446" customWidth="1"/>
    <col min="516" max="516" width="5.5703125" style="446" customWidth="1"/>
    <col min="517" max="518" width="3.7109375" style="446" customWidth="1"/>
    <col min="519" max="519" width="22" style="446" customWidth="1"/>
    <col min="520" max="520" width="5.5703125" style="446" customWidth="1"/>
    <col min="521" max="522" width="3.7109375" style="446" customWidth="1"/>
    <col min="523" max="523" width="22" style="446" customWidth="1"/>
    <col min="524" max="524" width="5.5703125" style="446" customWidth="1"/>
    <col min="525" max="526" width="3.7109375" style="446" customWidth="1"/>
    <col min="527" max="527" width="22" style="446" customWidth="1"/>
    <col min="528" max="529" width="15.7109375" style="446" customWidth="1"/>
    <col min="530" max="530" width="11.7109375" style="446" customWidth="1"/>
    <col min="531" max="531" width="6.42578125" style="446" bestFit="1" customWidth="1"/>
    <col min="532" max="532" width="11.7109375" style="446" customWidth="1"/>
    <col min="533" max="533" width="0" style="446" hidden="1" customWidth="1"/>
    <col min="534" max="534" width="3.7109375" style="446" customWidth="1"/>
    <col min="535" max="535" width="11.140625" style="446" bestFit="1" customWidth="1"/>
    <col min="536" max="537" width="10.5703125" style="446"/>
    <col min="538" max="538" width="13.42578125" style="446" customWidth="1"/>
    <col min="539" max="758" width="10.5703125" style="446"/>
    <col min="759" max="766" width="0" style="446" hidden="1" customWidth="1"/>
    <col min="767" max="769" width="3.7109375" style="446" customWidth="1"/>
    <col min="770" max="770" width="12.7109375" style="446" customWidth="1"/>
    <col min="771" max="771" width="47.42578125" style="446" customWidth="1"/>
    <col min="772" max="772" width="5.5703125" style="446" customWidth="1"/>
    <col min="773" max="774" width="3.7109375" style="446" customWidth="1"/>
    <col min="775" max="775" width="22" style="446" customWidth="1"/>
    <col min="776" max="776" width="5.5703125" style="446" customWidth="1"/>
    <col min="777" max="778" width="3.7109375" style="446" customWidth="1"/>
    <col min="779" max="779" width="22" style="446" customWidth="1"/>
    <col min="780" max="780" width="5.5703125" style="446" customWidth="1"/>
    <col min="781" max="782" width="3.7109375" style="446" customWidth="1"/>
    <col min="783" max="783" width="22" style="446" customWidth="1"/>
    <col min="784" max="785" width="15.7109375" style="446" customWidth="1"/>
    <col min="786" max="786" width="11.7109375" style="446" customWidth="1"/>
    <col min="787" max="787" width="6.42578125" style="446" bestFit="1" customWidth="1"/>
    <col min="788" max="788" width="11.7109375" style="446" customWidth="1"/>
    <col min="789" max="789" width="0" style="446" hidden="1" customWidth="1"/>
    <col min="790" max="790" width="3.7109375" style="446" customWidth="1"/>
    <col min="791" max="791" width="11.140625" style="446" bestFit="1" customWidth="1"/>
    <col min="792" max="793" width="10.5703125" style="446"/>
    <col min="794" max="794" width="13.42578125" style="446" customWidth="1"/>
    <col min="795" max="1014" width="10.5703125" style="446"/>
    <col min="1015" max="1022" width="0" style="446" hidden="1" customWidth="1"/>
    <col min="1023" max="1025" width="3.7109375" style="446" customWidth="1"/>
    <col min="1026" max="1026" width="12.7109375" style="446" customWidth="1"/>
    <col min="1027" max="1027" width="47.42578125" style="446" customWidth="1"/>
    <col min="1028" max="1028" width="5.5703125" style="446" customWidth="1"/>
    <col min="1029" max="1030" width="3.7109375" style="446" customWidth="1"/>
    <col min="1031" max="1031" width="22" style="446" customWidth="1"/>
    <col min="1032" max="1032" width="5.5703125" style="446" customWidth="1"/>
    <col min="1033" max="1034" width="3.7109375" style="446" customWidth="1"/>
    <col min="1035" max="1035" width="22" style="446" customWidth="1"/>
    <col min="1036" max="1036" width="5.5703125" style="446" customWidth="1"/>
    <col min="1037" max="1038" width="3.7109375" style="446" customWidth="1"/>
    <col min="1039" max="1039" width="22" style="446" customWidth="1"/>
    <col min="1040" max="1041" width="15.7109375" style="446" customWidth="1"/>
    <col min="1042" max="1042" width="11.7109375" style="446" customWidth="1"/>
    <col min="1043" max="1043" width="6.42578125" style="446" bestFit="1" customWidth="1"/>
    <col min="1044" max="1044" width="11.7109375" style="446" customWidth="1"/>
    <col min="1045" max="1045" width="0" style="446" hidden="1" customWidth="1"/>
    <col min="1046" max="1046" width="3.7109375" style="446" customWidth="1"/>
    <col min="1047" max="1047" width="11.140625" style="446" bestFit="1" customWidth="1"/>
    <col min="1048" max="1049" width="10.5703125" style="446"/>
    <col min="1050" max="1050" width="13.42578125" style="446" customWidth="1"/>
    <col min="1051" max="1270" width="10.5703125" style="446"/>
    <col min="1271" max="1278" width="0" style="446" hidden="1" customWidth="1"/>
    <col min="1279" max="1281" width="3.7109375" style="446" customWidth="1"/>
    <col min="1282" max="1282" width="12.7109375" style="446" customWidth="1"/>
    <col min="1283" max="1283" width="47.42578125" style="446" customWidth="1"/>
    <col min="1284" max="1284" width="5.5703125" style="446" customWidth="1"/>
    <col min="1285" max="1286" width="3.7109375" style="446" customWidth="1"/>
    <col min="1287" max="1287" width="22" style="446" customWidth="1"/>
    <col min="1288" max="1288" width="5.5703125" style="446" customWidth="1"/>
    <col min="1289" max="1290" width="3.7109375" style="446" customWidth="1"/>
    <col min="1291" max="1291" width="22" style="446" customWidth="1"/>
    <col min="1292" max="1292" width="5.5703125" style="446" customWidth="1"/>
    <col min="1293" max="1294" width="3.7109375" style="446" customWidth="1"/>
    <col min="1295" max="1295" width="22" style="446" customWidth="1"/>
    <col min="1296" max="1297" width="15.7109375" style="446" customWidth="1"/>
    <col min="1298" max="1298" width="11.7109375" style="446" customWidth="1"/>
    <col min="1299" max="1299" width="6.42578125" style="446" bestFit="1" customWidth="1"/>
    <col min="1300" max="1300" width="11.7109375" style="446" customWidth="1"/>
    <col min="1301" max="1301" width="0" style="446" hidden="1" customWidth="1"/>
    <col min="1302" max="1302" width="3.7109375" style="446" customWidth="1"/>
    <col min="1303" max="1303" width="11.140625" style="446" bestFit="1" customWidth="1"/>
    <col min="1304" max="1305" width="10.5703125" style="446"/>
    <col min="1306" max="1306" width="13.42578125" style="446" customWidth="1"/>
    <col min="1307" max="1526" width="10.5703125" style="446"/>
    <col min="1527" max="1534" width="0" style="446" hidden="1" customWidth="1"/>
    <col min="1535" max="1537" width="3.7109375" style="446" customWidth="1"/>
    <col min="1538" max="1538" width="12.7109375" style="446" customWidth="1"/>
    <col min="1539" max="1539" width="47.42578125" style="446" customWidth="1"/>
    <col min="1540" max="1540" width="5.5703125" style="446" customWidth="1"/>
    <col min="1541" max="1542" width="3.7109375" style="446" customWidth="1"/>
    <col min="1543" max="1543" width="22" style="446" customWidth="1"/>
    <col min="1544" max="1544" width="5.5703125" style="446" customWidth="1"/>
    <col min="1545" max="1546" width="3.7109375" style="446" customWidth="1"/>
    <col min="1547" max="1547" width="22" style="446" customWidth="1"/>
    <col min="1548" max="1548" width="5.5703125" style="446" customWidth="1"/>
    <col min="1549" max="1550" width="3.7109375" style="446" customWidth="1"/>
    <col min="1551" max="1551" width="22" style="446" customWidth="1"/>
    <col min="1552" max="1553" width="15.7109375" style="446" customWidth="1"/>
    <col min="1554" max="1554" width="11.7109375" style="446" customWidth="1"/>
    <col min="1555" max="1555" width="6.42578125" style="446" bestFit="1" customWidth="1"/>
    <col min="1556" max="1556" width="11.7109375" style="446" customWidth="1"/>
    <col min="1557" max="1557" width="0" style="446" hidden="1" customWidth="1"/>
    <col min="1558" max="1558" width="3.7109375" style="446" customWidth="1"/>
    <col min="1559" max="1559" width="11.140625" style="446" bestFit="1" customWidth="1"/>
    <col min="1560" max="1561" width="10.5703125" style="446"/>
    <col min="1562" max="1562" width="13.42578125" style="446" customWidth="1"/>
    <col min="1563" max="1782" width="10.5703125" style="446"/>
    <col min="1783" max="1790" width="0" style="446" hidden="1" customWidth="1"/>
    <col min="1791" max="1793" width="3.7109375" style="446" customWidth="1"/>
    <col min="1794" max="1794" width="12.7109375" style="446" customWidth="1"/>
    <col min="1795" max="1795" width="47.42578125" style="446" customWidth="1"/>
    <col min="1796" max="1796" width="5.5703125" style="446" customWidth="1"/>
    <col min="1797" max="1798" width="3.7109375" style="446" customWidth="1"/>
    <col min="1799" max="1799" width="22" style="446" customWidth="1"/>
    <col min="1800" max="1800" width="5.5703125" style="446" customWidth="1"/>
    <col min="1801" max="1802" width="3.7109375" style="446" customWidth="1"/>
    <col min="1803" max="1803" width="22" style="446" customWidth="1"/>
    <col min="1804" max="1804" width="5.5703125" style="446" customWidth="1"/>
    <col min="1805" max="1806" width="3.7109375" style="446" customWidth="1"/>
    <col min="1807" max="1807" width="22" style="446" customWidth="1"/>
    <col min="1808" max="1809" width="15.7109375" style="446" customWidth="1"/>
    <col min="1810" max="1810" width="11.7109375" style="446" customWidth="1"/>
    <col min="1811" max="1811" width="6.42578125" style="446" bestFit="1" customWidth="1"/>
    <col min="1812" max="1812" width="11.7109375" style="446" customWidth="1"/>
    <col min="1813" max="1813" width="0" style="446" hidden="1" customWidth="1"/>
    <col min="1814" max="1814" width="3.7109375" style="446" customWidth="1"/>
    <col min="1815" max="1815" width="11.140625" style="446" bestFit="1" customWidth="1"/>
    <col min="1816" max="1817" width="10.5703125" style="446"/>
    <col min="1818" max="1818" width="13.42578125" style="446" customWidth="1"/>
    <col min="1819" max="2038" width="10.5703125" style="446"/>
    <col min="2039" max="2046" width="0" style="446" hidden="1" customWidth="1"/>
    <col min="2047" max="2049" width="3.7109375" style="446" customWidth="1"/>
    <col min="2050" max="2050" width="12.7109375" style="446" customWidth="1"/>
    <col min="2051" max="2051" width="47.42578125" style="446" customWidth="1"/>
    <col min="2052" max="2052" width="5.5703125" style="446" customWidth="1"/>
    <col min="2053" max="2054" width="3.7109375" style="446" customWidth="1"/>
    <col min="2055" max="2055" width="22" style="446" customWidth="1"/>
    <col min="2056" max="2056" width="5.5703125" style="446" customWidth="1"/>
    <col min="2057" max="2058" width="3.7109375" style="446" customWidth="1"/>
    <col min="2059" max="2059" width="22" style="446" customWidth="1"/>
    <col min="2060" max="2060" width="5.5703125" style="446" customWidth="1"/>
    <col min="2061" max="2062" width="3.7109375" style="446" customWidth="1"/>
    <col min="2063" max="2063" width="22" style="446" customWidth="1"/>
    <col min="2064" max="2065" width="15.7109375" style="446" customWidth="1"/>
    <col min="2066" max="2066" width="11.7109375" style="446" customWidth="1"/>
    <col min="2067" max="2067" width="6.42578125" style="446" bestFit="1" customWidth="1"/>
    <col min="2068" max="2068" width="11.7109375" style="446" customWidth="1"/>
    <col min="2069" max="2069" width="0" style="446" hidden="1" customWidth="1"/>
    <col min="2070" max="2070" width="3.7109375" style="446" customWidth="1"/>
    <col min="2071" max="2071" width="11.140625" style="446" bestFit="1" customWidth="1"/>
    <col min="2072" max="2073" width="10.5703125" style="446"/>
    <col min="2074" max="2074" width="13.42578125" style="446" customWidth="1"/>
    <col min="2075" max="2294" width="10.5703125" style="446"/>
    <col min="2295" max="2302" width="0" style="446" hidden="1" customWidth="1"/>
    <col min="2303" max="2305" width="3.7109375" style="446" customWidth="1"/>
    <col min="2306" max="2306" width="12.7109375" style="446" customWidth="1"/>
    <col min="2307" max="2307" width="47.42578125" style="446" customWidth="1"/>
    <col min="2308" max="2308" width="5.5703125" style="446" customWidth="1"/>
    <col min="2309" max="2310" width="3.7109375" style="446" customWidth="1"/>
    <col min="2311" max="2311" width="22" style="446" customWidth="1"/>
    <col min="2312" max="2312" width="5.5703125" style="446" customWidth="1"/>
    <col min="2313" max="2314" width="3.7109375" style="446" customWidth="1"/>
    <col min="2315" max="2315" width="22" style="446" customWidth="1"/>
    <col min="2316" max="2316" width="5.5703125" style="446" customWidth="1"/>
    <col min="2317" max="2318" width="3.7109375" style="446" customWidth="1"/>
    <col min="2319" max="2319" width="22" style="446" customWidth="1"/>
    <col min="2320" max="2321" width="15.7109375" style="446" customWidth="1"/>
    <col min="2322" max="2322" width="11.7109375" style="446" customWidth="1"/>
    <col min="2323" max="2323" width="6.42578125" style="446" bestFit="1" customWidth="1"/>
    <col min="2324" max="2324" width="11.7109375" style="446" customWidth="1"/>
    <col min="2325" max="2325" width="0" style="446" hidden="1" customWidth="1"/>
    <col min="2326" max="2326" width="3.7109375" style="446" customWidth="1"/>
    <col min="2327" max="2327" width="11.140625" style="446" bestFit="1" customWidth="1"/>
    <col min="2328" max="2329" width="10.5703125" style="446"/>
    <col min="2330" max="2330" width="13.42578125" style="446" customWidth="1"/>
    <col min="2331" max="2550" width="10.5703125" style="446"/>
    <col min="2551" max="2558" width="0" style="446" hidden="1" customWidth="1"/>
    <col min="2559" max="2561" width="3.7109375" style="446" customWidth="1"/>
    <col min="2562" max="2562" width="12.7109375" style="446" customWidth="1"/>
    <col min="2563" max="2563" width="47.42578125" style="446" customWidth="1"/>
    <col min="2564" max="2564" width="5.5703125" style="446" customWidth="1"/>
    <col min="2565" max="2566" width="3.7109375" style="446" customWidth="1"/>
    <col min="2567" max="2567" width="22" style="446" customWidth="1"/>
    <col min="2568" max="2568" width="5.5703125" style="446" customWidth="1"/>
    <col min="2569" max="2570" width="3.7109375" style="446" customWidth="1"/>
    <col min="2571" max="2571" width="22" style="446" customWidth="1"/>
    <col min="2572" max="2572" width="5.5703125" style="446" customWidth="1"/>
    <col min="2573" max="2574" width="3.7109375" style="446" customWidth="1"/>
    <col min="2575" max="2575" width="22" style="446" customWidth="1"/>
    <col min="2576" max="2577" width="15.7109375" style="446" customWidth="1"/>
    <col min="2578" max="2578" width="11.7109375" style="446" customWidth="1"/>
    <col min="2579" max="2579" width="6.42578125" style="446" bestFit="1" customWidth="1"/>
    <col min="2580" max="2580" width="11.7109375" style="446" customWidth="1"/>
    <col min="2581" max="2581" width="0" style="446" hidden="1" customWidth="1"/>
    <col min="2582" max="2582" width="3.7109375" style="446" customWidth="1"/>
    <col min="2583" max="2583" width="11.140625" style="446" bestFit="1" customWidth="1"/>
    <col min="2584" max="2585" width="10.5703125" style="446"/>
    <col min="2586" max="2586" width="13.42578125" style="446" customWidth="1"/>
    <col min="2587" max="2806" width="10.5703125" style="446"/>
    <col min="2807" max="2814" width="0" style="446" hidden="1" customWidth="1"/>
    <col min="2815" max="2817" width="3.7109375" style="446" customWidth="1"/>
    <col min="2818" max="2818" width="12.7109375" style="446" customWidth="1"/>
    <col min="2819" max="2819" width="47.42578125" style="446" customWidth="1"/>
    <col min="2820" max="2820" width="5.5703125" style="446" customWidth="1"/>
    <col min="2821" max="2822" width="3.7109375" style="446" customWidth="1"/>
    <col min="2823" max="2823" width="22" style="446" customWidth="1"/>
    <col min="2824" max="2824" width="5.5703125" style="446" customWidth="1"/>
    <col min="2825" max="2826" width="3.7109375" style="446" customWidth="1"/>
    <col min="2827" max="2827" width="22" style="446" customWidth="1"/>
    <col min="2828" max="2828" width="5.5703125" style="446" customWidth="1"/>
    <col min="2829" max="2830" width="3.7109375" style="446" customWidth="1"/>
    <col min="2831" max="2831" width="22" style="446" customWidth="1"/>
    <col min="2832" max="2833" width="15.7109375" style="446" customWidth="1"/>
    <col min="2834" max="2834" width="11.7109375" style="446" customWidth="1"/>
    <col min="2835" max="2835" width="6.42578125" style="446" bestFit="1" customWidth="1"/>
    <col min="2836" max="2836" width="11.7109375" style="446" customWidth="1"/>
    <col min="2837" max="2837" width="0" style="446" hidden="1" customWidth="1"/>
    <col min="2838" max="2838" width="3.7109375" style="446" customWidth="1"/>
    <col min="2839" max="2839" width="11.140625" style="446" bestFit="1" customWidth="1"/>
    <col min="2840" max="2841" width="10.5703125" style="446"/>
    <col min="2842" max="2842" width="13.42578125" style="446" customWidth="1"/>
    <col min="2843" max="3062" width="10.5703125" style="446"/>
    <col min="3063" max="3070" width="0" style="446" hidden="1" customWidth="1"/>
    <col min="3071" max="3073" width="3.7109375" style="446" customWidth="1"/>
    <col min="3074" max="3074" width="12.7109375" style="446" customWidth="1"/>
    <col min="3075" max="3075" width="47.42578125" style="446" customWidth="1"/>
    <col min="3076" max="3076" width="5.5703125" style="446" customWidth="1"/>
    <col min="3077" max="3078" width="3.7109375" style="446" customWidth="1"/>
    <col min="3079" max="3079" width="22" style="446" customWidth="1"/>
    <col min="3080" max="3080" width="5.5703125" style="446" customWidth="1"/>
    <col min="3081" max="3082" width="3.7109375" style="446" customWidth="1"/>
    <col min="3083" max="3083" width="22" style="446" customWidth="1"/>
    <col min="3084" max="3084" width="5.5703125" style="446" customWidth="1"/>
    <col min="3085" max="3086" width="3.7109375" style="446" customWidth="1"/>
    <col min="3087" max="3087" width="22" style="446" customWidth="1"/>
    <col min="3088" max="3089" width="15.7109375" style="446" customWidth="1"/>
    <col min="3090" max="3090" width="11.7109375" style="446" customWidth="1"/>
    <col min="3091" max="3091" width="6.42578125" style="446" bestFit="1" customWidth="1"/>
    <col min="3092" max="3092" width="11.7109375" style="446" customWidth="1"/>
    <col min="3093" max="3093" width="0" style="446" hidden="1" customWidth="1"/>
    <col min="3094" max="3094" width="3.7109375" style="446" customWidth="1"/>
    <col min="3095" max="3095" width="11.140625" style="446" bestFit="1" customWidth="1"/>
    <col min="3096" max="3097" width="10.5703125" style="446"/>
    <col min="3098" max="3098" width="13.42578125" style="446" customWidth="1"/>
    <col min="3099" max="3318" width="10.5703125" style="446"/>
    <col min="3319" max="3326" width="0" style="446" hidden="1" customWidth="1"/>
    <col min="3327" max="3329" width="3.7109375" style="446" customWidth="1"/>
    <col min="3330" max="3330" width="12.7109375" style="446" customWidth="1"/>
    <col min="3331" max="3331" width="47.42578125" style="446" customWidth="1"/>
    <col min="3332" max="3332" width="5.5703125" style="446" customWidth="1"/>
    <col min="3333" max="3334" width="3.7109375" style="446" customWidth="1"/>
    <col min="3335" max="3335" width="22" style="446" customWidth="1"/>
    <col min="3336" max="3336" width="5.5703125" style="446" customWidth="1"/>
    <col min="3337" max="3338" width="3.7109375" style="446" customWidth="1"/>
    <col min="3339" max="3339" width="22" style="446" customWidth="1"/>
    <col min="3340" max="3340" width="5.5703125" style="446" customWidth="1"/>
    <col min="3341" max="3342" width="3.7109375" style="446" customWidth="1"/>
    <col min="3343" max="3343" width="22" style="446" customWidth="1"/>
    <col min="3344" max="3345" width="15.7109375" style="446" customWidth="1"/>
    <col min="3346" max="3346" width="11.7109375" style="446" customWidth="1"/>
    <col min="3347" max="3347" width="6.42578125" style="446" bestFit="1" customWidth="1"/>
    <col min="3348" max="3348" width="11.7109375" style="446" customWidth="1"/>
    <col min="3349" max="3349" width="0" style="446" hidden="1" customWidth="1"/>
    <col min="3350" max="3350" width="3.7109375" style="446" customWidth="1"/>
    <col min="3351" max="3351" width="11.140625" style="446" bestFit="1" customWidth="1"/>
    <col min="3352" max="3353" width="10.5703125" style="446"/>
    <col min="3354" max="3354" width="13.42578125" style="446" customWidth="1"/>
    <col min="3355" max="3574" width="10.5703125" style="446"/>
    <col min="3575" max="3582" width="0" style="446" hidden="1" customWidth="1"/>
    <col min="3583" max="3585" width="3.7109375" style="446" customWidth="1"/>
    <col min="3586" max="3586" width="12.7109375" style="446" customWidth="1"/>
    <col min="3587" max="3587" width="47.42578125" style="446" customWidth="1"/>
    <col min="3588" max="3588" width="5.5703125" style="446" customWidth="1"/>
    <col min="3589" max="3590" width="3.7109375" style="446" customWidth="1"/>
    <col min="3591" max="3591" width="22" style="446" customWidth="1"/>
    <col min="3592" max="3592" width="5.5703125" style="446" customWidth="1"/>
    <col min="3593" max="3594" width="3.7109375" style="446" customWidth="1"/>
    <col min="3595" max="3595" width="22" style="446" customWidth="1"/>
    <col min="3596" max="3596" width="5.5703125" style="446" customWidth="1"/>
    <col min="3597" max="3598" width="3.7109375" style="446" customWidth="1"/>
    <col min="3599" max="3599" width="22" style="446" customWidth="1"/>
    <col min="3600" max="3601" width="15.7109375" style="446" customWidth="1"/>
    <col min="3602" max="3602" width="11.7109375" style="446" customWidth="1"/>
    <col min="3603" max="3603" width="6.42578125" style="446" bestFit="1" customWidth="1"/>
    <col min="3604" max="3604" width="11.7109375" style="446" customWidth="1"/>
    <col min="3605" max="3605" width="0" style="446" hidden="1" customWidth="1"/>
    <col min="3606" max="3606" width="3.7109375" style="446" customWidth="1"/>
    <col min="3607" max="3607" width="11.140625" style="446" bestFit="1" customWidth="1"/>
    <col min="3608" max="3609" width="10.5703125" style="446"/>
    <col min="3610" max="3610" width="13.42578125" style="446" customWidth="1"/>
    <col min="3611" max="3830" width="10.5703125" style="446"/>
    <col min="3831" max="3838" width="0" style="446" hidden="1" customWidth="1"/>
    <col min="3839" max="3841" width="3.7109375" style="446" customWidth="1"/>
    <col min="3842" max="3842" width="12.7109375" style="446" customWidth="1"/>
    <col min="3843" max="3843" width="47.42578125" style="446" customWidth="1"/>
    <col min="3844" max="3844" width="5.5703125" style="446" customWidth="1"/>
    <col min="3845" max="3846" width="3.7109375" style="446" customWidth="1"/>
    <col min="3847" max="3847" width="22" style="446" customWidth="1"/>
    <col min="3848" max="3848" width="5.5703125" style="446" customWidth="1"/>
    <col min="3849" max="3850" width="3.7109375" style="446" customWidth="1"/>
    <col min="3851" max="3851" width="22" style="446" customWidth="1"/>
    <col min="3852" max="3852" width="5.5703125" style="446" customWidth="1"/>
    <col min="3853" max="3854" width="3.7109375" style="446" customWidth="1"/>
    <col min="3855" max="3855" width="22" style="446" customWidth="1"/>
    <col min="3856" max="3857" width="15.7109375" style="446" customWidth="1"/>
    <col min="3858" max="3858" width="11.7109375" style="446" customWidth="1"/>
    <col min="3859" max="3859" width="6.42578125" style="446" bestFit="1" customWidth="1"/>
    <col min="3860" max="3860" width="11.7109375" style="446" customWidth="1"/>
    <col min="3861" max="3861" width="0" style="446" hidden="1" customWidth="1"/>
    <col min="3862" max="3862" width="3.7109375" style="446" customWidth="1"/>
    <col min="3863" max="3863" width="11.140625" style="446" bestFit="1" customWidth="1"/>
    <col min="3864" max="3865" width="10.5703125" style="446"/>
    <col min="3866" max="3866" width="13.42578125" style="446" customWidth="1"/>
    <col min="3867" max="4086" width="10.5703125" style="446"/>
    <col min="4087" max="4094" width="0" style="446" hidden="1" customWidth="1"/>
    <col min="4095" max="4097" width="3.7109375" style="446" customWidth="1"/>
    <col min="4098" max="4098" width="12.7109375" style="446" customWidth="1"/>
    <col min="4099" max="4099" width="47.42578125" style="446" customWidth="1"/>
    <col min="4100" max="4100" width="5.5703125" style="446" customWidth="1"/>
    <col min="4101" max="4102" width="3.7109375" style="446" customWidth="1"/>
    <col min="4103" max="4103" width="22" style="446" customWidth="1"/>
    <col min="4104" max="4104" width="5.5703125" style="446" customWidth="1"/>
    <col min="4105" max="4106" width="3.7109375" style="446" customWidth="1"/>
    <col min="4107" max="4107" width="22" style="446" customWidth="1"/>
    <col min="4108" max="4108" width="5.5703125" style="446" customWidth="1"/>
    <col min="4109" max="4110" width="3.7109375" style="446" customWidth="1"/>
    <col min="4111" max="4111" width="22" style="446" customWidth="1"/>
    <col min="4112" max="4113" width="15.7109375" style="446" customWidth="1"/>
    <col min="4114" max="4114" width="11.7109375" style="446" customWidth="1"/>
    <col min="4115" max="4115" width="6.42578125" style="446" bestFit="1" customWidth="1"/>
    <col min="4116" max="4116" width="11.7109375" style="446" customWidth="1"/>
    <col min="4117" max="4117" width="0" style="446" hidden="1" customWidth="1"/>
    <col min="4118" max="4118" width="3.7109375" style="446" customWidth="1"/>
    <col min="4119" max="4119" width="11.140625" style="446" bestFit="1" customWidth="1"/>
    <col min="4120" max="4121" width="10.5703125" style="446"/>
    <col min="4122" max="4122" width="13.42578125" style="446" customWidth="1"/>
    <col min="4123" max="4342" width="10.5703125" style="446"/>
    <col min="4343" max="4350" width="0" style="446" hidden="1" customWidth="1"/>
    <col min="4351" max="4353" width="3.7109375" style="446" customWidth="1"/>
    <col min="4354" max="4354" width="12.7109375" style="446" customWidth="1"/>
    <col min="4355" max="4355" width="47.42578125" style="446" customWidth="1"/>
    <col min="4356" max="4356" width="5.5703125" style="446" customWidth="1"/>
    <col min="4357" max="4358" width="3.7109375" style="446" customWidth="1"/>
    <col min="4359" max="4359" width="22" style="446" customWidth="1"/>
    <col min="4360" max="4360" width="5.5703125" style="446" customWidth="1"/>
    <col min="4361" max="4362" width="3.7109375" style="446" customWidth="1"/>
    <col min="4363" max="4363" width="22" style="446" customWidth="1"/>
    <col min="4364" max="4364" width="5.5703125" style="446" customWidth="1"/>
    <col min="4365" max="4366" width="3.7109375" style="446" customWidth="1"/>
    <col min="4367" max="4367" width="22" style="446" customWidth="1"/>
    <col min="4368" max="4369" width="15.7109375" style="446" customWidth="1"/>
    <col min="4370" max="4370" width="11.7109375" style="446" customWidth="1"/>
    <col min="4371" max="4371" width="6.42578125" style="446" bestFit="1" customWidth="1"/>
    <col min="4372" max="4372" width="11.7109375" style="446" customWidth="1"/>
    <col min="4373" max="4373" width="0" style="446" hidden="1" customWidth="1"/>
    <col min="4374" max="4374" width="3.7109375" style="446" customWidth="1"/>
    <col min="4375" max="4375" width="11.140625" style="446" bestFit="1" customWidth="1"/>
    <col min="4376" max="4377" width="10.5703125" style="446"/>
    <col min="4378" max="4378" width="13.42578125" style="446" customWidth="1"/>
    <col min="4379" max="4598" width="10.5703125" style="446"/>
    <col min="4599" max="4606" width="0" style="446" hidden="1" customWidth="1"/>
    <col min="4607" max="4609" width="3.7109375" style="446" customWidth="1"/>
    <col min="4610" max="4610" width="12.7109375" style="446" customWidth="1"/>
    <col min="4611" max="4611" width="47.42578125" style="446" customWidth="1"/>
    <col min="4612" max="4612" width="5.5703125" style="446" customWidth="1"/>
    <col min="4613" max="4614" width="3.7109375" style="446" customWidth="1"/>
    <col min="4615" max="4615" width="22" style="446" customWidth="1"/>
    <col min="4616" max="4616" width="5.5703125" style="446" customWidth="1"/>
    <col min="4617" max="4618" width="3.7109375" style="446" customWidth="1"/>
    <col min="4619" max="4619" width="22" style="446" customWidth="1"/>
    <col min="4620" max="4620" width="5.5703125" style="446" customWidth="1"/>
    <col min="4621" max="4622" width="3.7109375" style="446" customWidth="1"/>
    <col min="4623" max="4623" width="22" style="446" customWidth="1"/>
    <col min="4624" max="4625" width="15.7109375" style="446" customWidth="1"/>
    <col min="4626" max="4626" width="11.7109375" style="446" customWidth="1"/>
    <col min="4627" max="4627" width="6.42578125" style="446" bestFit="1" customWidth="1"/>
    <col min="4628" max="4628" width="11.7109375" style="446" customWidth="1"/>
    <col min="4629" max="4629" width="0" style="446" hidden="1" customWidth="1"/>
    <col min="4630" max="4630" width="3.7109375" style="446" customWidth="1"/>
    <col min="4631" max="4631" width="11.140625" style="446" bestFit="1" customWidth="1"/>
    <col min="4632" max="4633" width="10.5703125" style="446"/>
    <col min="4634" max="4634" width="13.42578125" style="446" customWidth="1"/>
    <col min="4635" max="4854" width="10.5703125" style="446"/>
    <col min="4855" max="4862" width="0" style="446" hidden="1" customWidth="1"/>
    <col min="4863" max="4865" width="3.7109375" style="446" customWidth="1"/>
    <col min="4866" max="4866" width="12.7109375" style="446" customWidth="1"/>
    <col min="4867" max="4867" width="47.42578125" style="446" customWidth="1"/>
    <col min="4868" max="4868" width="5.5703125" style="446" customWidth="1"/>
    <col min="4869" max="4870" width="3.7109375" style="446" customWidth="1"/>
    <col min="4871" max="4871" width="22" style="446" customWidth="1"/>
    <col min="4872" max="4872" width="5.5703125" style="446" customWidth="1"/>
    <col min="4873" max="4874" width="3.7109375" style="446" customWidth="1"/>
    <col min="4875" max="4875" width="22" style="446" customWidth="1"/>
    <col min="4876" max="4876" width="5.5703125" style="446" customWidth="1"/>
    <col min="4877" max="4878" width="3.7109375" style="446" customWidth="1"/>
    <col min="4879" max="4879" width="22" style="446" customWidth="1"/>
    <col min="4880" max="4881" width="15.7109375" style="446" customWidth="1"/>
    <col min="4882" max="4882" width="11.7109375" style="446" customWidth="1"/>
    <col min="4883" max="4883" width="6.42578125" style="446" bestFit="1" customWidth="1"/>
    <col min="4884" max="4884" width="11.7109375" style="446" customWidth="1"/>
    <col min="4885" max="4885" width="0" style="446" hidden="1" customWidth="1"/>
    <col min="4886" max="4886" width="3.7109375" style="446" customWidth="1"/>
    <col min="4887" max="4887" width="11.140625" style="446" bestFit="1" customWidth="1"/>
    <col min="4888" max="4889" width="10.5703125" style="446"/>
    <col min="4890" max="4890" width="13.42578125" style="446" customWidth="1"/>
    <col min="4891" max="5110" width="10.5703125" style="446"/>
    <col min="5111" max="5118" width="0" style="446" hidden="1" customWidth="1"/>
    <col min="5119" max="5121" width="3.7109375" style="446" customWidth="1"/>
    <col min="5122" max="5122" width="12.7109375" style="446" customWidth="1"/>
    <col min="5123" max="5123" width="47.42578125" style="446" customWidth="1"/>
    <col min="5124" max="5124" width="5.5703125" style="446" customWidth="1"/>
    <col min="5125" max="5126" width="3.7109375" style="446" customWidth="1"/>
    <col min="5127" max="5127" width="22" style="446" customWidth="1"/>
    <col min="5128" max="5128" width="5.5703125" style="446" customWidth="1"/>
    <col min="5129" max="5130" width="3.7109375" style="446" customWidth="1"/>
    <col min="5131" max="5131" width="22" style="446" customWidth="1"/>
    <col min="5132" max="5132" width="5.5703125" style="446" customWidth="1"/>
    <col min="5133" max="5134" width="3.7109375" style="446" customWidth="1"/>
    <col min="5135" max="5135" width="22" style="446" customWidth="1"/>
    <col min="5136" max="5137" width="15.7109375" style="446" customWidth="1"/>
    <col min="5138" max="5138" width="11.7109375" style="446" customWidth="1"/>
    <col min="5139" max="5139" width="6.42578125" style="446" bestFit="1" customWidth="1"/>
    <col min="5140" max="5140" width="11.7109375" style="446" customWidth="1"/>
    <col min="5141" max="5141" width="0" style="446" hidden="1" customWidth="1"/>
    <col min="5142" max="5142" width="3.7109375" style="446" customWidth="1"/>
    <col min="5143" max="5143" width="11.140625" style="446" bestFit="1" customWidth="1"/>
    <col min="5144" max="5145" width="10.5703125" style="446"/>
    <col min="5146" max="5146" width="13.42578125" style="446" customWidth="1"/>
    <col min="5147" max="5366" width="10.5703125" style="446"/>
    <col min="5367" max="5374" width="0" style="446" hidden="1" customWidth="1"/>
    <col min="5375" max="5377" width="3.7109375" style="446" customWidth="1"/>
    <col min="5378" max="5378" width="12.7109375" style="446" customWidth="1"/>
    <col min="5379" max="5379" width="47.42578125" style="446" customWidth="1"/>
    <col min="5380" max="5380" width="5.5703125" style="446" customWidth="1"/>
    <col min="5381" max="5382" width="3.7109375" style="446" customWidth="1"/>
    <col min="5383" max="5383" width="22" style="446" customWidth="1"/>
    <col min="5384" max="5384" width="5.5703125" style="446" customWidth="1"/>
    <col min="5385" max="5386" width="3.7109375" style="446" customWidth="1"/>
    <col min="5387" max="5387" width="22" style="446" customWidth="1"/>
    <col min="5388" max="5388" width="5.5703125" style="446" customWidth="1"/>
    <col min="5389" max="5390" width="3.7109375" style="446" customWidth="1"/>
    <col min="5391" max="5391" width="22" style="446" customWidth="1"/>
    <col min="5392" max="5393" width="15.7109375" style="446" customWidth="1"/>
    <col min="5394" max="5394" width="11.7109375" style="446" customWidth="1"/>
    <col min="5395" max="5395" width="6.42578125" style="446" bestFit="1" customWidth="1"/>
    <col min="5396" max="5396" width="11.7109375" style="446" customWidth="1"/>
    <col min="5397" max="5397" width="0" style="446" hidden="1" customWidth="1"/>
    <col min="5398" max="5398" width="3.7109375" style="446" customWidth="1"/>
    <col min="5399" max="5399" width="11.140625" style="446" bestFit="1" customWidth="1"/>
    <col min="5400" max="5401" width="10.5703125" style="446"/>
    <col min="5402" max="5402" width="13.42578125" style="446" customWidth="1"/>
    <col min="5403" max="5622" width="10.5703125" style="446"/>
    <col min="5623" max="5630" width="0" style="446" hidden="1" customWidth="1"/>
    <col min="5631" max="5633" width="3.7109375" style="446" customWidth="1"/>
    <col min="5634" max="5634" width="12.7109375" style="446" customWidth="1"/>
    <col min="5635" max="5635" width="47.42578125" style="446" customWidth="1"/>
    <col min="5636" max="5636" width="5.5703125" style="446" customWidth="1"/>
    <col min="5637" max="5638" width="3.7109375" style="446" customWidth="1"/>
    <col min="5639" max="5639" width="22" style="446" customWidth="1"/>
    <col min="5640" max="5640" width="5.5703125" style="446" customWidth="1"/>
    <col min="5641" max="5642" width="3.7109375" style="446" customWidth="1"/>
    <col min="5643" max="5643" width="22" style="446" customWidth="1"/>
    <col min="5644" max="5644" width="5.5703125" style="446" customWidth="1"/>
    <col min="5645" max="5646" width="3.7109375" style="446" customWidth="1"/>
    <col min="5647" max="5647" width="22" style="446" customWidth="1"/>
    <col min="5648" max="5649" width="15.7109375" style="446" customWidth="1"/>
    <col min="5650" max="5650" width="11.7109375" style="446" customWidth="1"/>
    <col min="5651" max="5651" width="6.42578125" style="446" bestFit="1" customWidth="1"/>
    <col min="5652" max="5652" width="11.7109375" style="446" customWidth="1"/>
    <col min="5653" max="5653" width="0" style="446" hidden="1" customWidth="1"/>
    <col min="5654" max="5654" width="3.7109375" style="446" customWidth="1"/>
    <col min="5655" max="5655" width="11.140625" style="446" bestFit="1" customWidth="1"/>
    <col min="5656" max="5657" width="10.5703125" style="446"/>
    <col min="5658" max="5658" width="13.42578125" style="446" customWidth="1"/>
    <col min="5659" max="5878" width="10.5703125" style="446"/>
    <col min="5879" max="5886" width="0" style="446" hidden="1" customWidth="1"/>
    <col min="5887" max="5889" width="3.7109375" style="446" customWidth="1"/>
    <col min="5890" max="5890" width="12.7109375" style="446" customWidth="1"/>
    <col min="5891" max="5891" width="47.42578125" style="446" customWidth="1"/>
    <col min="5892" max="5892" width="5.5703125" style="446" customWidth="1"/>
    <col min="5893" max="5894" width="3.7109375" style="446" customWidth="1"/>
    <col min="5895" max="5895" width="22" style="446" customWidth="1"/>
    <col min="5896" max="5896" width="5.5703125" style="446" customWidth="1"/>
    <col min="5897" max="5898" width="3.7109375" style="446" customWidth="1"/>
    <col min="5899" max="5899" width="22" style="446" customWidth="1"/>
    <col min="5900" max="5900" width="5.5703125" style="446" customWidth="1"/>
    <col min="5901" max="5902" width="3.7109375" style="446" customWidth="1"/>
    <col min="5903" max="5903" width="22" style="446" customWidth="1"/>
    <col min="5904" max="5905" width="15.7109375" style="446" customWidth="1"/>
    <col min="5906" max="5906" width="11.7109375" style="446" customWidth="1"/>
    <col min="5907" max="5907" width="6.42578125" style="446" bestFit="1" customWidth="1"/>
    <col min="5908" max="5908" width="11.7109375" style="446" customWidth="1"/>
    <col min="5909" max="5909" width="0" style="446" hidden="1" customWidth="1"/>
    <col min="5910" max="5910" width="3.7109375" style="446" customWidth="1"/>
    <col min="5911" max="5911" width="11.140625" style="446" bestFit="1" customWidth="1"/>
    <col min="5912" max="5913" width="10.5703125" style="446"/>
    <col min="5914" max="5914" width="13.42578125" style="446" customWidth="1"/>
    <col min="5915" max="6134" width="10.5703125" style="446"/>
    <col min="6135" max="6142" width="0" style="446" hidden="1" customWidth="1"/>
    <col min="6143" max="6145" width="3.7109375" style="446" customWidth="1"/>
    <col min="6146" max="6146" width="12.7109375" style="446" customWidth="1"/>
    <col min="6147" max="6147" width="47.42578125" style="446" customWidth="1"/>
    <col min="6148" max="6148" width="5.5703125" style="446" customWidth="1"/>
    <col min="6149" max="6150" width="3.7109375" style="446" customWidth="1"/>
    <col min="6151" max="6151" width="22" style="446" customWidth="1"/>
    <col min="6152" max="6152" width="5.5703125" style="446" customWidth="1"/>
    <col min="6153" max="6154" width="3.7109375" style="446" customWidth="1"/>
    <col min="6155" max="6155" width="22" style="446" customWidth="1"/>
    <col min="6156" max="6156" width="5.5703125" style="446" customWidth="1"/>
    <col min="6157" max="6158" width="3.7109375" style="446" customWidth="1"/>
    <col min="6159" max="6159" width="22" style="446" customWidth="1"/>
    <col min="6160" max="6161" width="15.7109375" style="446" customWidth="1"/>
    <col min="6162" max="6162" width="11.7109375" style="446" customWidth="1"/>
    <col min="6163" max="6163" width="6.42578125" style="446" bestFit="1" customWidth="1"/>
    <col min="6164" max="6164" width="11.7109375" style="446" customWidth="1"/>
    <col min="6165" max="6165" width="0" style="446" hidden="1" customWidth="1"/>
    <col min="6166" max="6166" width="3.7109375" style="446" customWidth="1"/>
    <col min="6167" max="6167" width="11.140625" style="446" bestFit="1" customWidth="1"/>
    <col min="6168" max="6169" width="10.5703125" style="446"/>
    <col min="6170" max="6170" width="13.42578125" style="446" customWidth="1"/>
    <col min="6171" max="6390" width="10.5703125" style="446"/>
    <col min="6391" max="6398" width="0" style="446" hidden="1" customWidth="1"/>
    <col min="6399" max="6401" width="3.7109375" style="446" customWidth="1"/>
    <col min="6402" max="6402" width="12.7109375" style="446" customWidth="1"/>
    <col min="6403" max="6403" width="47.42578125" style="446" customWidth="1"/>
    <col min="6404" max="6404" width="5.5703125" style="446" customWidth="1"/>
    <col min="6405" max="6406" width="3.7109375" style="446" customWidth="1"/>
    <col min="6407" max="6407" width="22" style="446" customWidth="1"/>
    <col min="6408" max="6408" width="5.5703125" style="446" customWidth="1"/>
    <col min="6409" max="6410" width="3.7109375" style="446" customWidth="1"/>
    <col min="6411" max="6411" width="22" style="446" customWidth="1"/>
    <col min="6412" max="6412" width="5.5703125" style="446" customWidth="1"/>
    <col min="6413" max="6414" width="3.7109375" style="446" customWidth="1"/>
    <col min="6415" max="6415" width="22" style="446" customWidth="1"/>
    <col min="6416" max="6417" width="15.7109375" style="446" customWidth="1"/>
    <col min="6418" max="6418" width="11.7109375" style="446" customWidth="1"/>
    <col min="6419" max="6419" width="6.42578125" style="446" bestFit="1" customWidth="1"/>
    <col min="6420" max="6420" width="11.7109375" style="446" customWidth="1"/>
    <col min="6421" max="6421" width="0" style="446" hidden="1" customWidth="1"/>
    <col min="6422" max="6422" width="3.7109375" style="446" customWidth="1"/>
    <col min="6423" max="6423" width="11.140625" style="446" bestFit="1" customWidth="1"/>
    <col min="6424" max="6425" width="10.5703125" style="446"/>
    <col min="6426" max="6426" width="13.42578125" style="446" customWidth="1"/>
    <col min="6427" max="6646" width="10.5703125" style="446"/>
    <col min="6647" max="6654" width="0" style="446" hidden="1" customWidth="1"/>
    <col min="6655" max="6657" width="3.7109375" style="446" customWidth="1"/>
    <col min="6658" max="6658" width="12.7109375" style="446" customWidth="1"/>
    <col min="6659" max="6659" width="47.42578125" style="446" customWidth="1"/>
    <col min="6660" max="6660" width="5.5703125" style="446" customWidth="1"/>
    <col min="6661" max="6662" width="3.7109375" style="446" customWidth="1"/>
    <col min="6663" max="6663" width="22" style="446" customWidth="1"/>
    <col min="6664" max="6664" width="5.5703125" style="446" customWidth="1"/>
    <col min="6665" max="6666" width="3.7109375" style="446" customWidth="1"/>
    <col min="6667" max="6667" width="22" style="446" customWidth="1"/>
    <col min="6668" max="6668" width="5.5703125" style="446" customWidth="1"/>
    <col min="6669" max="6670" width="3.7109375" style="446" customWidth="1"/>
    <col min="6671" max="6671" width="22" style="446" customWidth="1"/>
    <col min="6672" max="6673" width="15.7109375" style="446" customWidth="1"/>
    <col min="6674" max="6674" width="11.7109375" style="446" customWidth="1"/>
    <col min="6675" max="6675" width="6.42578125" style="446" bestFit="1" customWidth="1"/>
    <col min="6676" max="6676" width="11.7109375" style="446" customWidth="1"/>
    <col min="6677" max="6677" width="0" style="446" hidden="1" customWidth="1"/>
    <col min="6678" max="6678" width="3.7109375" style="446" customWidth="1"/>
    <col min="6679" max="6679" width="11.140625" style="446" bestFit="1" customWidth="1"/>
    <col min="6680" max="6681" width="10.5703125" style="446"/>
    <col min="6682" max="6682" width="13.42578125" style="446" customWidth="1"/>
    <col min="6683" max="6902" width="10.5703125" style="446"/>
    <col min="6903" max="6910" width="0" style="446" hidden="1" customWidth="1"/>
    <col min="6911" max="6913" width="3.7109375" style="446" customWidth="1"/>
    <col min="6914" max="6914" width="12.7109375" style="446" customWidth="1"/>
    <col min="6915" max="6915" width="47.42578125" style="446" customWidth="1"/>
    <col min="6916" max="6916" width="5.5703125" style="446" customWidth="1"/>
    <col min="6917" max="6918" width="3.7109375" style="446" customWidth="1"/>
    <col min="6919" max="6919" width="22" style="446" customWidth="1"/>
    <col min="6920" max="6920" width="5.5703125" style="446" customWidth="1"/>
    <col min="6921" max="6922" width="3.7109375" style="446" customWidth="1"/>
    <col min="6923" max="6923" width="22" style="446" customWidth="1"/>
    <col min="6924" max="6924" width="5.5703125" style="446" customWidth="1"/>
    <col min="6925" max="6926" width="3.7109375" style="446" customWidth="1"/>
    <col min="6927" max="6927" width="22" style="446" customWidth="1"/>
    <col min="6928" max="6929" width="15.7109375" style="446" customWidth="1"/>
    <col min="6930" max="6930" width="11.7109375" style="446" customWidth="1"/>
    <col min="6931" max="6931" width="6.42578125" style="446" bestFit="1" customWidth="1"/>
    <col min="6932" max="6932" width="11.7109375" style="446" customWidth="1"/>
    <col min="6933" max="6933" width="0" style="446" hidden="1" customWidth="1"/>
    <col min="6934" max="6934" width="3.7109375" style="446" customWidth="1"/>
    <col min="6935" max="6935" width="11.140625" style="446" bestFit="1" customWidth="1"/>
    <col min="6936" max="6937" width="10.5703125" style="446"/>
    <col min="6938" max="6938" width="13.42578125" style="446" customWidth="1"/>
    <col min="6939" max="7158" width="10.5703125" style="446"/>
    <col min="7159" max="7166" width="0" style="446" hidden="1" customWidth="1"/>
    <col min="7167" max="7169" width="3.7109375" style="446" customWidth="1"/>
    <col min="7170" max="7170" width="12.7109375" style="446" customWidth="1"/>
    <col min="7171" max="7171" width="47.42578125" style="446" customWidth="1"/>
    <col min="7172" max="7172" width="5.5703125" style="446" customWidth="1"/>
    <col min="7173" max="7174" width="3.7109375" style="446" customWidth="1"/>
    <col min="7175" max="7175" width="22" style="446" customWidth="1"/>
    <col min="7176" max="7176" width="5.5703125" style="446" customWidth="1"/>
    <col min="7177" max="7178" width="3.7109375" style="446" customWidth="1"/>
    <col min="7179" max="7179" width="22" style="446" customWidth="1"/>
    <col min="7180" max="7180" width="5.5703125" style="446" customWidth="1"/>
    <col min="7181" max="7182" width="3.7109375" style="446" customWidth="1"/>
    <col min="7183" max="7183" width="22" style="446" customWidth="1"/>
    <col min="7184" max="7185" width="15.7109375" style="446" customWidth="1"/>
    <col min="7186" max="7186" width="11.7109375" style="446" customWidth="1"/>
    <col min="7187" max="7187" width="6.42578125" style="446" bestFit="1" customWidth="1"/>
    <col min="7188" max="7188" width="11.7109375" style="446" customWidth="1"/>
    <col min="7189" max="7189" width="0" style="446" hidden="1" customWidth="1"/>
    <col min="7190" max="7190" width="3.7109375" style="446" customWidth="1"/>
    <col min="7191" max="7191" width="11.140625" style="446" bestFit="1" customWidth="1"/>
    <col min="7192" max="7193" width="10.5703125" style="446"/>
    <col min="7194" max="7194" width="13.42578125" style="446" customWidth="1"/>
    <col min="7195" max="7414" width="10.5703125" style="446"/>
    <col min="7415" max="7422" width="0" style="446" hidden="1" customWidth="1"/>
    <col min="7423" max="7425" width="3.7109375" style="446" customWidth="1"/>
    <col min="7426" max="7426" width="12.7109375" style="446" customWidth="1"/>
    <col min="7427" max="7427" width="47.42578125" style="446" customWidth="1"/>
    <col min="7428" max="7428" width="5.5703125" style="446" customWidth="1"/>
    <col min="7429" max="7430" width="3.7109375" style="446" customWidth="1"/>
    <col min="7431" max="7431" width="22" style="446" customWidth="1"/>
    <col min="7432" max="7432" width="5.5703125" style="446" customWidth="1"/>
    <col min="7433" max="7434" width="3.7109375" style="446" customWidth="1"/>
    <col min="7435" max="7435" width="22" style="446" customWidth="1"/>
    <col min="7436" max="7436" width="5.5703125" style="446" customWidth="1"/>
    <col min="7437" max="7438" width="3.7109375" style="446" customWidth="1"/>
    <col min="7439" max="7439" width="22" style="446" customWidth="1"/>
    <col min="7440" max="7441" width="15.7109375" style="446" customWidth="1"/>
    <col min="7442" max="7442" width="11.7109375" style="446" customWidth="1"/>
    <col min="7443" max="7443" width="6.42578125" style="446" bestFit="1" customWidth="1"/>
    <col min="7444" max="7444" width="11.7109375" style="446" customWidth="1"/>
    <col min="7445" max="7445" width="0" style="446" hidden="1" customWidth="1"/>
    <col min="7446" max="7446" width="3.7109375" style="446" customWidth="1"/>
    <col min="7447" max="7447" width="11.140625" style="446" bestFit="1" customWidth="1"/>
    <col min="7448" max="7449" width="10.5703125" style="446"/>
    <col min="7450" max="7450" width="13.42578125" style="446" customWidth="1"/>
    <col min="7451" max="7670" width="10.5703125" style="446"/>
    <col min="7671" max="7678" width="0" style="446" hidden="1" customWidth="1"/>
    <col min="7679" max="7681" width="3.7109375" style="446" customWidth="1"/>
    <col min="7682" max="7682" width="12.7109375" style="446" customWidth="1"/>
    <col min="7683" max="7683" width="47.42578125" style="446" customWidth="1"/>
    <col min="7684" max="7684" width="5.5703125" style="446" customWidth="1"/>
    <col min="7685" max="7686" width="3.7109375" style="446" customWidth="1"/>
    <col min="7687" max="7687" width="22" style="446" customWidth="1"/>
    <col min="7688" max="7688" width="5.5703125" style="446" customWidth="1"/>
    <col min="7689" max="7690" width="3.7109375" style="446" customWidth="1"/>
    <col min="7691" max="7691" width="22" style="446" customWidth="1"/>
    <col min="7692" max="7692" width="5.5703125" style="446" customWidth="1"/>
    <col min="7693" max="7694" width="3.7109375" style="446" customWidth="1"/>
    <col min="7695" max="7695" width="22" style="446" customWidth="1"/>
    <col min="7696" max="7697" width="15.7109375" style="446" customWidth="1"/>
    <col min="7698" max="7698" width="11.7109375" style="446" customWidth="1"/>
    <col min="7699" max="7699" width="6.42578125" style="446" bestFit="1" customWidth="1"/>
    <col min="7700" max="7700" width="11.7109375" style="446" customWidth="1"/>
    <col min="7701" max="7701" width="0" style="446" hidden="1" customWidth="1"/>
    <col min="7702" max="7702" width="3.7109375" style="446" customWidth="1"/>
    <col min="7703" max="7703" width="11.140625" style="446" bestFit="1" customWidth="1"/>
    <col min="7704" max="7705" width="10.5703125" style="446"/>
    <col min="7706" max="7706" width="13.42578125" style="446" customWidth="1"/>
    <col min="7707" max="7926" width="10.5703125" style="446"/>
    <col min="7927" max="7934" width="0" style="446" hidden="1" customWidth="1"/>
    <col min="7935" max="7937" width="3.7109375" style="446" customWidth="1"/>
    <col min="7938" max="7938" width="12.7109375" style="446" customWidth="1"/>
    <col min="7939" max="7939" width="47.42578125" style="446" customWidth="1"/>
    <col min="7940" max="7940" width="5.5703125" style="446" customWidth="1"/>
    <col min="7941" max="7942" width="3.7109375" style="446" customWidth="1"/>
    <col min="7943" max="7943" width="22" style="446" customWidth="1"/>
    <col min="7944" max="7944" width="5.5703125" style="446" customWidth="1"/>
    <col min="7945" max="7946" width="3.7109375" style="446" customWidth="1"/>
    <col min="7947" max="7947" width="22" style="446" customWidth="1"/>
    <col min="7948" max="7948" width="5.5703125" style="446" customWidth="1"/>
    <col min="7949" max="7950" width="3.7109375" style="446" customWidth="1"/>
    <col min="7951" max="7951" width="22" style="446" customWidth="1"/>
    <col min="7952" max="7953" width="15.7109375" style="446" customWidth="1"/>
    <col min="7954" max="7954" width="11.7109375" style="446" customWidth="1"/>
    <col min="7955" max="7955" width="6.42578125" style="446" bestFit="1" customWidth="1"/>
    <col min="7956" max="7956" width="11.7109375" style="446" customWidth="1"/>
    <col min="7957" max="7957" width="0" style="446" hidden="1" customWidth="1"/>
    <col min="7958" max="7958" width="3.7109375" style="446" customWidth="1"/>
    <col min="7959" max="7959" width="11.140625" style="446" bestFit="1" customWidth="1"/>
    <col min="7960" max="7961" width="10.5703125" style="446"/>
    <col min="7962" max="7962" width="13.42578125" style="446" customWidth="1"/>
    <col min="7963" max="8182" width="10.5703125" style="446"/>
    <col min="8183" max="8190" width="0" style="446" hidden="1" customWidth="1"/>
    <col min="8191" max="8193" width="3.7109375" style="446" customWidth="1"/>
    <col min="8194" max="8194" width="12.7109375" style="446" customWidth="1"/>
    <col min="8195" max="8195" width="47.42578125" style="446" customWidth="1"/>
    <col min="8196" max="8196" width="5.5703125" style="446" customWidth="1"/>
    <col min="8197" max="8198" width="3.7109375" style="446" customWidth="1"/>
    <col min="8199" max="8199" width="22" style="446" customWidth="1"/>
    <col min="8200" max="8200" width="5.5703125" style="446" customWidth="1"/>
    <col min="8201" max="8202" width="3.7109375" style="446" customWidth="1"/>
    <col min="8203" max="8203" width="22" style="446" customWidth="1"/>
    <col min="8204" max="8204" width="5.5703125" style="446" customWidth="1"/>
    <col min="8205" max="8206" width="3.7109375" style="446" customWidth="1"/>
    <col min="8207" max="8207" width="22" style="446" customWidth="1"/>
    <col min="8208" max="8209" width="15.7109375" style="446" customWidth="1"/>
    <col min="8210" max="8210" width="11.7109375" style="446" customWidth="1"/>
    <col min="8211" max="8211" width="6.42578125" style="446" bestFit="1" customWidth="1"/>
    <col min="8212" max="8212" width="11.7109375" style="446" customWidth="1"/>
    <col min="8213" max="8213" width="0" style="446" hidden="1" customWidth="1"/>
    <col min="8214" max="8214" width="3.7109375" style="446" customWidth="1"/>
    <col min="8215" max="8215" width="11.140625" style="446" bestFit="1" customWidth="1"/>
    <col min="8216" max="8217" width="10.5703125" style="446"/>
    <col min="8218" max="8218" width="13.42578125" style="446" customWidth="1"/>
    <col min="8219" max="8438" width="10.5703125" style="446"/>
    <col min="8439" max="8446" width="0" style="446" hidden="1" customWidth="1"/>
    <col min="8447" max="8449" width="3.7109375" style="446" customWidth="1"/>
    <col min="8450" max="8450" width="12.7109375" style="446" customWidth="1"/>
    <col min="8451" max="8451" width="47.42578125" style="446" customWidth="1"/>
    <col min="8452" max="8452" width="5.5703125" style="446" customWidth="1"/>
    <col min="8453" max="8454" width="3.7109375" style="446" customWidth="1"/>
    <col min="8455" max="8455" width="22" style="446" customWidth="1"/>
    <col min="8456" max="8456" width="5.5703125" style="446" customWidth="1"/>
    <col min="8457" max="8458" width="3.7109375" style="446" customWidth="1"/>
    <col min="8459" max="8459" width="22" style="446" customWidth="1"/>
    <col min="8460" max="8460" width="5.5703125" style="446" customWidth="1"/>
    <col min="8461" max="8462" width="3.7109375" style="446" customWidth="1"/>
    <col min="8463" max="8463" width="22" style="446" customWidth="1"/>
    <col min="8464" max="8465" width="15.7109375" style="446" customWidth="1"/>
    <col min="8466" max="8466" width="11.7109375" style="446" customWidth="1"/>
    <col min="8467" max="8467" width="6.42578125" style="446" bestFit="1" customWidth="1"/>
    <col min="8468" max="8468" width="11.7109375" style="446" customWidth="1"/>
    <col min="8469" max="8469" width="0" style="446" hidden="1" customWidth="1"/>
    <col min="8470" max="8470" width="3.7109375" style="446" customWidth="1"/>
    <col min="8471" max="8471" width="11.140625" style="446" bestFit="1" customWidth="1"/>
    <col min="8472" max="8473" width="10.5703125" style="446"/>
    <col min="8474" max="8474" width="13.42578125" style="446" customWidth="1"/>
    <col min="8475" max="8694" width="10.5703125" style="446"/>
    <col min="8695" max="8702" width="0" style="446" hidden="1" customWidth="1"/>
    <col min="8703" max="8705" width="3.7109375" style="446" customWidth="1"/>
    <col min="8706" max="8706" width="12.7109375" style="446" customWidth="1"/>
    <col min="8707" max="8707" width="47.42578125" style="446" customWidth="1"/>
    <col min="8708" max="8708" width="5.5703125" style="446" customWidth="1"/>
    <col min="8709" max="8710" width="3.7109375" style="446" customWidth="1"/>
    <col min="8711" max="8711" width="22" style="446" customWidth="1"/>
    <col min="8712" max="8712" width="5.5703125" style="446" customWidth="1"/>
    <col min="8713" max="8714" width="3.7109375" style="446" customWidth="1"/>
    <col min="8715" max="8715" width="22" style="446" customWidth="1"/>
    <col min="8716" max="8716" width="5.5703125" style="446" customWidth="1"/>
    <col min="8717" max="8718" width="3.7109375" style="446" customWidth="1"/>
    <col min="8719" max="8719" width="22" style="446" customWidth="1"/>
    <col min="8720" max="8721" width="15.7109375" style="446" customWidth="1"/>
    <col min="8722" max="8722" width="11.7109375" style="446" customWidth="1"/>
    <col min="8723" max="8723" width="6.42578125" style="446" bestFit="1" customWidth="1"/>
    <col min="8724" max="8724" width="11.7109375" style="446" customWidth="1"/>
    <col min="8725" max="8725" width="0" style="446" hidden="1" customWidth="1"/>
    <col min="8726" max="8726" width="3.7109375" style="446" customWidth="1"/>
    <col min="8727" max="8727" width="11.140625" style="446" bestFit="1" customWidth="1"/>
    <col min="8728" max="8729" width="10.5703125" style="446"/>
    <col min="8730" max="8730" width="13.42578125" style="446" customWidth="1"/>
    <col min="8731" max="8950" width="10.5703125" style="446"/>
    <col min="8951" max="8958" width="0" style="446" hidden="1" customWidth="1"/>
    <col min="8959" max="8961" width="3.7109375" style="446" customWidth="1"/>
    <col min="8962" max="8962" width="12.7109375" style="446" customWidth="1"/>
    <col min="8963" max="8963" width="47.42578125" style="446" customWidth="1"/>
    <col min="8964" max="8964" width="5.5703125" style="446" customWidth="1"/>
    <col min="8965" max="8966" width="3.7109375" style="446" customWidth="1"/>
    <col min="8967" max="8967" width="22" style="446" customWidth="1"/>
    <col min="8968" max="8968" width="5.5703125" style="446" customWidth="1"/>
    <col min="8969" max="8970" width="3.7109375" style="446" customWidth="1"/>
    <col min="8971" max="8971" width="22" style="446" customWidth="1"/>
    <col min="8972" max="8972" width="5.5703125" style="446" customWidth="1"/>
    <col min="8973" max="8974" width="3.7109375" style="446" customWidth="1"/>
    <col min="8975" max="8975" width="22" style="446" customWidth="1"/>
    <col min="8976" max="8977" width="15.7109375" style="446" customWidth="1"/>
    <col min="8978" max="8978" width="11.7109375" style="446" customWidth="1"/>
    <col min="8979" max="8979" width="6.42578125" style="446" bestFit="1" customWidth="1"/>
    <col min="8980" max="8980" width="11.7109375" style="446" customWidth="1"/>
    <col min="8981" max="8981" width="0" style="446" hidden="1" customWidth="1"/>
    <col min="8982" max="8982" width="3.7109375" style="446" customWidth="1"/>
    <col min="8983" max="8983" width="11.140625" style="446" bestFit="1" customWidth="1"/>
    <col min="8984" max="8985" width="10.5703125" style="446"/>
    <col min="8986" max="8986" width="13.42578125" style="446" customWidth="1"/>
    <col min="8987" max="9206" width="10.5703125" style="446"/>
    <col min="9207" max="9214" width="0" style="446" hidden="1" customWidth="1"/>
    <col min="9215" max="9217" width="3.7109375" style="446" customWidth="1"/>
    <col min="9218" max="9218" width="12.7109375" style="446" customWidth="1"/>
    <col min="9219" max="9219" width="47.42578125" style="446" customWidth="1"/>
    <col min="9220" max="9220" width="5.5703125" style="446" customWidth="1"/>
    <col min="9221" max="9222" width="3.7109375" style="446" customWidth="1"/>
    <col min="9223" max="9223" width="22" style="446" customWidth="1"/>
    <col min="9224" max="9224" width="5.5703125" style="446" customWidth="1"/>
    <col min="9225" max="9226" width="3.7109375" style="446" customWidth="1"/>
    <col min="9227" max="9227" width="22" style="446" customWidth="1"/>
    <col min="9228" max="9228" width="5.5703125" style="446" customWidth="1"/>
    <col min="9229" max="9230" width="3.7109375" style="446" customWidth="1"/>
    <col min="9231" max="9231" width="22" style="446" customWidth="1"/>
    <col min="9232" max="9233" width="15.7109375" style="446" customWidth="1"/>
    <col min="9234" max="9234" width="11.7109375" style="446" customWidth="1"/>
    <col min="9235" max="9235" width="6.42578125" style="446" bestFit="1" customWidth="1"/>
    <col min="9236" max="9236" width="11.7109375" style="446" customWidth="1"/>
    <col min="9237" max="9237" width="0" style="446" hidden="1" customWidth="1"/>
    <col min="9238" max="9238" width="3.7109375" style="446" customWidth="1"/>
    <col min="9239" max="9239" width="11.140625" style="446" bestFit="1" customWidth="1"/>
    <col min="9240" max="9241" width="10.5703125" style="446"/>
    <col min="9242" max="9242" width="13.42578125" style="446" customWidth="1"/>
    <col min="9243" max="9462" width="10.5703125" style="446"/>
    <col min="9463" max="9470" width="0" style="446" hidden="1" customWidth="1"/>
    <col min="9471" max="9473" width="3.7109375" style="446" customWidth="1"/>
    <col min="9474" max="9474" width="12.7109375" style="446" customWidth="1"/>
    <col min="9475" max="9475" width="47.42578125" style="446" customWidth="1"/>
    <col min="9476" max="9476" width="5.5703125" style="446" customWidth="1"/>
    <col min="9477" max="9478" width="3.7109375" style="446" customWidth="1"/>
    <col min="9479" max="9479" width="22" style="446" customWidth="1"/>
    <col min="9480" max="9480" width="5.5703125" style="446" customWidth="1"/>
    <col min="9481" max="9482" width="3.7109375" style="446" customWidth="1"/>
    <col min="9483" max="9483" width="22" style="446" customWidth="1"/>
    <col min="9484" max="9484" width="5.5703125" style="446" customWidth="1"/>
    <col min="9485" max="9486" width="3.7109375" style="446" customWidth="1"/>
    <col min="9487" max="9487" width="22" style="446" customWidth="1"/>
    <col min="9488" max="9489" width="15.7109375" style="446" customWidth="1"/>
    <col min="9490" max="9490" width="11.7109375" style="446" customWidth="1"/>
    <col min="9491" max="9491" width="6.42578125" style="446" bestFit="1" customWidth="1"/>
    <col min="9492" max="9492" width="11.7109375" style="446" customWidth="1"/>
    <col min="9493" max="9493" width="0" style="446" hidden="1" customWidth="1"/>
    <col min="9494" max="9494" width="3.7109375" style="446" customWidth="1"/>
    <col min="9495" max="9495" width="11.140625" style="446" bestFit="1" customWidth="1"/>
    <col min="9496" max="9497" width="10.5703125" style="446"/>
    <col min="9498" max="9498" width="13.42578125" style="446" customWidth="1"/>
    <col min="9499" max="9718" width="10.5703125" style="446"/>
    <col min="9719" max="9726" width="0" style="446" hidden="1" customWidth="1"/>
    <col min="9727" max="9729" width="3.7109375" style="446" customWidth="1"/>
    <col min="9730" max="9730" width="12.7109375" style="446" customWidth="1"/>
    <col min="9731" max="9731" width="47.42578125" style="446" customWidth="1"/>
    <col min="9732" max="9732" width="5.5703125" style="446" customWidth="1"/>
    <col min="9733" max="9734" width="3.7109375" style="446" customWidth="1"/>
    <col min="9735" max="9735" width="22" style="446" customWidth="1"/>
    <col min="9736" max="9736" width="5.5703125" style="446" customWidth="1"/>
    <col min="9737" max="9738" width="3.7109375" style="446" customWidth="1"/>
    <col min="9739" max="9739" width="22" style="446" customWidth="1"/>
    <col min="9740" max="9740" width="5.5703125" style="446" customWidth="1"/>
    <col min="9741" max="9742" width="3.7109375" style="446" customWidth="1"/>
    <col min="9743" max="9743" width="22" style="446" customWidth="1"/>
    <col min="9744" max="9745" width="15.7109375" style="446" customWidth="1"/>
    <col min="9746" max="9746" width="11.7109375" style="446" customWidth="1"/>
    <col min="9747" max="9747" width="6.42578125" style="446" bestFit="1" customWidth="1"/>
    <col min="9748" max="9748" width="11.7109375" style="446" customWidth="1"/>
    <col min="9749" max="9749" width="0" style="446" hidden="1" customWidth="1"/>
    <col min="9750" max="9750" width="3.7109375" style="446" customWidth="1"/>
    <col min="9751" max="9751" width="11.140625" style="446" bestFit="1" customWidth="1"/>
    <col min="9752" max="9753" width="10.5703125" style="446"/>
    <col min="9754" max="9754" width="13.42578125" style="446" customWidth="1"/>
    <col min="9755" max="9974" width="10.5703125" style="446"/>
    <col min="9975" max="9982" width="0" style="446" hidden="1" customWidth="1"/>
    <col min="9983" max="9985" width="3.7109375" style="446" customWidth="1"/>
    <col min="9986" max="9986" width="12.7109375" style="446" customWidth="1"/>
    <col min="9987" max="9987" width="47.42578125" style="446" customWidth="1"/>
    <col min="9988" max="9988" width="5.5703125" style="446" customWidth="1"/>
    <col min="9989" max="9990" width="3.7109375" style="446" customWidth="1"/>
    <col min="9991" max="9991" width="22" style="446" customWidth="1"/>
    <col min="9992" max="9992" width="5.5703125" style="446" customWidth="1"/>
    <col min="9993" max="9994" width="3.7109375" style="446" customWidth="1"/>
    <col min="9995" max="9995" width="22" style="446" customWidth="1"/>
    <col min="9996" max="9996" width="5.5703125" style="446" customWidth="1"/>
    <col min="9997" max="9998" width="3.7109375" style="446" customWidth="1"/>
    <col min="9999" max="9999" width="22" style="446" customWidth="1"/>
    <col min="10000" max="10001" width="15.7109375" style="446" customWidth="1"/>
    <col min="10002" max="10002" width="11.7109375" style="446" customWidth="1"/>
    <col min="10003" max="10003" width="6.42578125" style="446" bestFit="1" customWidth="1"/>
    <col min="10004" max="10004" width="11.7109375" style="446" customWidth="1"/>
    <col min="10005" max="10005" width="0" style="446" hidden="1" customWidth="1"/>
    <col min="10006" max="10006" width="3.7109375" style="446" customWidth="1"/>
    <col min="10007" max="10007" width="11.140625" style="446" bestFit="1" customWidth="1"/>
    <col min="10008" max="10009" width="10.5703125" style="446"/>
    <col min="10010" max="10010" width="13.42578125" style="446" customWidth="1"/>
    <col min="10011" max="10230" width="10.5703125" style="446"/>
    <col min="10231" max="10238" width="0" style="446" hidden="1" customWidth="1"/>
    <col min="10239" max="10241" width="3.7109375" style="446" customWidth="1"/>
    <col min="10242" max="10242" width="12.7109375" style="446" customWidth="1"/>
    <col min="10243" max="10243" width="47.42578125" style="446" customWidth="1"/>
    <col min="10244" max="10244" width="5.5703125" style="446" customWidth="1"/>
    <col min="10245" max="10246" width="3.7109375" style="446" customWidth="1"/>
    <col min="10247" max="10247" width="22" style="446" customWidth="1"/>
    <col min="10248" max="10248" width="5.5703125" style="446" customWidth="1"/>
    <col min="10249" max="10250" width="3.7109375" style="446" customWidth="1"/>
    <col min="10251" max="10251" width="22" style="446" customWidth="1"/>
    <col min="10252" max="10252" width="5.5703125" style="446" customWidth="1"/>
    <col min="10253" max="10254" width="3.7109375" style="446" customWidth="1"/>
    <col min="10255" max="10255" width="22" style="446" customWidth="1"/>
    <col min="10256" max="10257" width="15.7109375" style="446" customWidth="1"/>
    <col min="10258" max="10258" width="11.7109375" style="446" customWidth="1"/>
    <col min="10259" max="10259" width="6.42578125" style="446" bestFit="1" customWidth="1"/>
    <col min="10260" max="10260" width="11.7109375" style="446" customWidth="1"/>
    <col min="10261" max="10261" width="0" style="446" hidden="1" customWidth="1"/>
    <col min="10262" max="10262" width="3.7109375" style="446" customWidth="1"/>
    <col min="10263" max="10263" width="11.140625" style="446" bestFit="1" customWidth="1"/>
    <col min="10264" max="10265" width="10.5703125" style="446"/>
    <col min="10266" max="10266" width="13.42578125" style="446" customWidth="1"/>
    <col min="10267" max="10486" width="10.5703125" style="446"/>
    <col min="10487" max="10494" width="0" style="446" hidden="1" customWidth="1"/>
    <col min="10495" max="10497" width="3.7109375" style="446" customWidth="1"/>
    <col min="10498" max="10498" width="12.7109375" style="446" customWidth="1"/>
    <col min="10499" max="10499" width="47.42578125" style="446" customWidth="1"/>
    <col min="10500" max="10500" width="5.5703125" style="446" customWidth="1"/>
    <col min="10501" max="10502" width="3.7109375" style="446" customWidth="1"/>
    <col min="10503" max="10503" width="22" style="446" customWidth="1"/>
    <col min="10504" max="10504" width="5.5703125" style="446" customWidth="1"/>
    <col min="10505" max="10506" width="3.7109375" style="446" customWidth="1"/>
    <col min="10507" max="10507" width="22" style="446" customWidth="1"/>
    <col min="10508" max="10508" width="5.5703125" style="446" customWidth="1"/>
    <col min="10509" max="10510" width="3.7109375" style="446" customWidth="1"/>
    <col min="10511" max="10511" width="22" style="446" customWidth="1"/>
    <col min="10512" max="10513" width="15.7109375" style="446" customWidth="1"/>
    <col min="10514" max="10514" width="11.7109375" style="446" customWidth="1"/>
    <col min="10515" max="10515" width="6.42578125" style="446" bestFit="1" customWidth="1"/>
    <col min="10516" max="10516" width="11.7109375" style="446" customWidth="1"/>
    <col min="10517" max="10517" width="0" style="446" hidden="1" customWidth="1"/>
    <col min="10518" max="10518" width="3.7109375" style="446" customWidth="1"/>
    <col min="10519" max="10519" width="11.140625" style="446" bestFit="1" customWidth="1"/>
    <col min="10520" max="10521" width="10.5703125" style="446"/>
    <col min="10522" max="10522" width="13.42578125" style="446" customWidth="1"/>
    <col min="10523" max="10742" width="10.5703125" style="446"/>
    <col min="10743" max="10750" width="0" style="446" hidden="1" customWidth="1"/>
    <col min="10751" max="10753" width="3.7109375" style="446" customWidth="1"/>
    <col min="10754" max="10754" width="12.7109375" style="446" customWidth="1"/>
    <col min="10755" max="10755" width="47.42578125" style="446" customWidth="1"/>
    <col min="10756" max="10756" width="5.5703125" style="446" customWidth="1"/>
    <col min="10757" max="10758" width="3.7109375" style="446" customWidth="1"/>
    <col min="10759" max="10759" width="22" style="446" customWidth="1"/>
    <col min="10760" max="10760" width="5.5703125" style="446" customWidth="1"/>
    <col min="10761" max="10762" width="3.7109375" style="446" customWidth="1"/>
    <col min="10763" max="10763" width="22" style="446" customWidth="1"/>
    <col min="10764" max="10764" width="5.5703125" style="446" customWidth="1"/>
    <col min="10765" max="10766" width="3.7109375" style="446" customWidth="1"/>
    <col min="10767" max="10767" width="22" style="446" customWidth="1"/>
    <col min="10768" max="10769" width="15.7109375" style="446" customWidth="1"/>
    <col min="10770" max="10770" width="11.7109375" style="446" customWidth="1"/>
    <col min="10771" max="10771" width="6.42578125" style="446" bestFit="1" customWidth="1"/>
    <col min="10772" max="10772" width="11.7109375" style="446" customWidth="1"/>
    <col min="10773" max="10773" width="0" style="446" hidden="1" customWidth="1"/>
    <col min="10774" max="10774" width="3.7109375" style="446" customWidth="1"/>
    <col min="10775" max="10775" width="11.140625" style="446" bestFit="1" customWidth="1"/>
    <col min="10776" max="10777" width="10.5703125" style="446"/>
    <col min="10778" max="10778" width="13.42578125" style="446" customWidth="1"/>
    <col min="10779" max="10998" width="10.5703125" style="446"/>
    <col min="10999" max="11006" width="0" style="446" hidden="1" customWidth="1"/>
    <col min="11007" max="11009" width="3.7109375" style="446" customWidth="1"/>
    <col min="11010" max="11010" width="12.7109375" style="446" customWidth="1"/>
    <col min="11011" max="11011" width="47.42578125" style="446" customWidth="1"/>
    <col min="11012" max="11012" width="5.5703125" style="446" customWidth="1"/>
    <col min="11013" max="11014" width="3.7109375" style="446" customWidth="1"/>
    <col min="11015" max="11015" width="22" style="446" customWidth="1"/>
    <col min="11016" max="11016" width="5.5703125" style="446" customWidth="1"/>
    <col min="11017" max="11018" width="3.7109375" style="446" customWidth="1"/>
    <col min="11019" max="11019" width="22" style="446" customWidth="1"/>
    <col min="11020" max="11020" width="5.5703125" style="446" customWidth="1"/>
    <col min="11021" max="11022" width="3.7109375" style="446" customWidth="1"/>
    <col min="11023" max="11023" width="22" style="446" customWidth="1"/>
    <col min="11024" max="11025" width="15.7109375" style="446" customWidth="1"/>
    <col min="11026" max="11026" width="11.7109375" style="446" customWidth="1"/>
    <col min="11027" max="11027" width="6.42578125" style="446" bestFit="1" customWidth="1"/>
    <col min="11028" max="11028" width="11.7109375" style="446" customWidth="1"/>
    <col min="11029" max="11029" width="0" style="446" hidden="1" customWidth="1"/>
    <col min="11030" max="11030" width="3.7109375" style="446" customWidth="1"/>
    <col min="11031" max="11031" width="11.140625" style="446" bestFit="1" customWidth="1"/>
    <col min="11032" max="11033" width="10.5703125" style="446"/>
    <col min="11034" max="11034" width="13.42578125" style="446" customWidth="1"/>
    <col min="11035" max="11254" width="10.5703125" style="446"/>
    <col min="11255" max="11262" width="0" style="446" hidden="1" customWidth="1"/>
    <col min="11263" max="11265" width="3.7109375" style="446" customWidth="1"/>
    <col min="11266" max="11266" width="12.7109375" style="446" customWidth="1"/>
    <col min="11267" max="11267" width="47.42578125" style="446" customWidth="1"/>
    <col min="11268" max="11268" width="5.5703125" style="446" customWidth="1"/>
    <col min="11269" max="11270" width="3.7109375" style="446" customWidth="1"/>
    <col min="11271" max="11271" width="22" style="446" customWidth="1"/>
    <col min="11272" max="11272" width="5.5703125" style="446" customWidth="1"/>
    <col min="11273" max="11274" width="3.7109375" style="446" customWidth="1"/>
    <col min="11275" max="11275" width="22" style="446" customWidth="1"/>
    <col min="11276" max="11276" width="5.5703125" style="446" customWidth="1"/>
    <col min="11277" max="11278" width="3.7109375" style="446" customWidth="1"/>
    <col min="11279" max="11279" width="22" style="446" customWidth="1"/>
    <col min="11280" max="11281" width="15.7109375" style="446" customWidth="1"/>
    <col min="11282" max="11282" width="11.7109375" style="446" customWidth="1"/>
    <col min="11283" max="11283" width="6.42578125" style="446" bestFit="1" customWidth="1"/>
    <col min="11284" max="11284" width="11.7109375" style="446" customWidth="1"/>
    <col min="11285" max="11285" width="0" style="446" hidden="1" customWidth="1"/>
    <col min="11286" max="11286" width="3.7109375" style="446" customWidth="1"/>
    <col min="11287" max="11287" width="11.140625" style="446" bestFit="1" customWidth="1"/>
    <col min="11288" max="11289" width="10.5703125" style="446"/>
    <col min="11290" max="11290" width="13.42578125" style="446" customWidth="1"/>
    <col min="11291" max="11510" width="10.5703125" style="446"/>
    <col min="11511" max="11518" width="0" style="446" hidden="1" customWidth="1"/>
    <col min="11519" max="11521" width="3.7109375" style="446" customWidth="1"/>
    <col min="11522" max="11522" width="12.7109375" style="446" customWidth="1"/>
    <col min="11523" max="11523" width="47.42578125" style="446" customWidth="1"/>
    <col min="11524" max="11524" width="5.5703125" style="446" customWidth="1"/>
    <col min="11525" max="11526" width="3.7109375" style="446" customWidth="1"/>
    <col min="11527" max="11527" width="22" style="446" customWidth="1"/>
    <col min="11528" max="11528" width="5.5703125" style="446" customWidth="1"/>
    <col min="11529" max="11530" width="3.7109375" style="446" customWidth="1"/>
    <col min="11531" max="11531" width="22" style="446" customWidth="1"/>
    <col min="11532" max="11532" width="5.5703125" style="446" customWidth="1"/>
    <col min="11533" max="11534" width="3.7109375" style="446" customWidth="1"/>
    <col min="11535" max="11535" width="22" style="446" customWidth="1"/>
    <col min="11536" max="11537" width="15.7109375" style="446" customWidth="1"/>
    <col min="11538" max="11538" width="11.7109375" style="446" customWidth="1"/>
    <col min="11539" max="11539" width="6.42578125" style="446" bestFit="1" customWidth="1"/>
    <col min="11540" max="11540" width="11.7109375" style="446" customWidth="1"/>
    <col min="11541" max="11541" width="0" style="446" hidden="1" customWidth="1"/>
    <col min="11542" max="11542" width="3.7109375" style="446" customWidth="1"/>
    <col min="11543" max="11543" width="11.140625" style="446" bestFit="1" customWidth="1"/>
    <col min="11544" max="11545" width="10.5703125" style="446"/>
    <col min="11546" max="11546" width="13.42578125" style="446" customWidth="1"/>
    <col min="11547" max="11766" width="10.5703125" style="446"/>
    <col min="11767" max="11774" width="0" style="446" hidden="1" customWidth="1"/>
    <col min="11775" max="11777" width="3.7109375" style="446" customWidth="1"/>
    <col min="11778" max="11778" width="12.7109375" style="446" customWidth="1"/>
    <col min="11779" max="11779" width="47.42578125" style="446" customWidth="1"/>
    <col min="11780" max="11780" width="5.5703125" style="446" customWidth="1"/>
    <col min="11781" max="11782" width="3.7109375" style="446" customWidth="1"/>
    <col min="11783" max="11783" width="22" style="446" customWidth="1"/>
    <col min="11784" max="11784" width="5.5703125" style="446" customWidth="1"/>
    <col min="11785" max="11786" width="3.7109375" style="446" customWidth="1"/>
    <col min="11787" max="11787" width="22" style="446" customWidth="1"/>
    <col min="11788" max="11788" width="5.5703125" style="446" customWidth="1"/>
    <col min="11789" max="11790" width="3.7109375" style="446" customWidth="1"/>
    <col min="11791" max="11791" width="22" style="446" customWidth="1"/>
    <col min="11792" max="11793" width="15.7109375" style="446" customWidth="1"/>
    <col min="11794" max="11794" width="11.7109375" style="446" customWidth="1"/>
    <col min="11795" max="11795" width="6.42578125" style="446" bestFit="1" customWidth="1"/>
    <col min="11796" max="11796" width="11.7109375" style="446" customWidth="1"/>
    <col min="11797" max="11797" width="0" style="446" hidden="1" customWidth="1"/>
    <col min="11798" max="11798" width="3.7109375" style="446" customWidth="1"/>
    <col min="11799" max="11799" width="11.140625" style="446" bestFit="1" customWidth="1"/>
    <col min="11800" max="11801" width="10.5703125" style="446"/>
    <col min="11802" max="11802" width="13.42578125" style="446" customWidth="1"/>
    <col min="11803" max="12022" width="10.5703125" style="446"/>
    <col min="12023" max="12030" width="0" style="446" hidden="1" customWidth="1"/>
    <col min="12031" max="12033" width="3.7109375" style="446" customWidth="1"/>
    <col min="12034" max="12034" width="12.7109375" style="446" customWidth="1"/>
    <col min="12035" max="12035" width="47.42578125" style="446" customWidth="1"/>
    <col min="12036" max="12036" width="5.5703125" style="446" customWidth="1"/>
    <col min="12037" max="12038" width="3.7109375" style="446" customWidth="1"/>
    <col min="12039" max="12039" width="22" style="446" customWidth="1"/>
    <col min="12040" max="12040" width="5.5703125" style="446" customWidth="1"/>
    <col min="12041" max="12042" width="3.7109375" style="446" customWidth="1"/>
    <col min="12043" max="12043" width="22" style="446" customWidth="1"/>
    <col min="12044" max="12044" width="5.5703125" style="446" customWidth="1"/>
    <col min="12045" max="12046" width="3.7109375" style="446" customWidth="1"/>
    <col min="12047" max="12047" width="22" style="446" customWidth="1"/>
    <col min="12048" max="12049" width="15.7109375" style="446" customWidth="1"/>
    <col min="12050" max="12050" width="11.7109375" style="446" customWidth="1"/>
    <col min="12051" max="12051" width="6.42578125" style="446" bestFit="1" customWidth="1"/>
    <col min="12052" max="12052" width="11.7109375" style="446" customWidth="1"/>
    <col min="12053" max="12053" width="0" style="446" hidden="1" customWidth="1"/>
    <col min="12054" max="12054" width="3.7109375" style="446" customWidth="1"/>
    <col min="12055" max="12055" width="11.140625" style="446" bestFit="1" customWidth="1"/>
    <col min="12056" max="12057" width="10.5703125" style="446"/>
    <col min="12058" max="12058" width="13.42578125" style="446" customWidth="1"/>
    <col min="12059" max="12278" width="10.5703125" style="446"/>
    <col min="12279" max="12286" width="0" style="446" hidden="1" customWidth="1"/>
    <col min="12287" max="12289" width="3.7109375" style="446" customWidth="1"/>
    <col min="12290" max="12290" width="12.7109375" style="446" customWidth="1"/>
    <col min="12291" max="12291" width="47.42578125" style="446" customWidth="1"/>
    <col min="12292" max="12292" width="5.5703125" style="446" customWidth="1"/>
    <col min="12293" max="12294" width="3.7109375" style="446" customWidth="1"/>
    <col min="12295" max="12295" width="22" style="446" customWidth="1"/>
    <col min="12296" max="12296" width="5.5703125" style="446" customWidth="1"/>
    <col min="12297" max="12298" width="3.7109375" style="446" customWidth="1"/>
    <col min="12299" max="12299" width="22" style="446" customWidth="1"/>
    <col min="12300" max="12300" width="5.5703125" style="446" customWidth="1"/>
    <col min="12301" max="12302" width="3.7109375" style="446" customWidth="1"/>
    <col min="12303" max="12303" width="22" style="446" customWidth="1"/>
    <col min="12304" max="12305" width="15.7109375" style="446" customWidth="1"/>
    <col min="12306" max="12306" width="11.7109375" style="446" customWidth="1"/>
    <col min="12307" max="12307" width="6.42578125" style="446" bestFit="1" customWidth="1"/>
    <col min="12308" max="12308" width="11.7109375" style="446" customWidth="1"/>
    <col min="12309" max="12309" width="0" style="446" hidden="1" customWidth="1"/>
    <col min="12310" max="12310" width="3.7109375" style="446" customWidth="1"/>
    <col min="12311" max="12311" width="11.140625" style="446" bestFit="1" customWidth="1"/>
    <col min="12312" max="12313" width="10.5703125" style="446"/>
    <col min="12314" max="12314" width="13.42578125" style="446" customWidth="1"/>
    <col min="12315" max="12534" width="10.5703125" style="446"/>
    <col min="12535" max="12542" width="0" style="446" hidden="1" customWidth="1"/>
    <col min="12543" max="12545" width="3.7109375" style="446" customWidth="1"/>
    <col min="12546" max="12546" width="12.7109375" style="446" customWidth="1"/>
    <col min="12547" max="12547" width="47.42578125" style="446" customWidth="1"/>
    <col min="12548" max="12548" width="5.5703125" style="446" customWidth="1"/>
    <col min="12549" max="12550" width="3.7109375" style="446" customWidth="1"/>
    <col min="12551" max="12551" width="22" style="446" customWidth="1"/>
    <col min="12552" max="12552" width="5.5703125" style="446" customWidth="1"/>
    <col min="12553" max="12554" width="3.7109375" style="446" customWidth="1"/>
    <col min="12555" max="12555" width="22" style="446" customWidth="1"/>
    <col min="12556" max="12556" width="5.5703125" style="446" customWidth="1"/>
    <col min="12557" max="12558" width="3.7109375" style="446" customWidth="1"/>
    <col min="12559" max="12559" width="22" style="446" customWidth="1"/>
    <col min="12560" max="12561" width="15.7109375" style="446" customWidth="1"/>
    <col min="12562" max="12562" width="11.7109375" style="446" customWidth="1"/>
    <col min="12563" max="12563" width="6.42578125" style="446" bestFit="1" customWidth="1"/>
    <col min="12564" max="12564" width="11.7109375" style="446" customWidth="1"/>
    <col min="12565" max="12565" width="0" style="446" hidden="1" customWidth="1"/>
    <col min="12566" max="12566" width="3.7109375" style="446" customWidth="1"/>
    <col min="12567" max="12567" width="11.140625" style="446" bestFit="1" customWidth="1"/>
    <col min="12568" max="12569" width="10.5703125" style="446"/>
    <col min="12570" max="12570" width="13.42578125" style="446" customWidth="1"/>
    <col min="12571" max="12790" width="10.5703125" style="446"/>
    <col min="12791" max="12798" width="0" style="446" hidden="1" customWidth="1"/>
    <col min="12799" max="12801" width="3.7109375" style="446" customWidth="1"/>
    <col min="12802" max="12802" width="12.7109375" style="446" customWidth="1"/>
    <col min="12803" max="12803" width="47.42578125" style="446" customWidth="1"/>
    <col min="12804" max="12804" width="5.5703125" style="446" customWidth="1"/>
    <col min="12805" max="12806" width="3.7109375" style="446" customWidth="1"/>
    <col min="12807" max="12807" width="22" style="446" customWidth="1"/>
    <col min="12808" max="12808" width="5.5703125" style="446" customWidth="1"/>
    <col min="12809" max="12810" width="3.7109375" style="446" customWidth="1"/>
    <col min="12811" max="12811" width="22" style="446" customWidth="1"/>
    <col min="12812" max="12812" width="5.5703125" style="446" customWidth="1"/>
    <col min="12813" max="12814" width="3.7109375" style="446" customWidth="1"/>
    <col min="12815" max="12815" width="22" style="446" customWidth="1"/>
    <col min="12816" max="12817" width="15.7109375" style="446" customWidth="1"/>
    <col min="12818" max="12818" width="11.7109375" style="446" customWidth="1"/>
    <col min="12819" max="12819" width="6.42578125" style="446" bestFit="1" customWidth="1"/>
    <col min="12820" max="12820" width="11.7109375" style="446" customWidth="1"/>
    <col min="12821" max="12821" width="0" style="446" hidden="1" customWidth="1"/>
    <col min="12822" max="12822" width="3.7109375" style="446" customWidth="1"/>
    <col min="12823" max="12823" width="11.140625" style="446" bestFit="1" customWidth="1"/>
    <col min="12824" max="12825" width="10.5703125" style="446"/>
    <col min="12826" max="12826" width="13.42578125" style="446" customWidth="1"/>
    <col min="12827" max="13046" width="10.5703125" style="446"/>
    <col min="13047" max="13054" width="0" style="446" hidden="1" customWidth="1"/>
    <col min="13055" max="13057" width="3.7109375" style="446" customWidth="1"/>
    <col min="13058" max="13058" width="12.7109375" style="446" customWidth="1"/>
    <col min="13059" max="13059" width="47.42578125" style="446" customWidth="1"/>
    <col min="13060" max="13060" width="5.5703125" style="446" customWidth="1"/>
    <col min="13061" max="13062" width="3.7109375" style="446" customWidth="1"/>
    <col min="13063" max="13063" width="22" style="446" customWidth="1"/>
    <col min="13064" max="13064" width="5.5703125" style="446" customWidth="1"/>
    <col min="13065" max="13066" width="3.7109375" style="446" customWidth="1"/>
    <col min="13067" max="13067" width="22" style="446" customWidth="1"/>
    <col min="13068" max="13068" width="5.5703125" style="446" customWidth="1"/>
    <col min="13069" max="13070" width="3.7109375" style="446" customWidth="1"/>
    <col min="13071" max="13071" width="22" style="446" customWidth="1"/>
    <col min="13072" max="13073" width="15.7109375" style="446" customWidth="1"/>
    <col min="13074" max="13074" width="11.7109375" style="446" customWidth="1"/>
    <col min="13075" max="13075" width="6.42578125" style="446" bestFit="1" customWidth="1"/>
    <col min="13076" max="13076" width="11.7109375" style="446" customWidth="1"/>
    <col min="13077" max="13077" width="0" style="446" hidden="1" customWidth="1"/>
    <col min="13078" max="13078" width="3.7109375" style="446" customWidth="1"/>
    <col min="13079" max="13079" width="11.140625" style="446" bestFit="1" customWidth="1"/>
    <col min="13080" max="13081" width="10.5703125" style="446"/>
    <col min="13082" max="13082" width="13.42578125" style="446" customWidth="1"/>
    <col min="13083" max="13302" width="10.5703125" style="446"/>
    <col min="13303" max="13310" width="0" style="446" hidden="1" customWidth="1"/>
    <col min="13311" max="13313" width="3.7109375" style="446" customWidth="1"/>
    <col min="13314" max="13314" width="12.7109375" style="446" customWidth="1"/>
    <col min="13315" max="13315" width="47.42578125" style="446" customWidth="1"/>
    <col min="13316" max="13316" width="5.5703125" style="446" customWidth="1"/>
    <col min="13317" max="13318" width="3.7109375" style="446" customWidth="1"/>
    <col min="13319" max="13319" width="22" style="446" customWidth="1"/>
    <col min="13320" max="13320" width="5.5703125" style="446" customWidth="1"/>
    <col min="13321" max="13322" width="3.7109375" style="446" customWidth="1"/>
    <col min="13323" max="13323" width="22" style="446" customWidth="1"/>
    <col min="13324" max="13324" width="5.5703125" style="446" customWidth="1"/>
    <col min="13325" max="13326" width="3.7109375" style="446" customWidth="1"/>
    <col min="13327" max="13327" width="22" style="446" customWidth="1"/>
    <col min="13328" max="13329" width="15.7109375" style="446" customWidth="1"/>
    <col min="13330" max="13330" width="11.7109375" style="446" customWidth="1"/>
    <col min="13331" max="13331" width="6.42578125" style="446" bestFit="1" customWidth="1"/>
    <col min="13332" max="13332" width="11.7109375" style="446" customWidth="1"/>
    <col min="13333" max="13333" width="0" style="446" hidden="1" customWidth="1"/>
    <col min="13334" max="13334" width="3.7109375" style="446" customWidth="1"/>
    <col min="13335" max="13335" width="11.140625" style="446" bestFit="1" customWidth="1"/>
    <col min="13336" max="13337" width="10.5703125" style="446"/>
    <col min="13338" max="13338" width="13.42578125" style="446" customWidth="1"/>
    <col min="13339" max="13558" width="10.5703125" style="446"/>
    <col min="13559" max="13566" width="0" style="446" hidden="1" customWidth="1"/>
    <col min="13567" max="13569" width="3.7109375" style="446" customWidth="1"/>
    <col min="13570" max="13570" width="12.7109375" style="446" customWidth="1"/>
    <col min="13571" max="13571" width="47.42578125" style="446" customWidth="1"/>
    <col min="13572" max="13572" width="5.5703125" style="446" customWidth="1"/>
    <col min="13573" max="13574" width="3.7109375" style="446" customWidth="1"/>
    <col min="13575" max="13575" width="22" style="446" customWidth="1"/>
    <col min="13576" max="13576" width="5.5703125" style="446" customWidth="1"/>
    <col min="13577" max="13578" width="3.7109375" style="446" customWidth="1"/>
    <col min="13579" max="13579" width="22" style="446" customWidth="1"/>
    <col min="13580" max="13580" width="5.5703125" style="446" customWidth="1"/>
    <col min="13581" max="13582" width="3.7109375" style="446" customWidth="1"/>
    <col min="13583" max="13583" width="22" style="446" customWidth="1"/>
    <col min="13584" max="13585" width="15.7109375" style="446" customWidth="1"/>
    <col min="13586" max="13586" width="11.7109375" style="446" customWidth="1"/>
    <col min="13587" max="13587" width="6.42578125" style="446" bestFit="1" customWidth="1"/>
    <col min="13588" max="13588" width="11.7109375" style="446" customWidth="1"/>
    <col min="13589" max="13589" width="0" style="446" hidden="1" customWidth="1"/>
    <col min="13590" max="13590" width="3.7109375" style="446" customWidth="1"/>
    <col min="13591" max="13591" width="11.140625" style="446" bestFit="1" customWidth="1"/>
    <col min="13592" max="13593" width="10.5703125" style="446"/>
    <col min="13594" max="13594" width="13.42578125" style="446" customWidth="1"/>
    <col min="13595" max="13814" width="10.5703125" style="446"/>
    <col min="13815" max="13822" width="0" style="446" hidden="1" customWidth="1"/>
    <col min="13823" max="13825" width="3.7109375" style="446" customWidth="1"/>
    <col min="13826" max="13826" width="12.7109375" style="446" customWidth="1"/>
    <col min="13827" max="13827" width="47.42578125" style="446" customWidth="1"/>
    <col min="13828" max="13828" width="5.5703125" style="446" customWidth="1"/>
    <col min="13829" max="13830" width="3.7109375" style="446" customWidth="1"/>
    <col min="13831" max="13831" width="22" style="446" customWidth="1"/>
    <col min="13832" max="13832" width="5.5703125" style="446" customWidth="1"/>
    <col min="13833" max="13834" width="3.7109375" style="446" customWidth="1"/>
    <col min="13835" max="13835" width="22" style="446" customWidth="1"/>
    <col min="13836" max="13836" width="5.5703125" style="446" customWidth="1"/>
    <col min="13837" max="13838" width="3.7109375" style="446" customWidth="1"/>
    <col min="13839" max="13839" width="22" style="446" customWidth="1"/>
    <col min="13840" max="13841" width="15.7109375" style="446" customWidth="1"/>
    <col min="13842" max="13842" width="11.7109375" style="446" customWidth="1"/>
    <col min="13843" max="13843" width="6.42578125" style="446" bestFit="1" customWidth="1"/>
    <col min="13844" max="13844" width="11.7109375" style="446" customWidth="1"/>
    <col min="13845" max="13845" width="0" style="446" hidden="1" customWidth="1"/>
    <col min="13846" max="13846" width="3.7109375" style="446" customWidth="1"/>
    <col min="13847" max="13847" width="11.140625" style="446" bestFit="1" customWidth="1"/>
    <col min="13848" max="13849" width="10.5703125" style="446"/>
    <col min="13850" max="13850" width="13.42578125" style="446" customWidth="1"/>
    <col min="13851" max="14070" width="10.5703125" style="446"/>
    <col min="14071" max="14078" width="0" style="446" hidden="1" customWidth="1"/>
    <col min="14079" max="14081" width="3.7109375" style="446" customWidth="1"/>
    <col min="14082" max="14082" width="12.7109375" style="446" customWidth="1"/>
    <col min="14083" max="14083" width="47.42578125" style="446" customWidth="1"/>
    <col min="14084" max="14084" width="5.5703125" style="446" customWidth="1"/>
    <col min="14085" max="14086" width="3.7109375" style="446" customWidth="1"/>
    <col min="14087" max="14087" width="22" style="446" customWidth="1"/>
    <col min="14088" max="14088" width="5.5703125" style="446" customWidth="1"/>
    <col min="14089" max="14090" width="3.7109375" style="446" customWidth="1"/>
    <col min="14091" max="14091" width="22" style="446" customWidth="1"/>
    <col min="14092" max="14092" width="5.5703125" style="446" customWidth="1"/>
    <col min="14093" max="14094" width="3.7109375" style="446" customWidth="1"/>
    <col min="14095" max="14095" width="22" style="446" customWidth="1"/>
    <col min="14096" max="14097" width="15.7109375" style="446" customWidth="1"/>
    <col min="14098" max="14098" width="11.7109375" style="446" customWidth="1"/>
    <col min="14099" max="14099" width="6.42578125" style="446" bestFit="1" customWidth="1"/>
    <col min="14100" max="14100" width="11.7109375" style="446" customWidth="1"/>
    <col min="14101" max="14101" width="0" style="446" hidden="1" customWidth="1"/>
    <col min="14102" max="14102" width="3.7109375" style="446" customWidth="1"/>
    <col min="14103" max="14103" width="11.140625" style="446" bestFit="1" customWidth="1"/>
    <col min="14104" max="14105" width="10.5703125" style="446"/>
    <col min="14106" max="14106" width="13.42578125" style="446" customWidth="1"/>
    <col min="14107" max="14326" width="10.5703125" style="446"/>
    <col min="14327" max="14334" width="0" style="446" hidden="1" customWidth="1"/>
    <col min="14335" max="14337" width="3.7109375" style="446" customWidth="1"/>
    <col min="14338" max="14338" width="12.7109375" style="446" customWidth="1"/>
    <col min="14339" max="14339" width="47.42578125" style="446" customWidth="1"/>
    <col min="14340" max="14340" width="5.5703125" style="446" customWidth="1"/>
    <col min="14341" max="14342" width="3.7109375" style="446" customWidth="1"/>
    <col min="14343" max="14343" width="22" style="446" customWidth="1"/>
    <col min="14344" max="14344" width="5.5703125" style="446" customWidth="1"/>
    <col min="14345" max="14346" width="3.7109375" style="446" customWidth="1"/>
    <col min="14347" max="14347" width="22" style="446" customWidth="1"/>
    <col min="14348" max="14348" width="5.5703125" style="446" customWidth="1"/>
    <col min="14349" max="14350" width="3.7109375" style="446" customWidth="1"/>
    <col min="14351" max="14351" width="22" style="446" customWidth="1"/>
    <col min="14352" max="14353" width="15.7109375" style="446" customWidth="1"/>
    <col min="14354" max="14354" width="11.7109375" style="446" customWidth="1"/>
    <col min="14355" max="14355" width="6.42578125" style="446" bestFit="1" customWidth="1"/>
    <col min="14356" max="14356" width="11.7109375" style="446" customWidth="1"/>
    <col min="14357" max="14357" width="0" style="446" hidden="1" customWidth="1"/>
    <col min="14358" max="14358" width="3.7109375" style="446" customWidth="1"/>
    <col min="14359" max="14359" width="11.140625" style="446" bestFit="1" customWidth="1"/>
    <col min="14360" max="14361" width="10.5703125" style="446"/>
    <col min="14362" max="14362" width="13.42578125" style="446" customWidth="1"/>
    <col min="14363" max="14582" width="10.5703125" style="446"/>
    <col min="14583" max="14590" width="0" style="446" hidden="1" customWidth="1"/>
    <col min="14591" max="14593" width="3.7109375" style="446" customWidth="1"/>
    <col min="14594" max="14594" width="12.7109375" style="446" customWidth="1"/>
    <col min="14595" max="14595" width="47.42578125" style="446" customWidth="1"/>
    <col min="14596" max="14596" width="5.5703125" style="446" customWidth="1"/>
    <col min="14597" max="14598" width="3.7109375" style="446" customWidth="1"/>
    <col min="14599" max="14599" width="22" style="446" customWidth="1"/>
    <col min="14600" max="14600" width="5.5703125" style="446" customWidth="1"/>
    <col min="14601" max="14602" width="3.7109375" style="446" customWidth="1"/>
    <col min="14603" max="14603" width="22" style="446" customWidth="1"/>
    <col min="14604" max="14604" width="5.5703125" style="446" customWidth="1"/>
    <col min="14605" max="14606" width="3.7109375" style="446" customWidth="1"/>
    <col min="14607" max="14607" width="22" style="446" customWidth="1"/>
    <col min="14608" max="14609" width="15.7109375" style="446" customWidth="1"/>
    <col min="14610" max="14610" width="11.7109375" style="446" customWidth="1"/>
    <col min="14611" max="14611" width="6.42578125" style="446" bestFit="1" customWidth="1"/>
    <col min="14612" max="14612" width="11.7109375" style="446" customWidth="1"/>
    <col min="14613" max="14613" width="0" style="446" hidden="1" customWidth="1"/>
    <col min="14614" max="14614" width="3.7109375" style="446" customWidth="1"/>
    <col min="14615" max="14615" width="11.140625" style="446" bestFit="1" customWidth="1"/>
    <col min="14616" max="14617" width="10.5703125" style="446"/>
    <col min="14618" max="14618" width="13.42578125" style="446" customWidth="1"/>
    <col min="14619" max="14838" width="10.5703125" style="446"/>
    <col min="14839" max="14846" width="0" style="446" hidden="1" customWidth="1"/>
    <col min="14847" max="14849" width="3.7109375" style="446" customWidth="1"/>
    <col min="14850" max="14850" width="12.7109375" style="446" customWidth="1"/>
    <col min="14851" max="14851" width="47.42578125" style="446" customWidth="1"/>
    <col min="14852" max="14852" width="5.5703125" style="446" customWidth="1"/>
    <col min="14853" max="14854" width="3.7109375" style="446" customWidth="1"/>
    <col min="14855" max="14855" width="22" style="446" customWidth="1"/>
    <col min="14856" max="14856" width="5.5703125" style="446" customWidth="1"/>
    <col min="14857" max="14858" width="3.7109375" style="446" customWidth="1"/>
    <col min="14859" max="14859" width="22" style="446" customWidth="1"/>
    <col min="14860" max="14860" width="5.5703125" style="446" customWidth="1"/>
    <col min="14861" max="14862" width="3.7109375" style="446" customWidth="1"/>
    <col min="14863" max="14863" width="22" style="446" customWidth="1"/>
    <col min="14864" max="14865" width="15.7109375" style="446" customWidth="1"/>
    <col min="14866" max="14866" width="11.7109375" style="446" customWidth="1"/>
    <col min="14867" max="14867" width="6.42578125" style="446" bestFit="1" customWidth="1"/>
    <col min="14868" max="14868" width="11.7109375" style="446" customWidth="1"/>
    <col min="14869" max="14869" width="0" style="446" hidden="1" customWidth="1"/>
    <col min="14870" max="14870" width="3.7109375" style="446" customWidth="1"/>
    <col min="14871" max="14871" width="11.140625" style="446" bestFit="1" customWidth="1"/>
    <col min="14872" max="14873" width="10.5703125" style="446"/>
    <col min="14874" max="14874" width="13.42578125" style="446" customWidth="1"/>
    <col min="14875" max="15094" width="10.5703125" style="446"/>
    <col min="15095" max="15102" width="0" style="446" hidden="1" customWidth="1"/>
    <col min="15103" max="15105" width="3.7109375" style="446" customWidth="1"/>
    <col min="15106" max="15106" width="12.7109375" style="446" customWidth="1"/>
    <col min="15107" max="15107" width="47.42578125" style="446" customWidth="1"/>
    <col min="15108" max="15108" width="5.5703125" style="446" customWidth="1"/>
    <col min="15109" max="15110" width="3.7109375" style="446" customWidth="1"/>
    <col min="15111" max="15111" width="22" style="446" customWidth="1"/>
    <col min="15112" max="15112" width="5.5703125" style="446" customWidth="1"/>
    <col min="15113" max="15114" width="3.7109375" style="446" customWidth="1"/>
    <col min="15115" max="15115" width="22" style="446" customWidth="1"/>
    <col min="15116" max="15116" width="5.5703125" style="446" customWidth="1"/>
    <col min="15117" max="15118" width="3.7109375" style="446" customWidth="1"/>
    <col min="15119" max="15119" width="22" style="446" customWidth="1"/>
    <col min="15120" max="15121" width="15.7109375" style="446" customWidth="1"/>
    <col min="15122" max="15122" width="11.7109375" style="446" customWidth="1"/>
    <col min="15123" max="15123" width="6.42578125" style="446" bestFit="1" customWidth="1"/>
    <col min="15124" max="15124" width="11.7109375" style="446" customWidth="1"/>
    <col min="15125" max="15125" width="0" style="446" hidden="1" customWidth="1"/>
    <col min="15126" max="15126" width="3.7109375" style="446" customWidth="1"/>
    <col min="15127" max="15127" width="11.140625" style="446" bestFit="1" customWidth="1"/>
    <col min="15128" max="15129" width="10.5703125" style="446"/>
    <col min="15130" max="15130" width="13.42578125" style="446" customWidth="1"/>
    <col min="15131" max="15350" width="10.5703125" style="446"/>
    <col min="15351" max="15358" width="0" style="446" hidden="1" customWidth="1"/>
    <col min="15359" max="15361" width="3.7109375" style="446" customWidth="1"/>
    <col min="15362" max="15362" width="12.7109375" style="446" customWidth="1"/>
    <col min="15363" max="15363" width="47.42578125" style="446" customWidth="1"/>
    <col min="15364" max="15364" width="5.5703125" style="446" customWidth="1"/>
    <col min="15365" max="15366" width="3.7109375" style="446" customWidth="1"/>
    <col min="15367" max="15367" width="22" style="446" customWidth="1"/>
    <col min="15368" max="15368" width="5.5703125" style="446" customWidth="1"/>
    <col min="15369" max="15370" width="3.7109375" style="446" customWidth="1"/>
    <col min="15371" max="15371" width="22" style="446" customWidth="1"/>
    <col min="15372" max="15372" width="5.5703125" style="446" customWidth="1"/>
    <col min="15373" max="15374" width="3.7109375" style="446" customWidth="1"/>
    <col min="15375" max="15375" width="22" style="446" customWidth="1"/>
    <col min="15376" max="15377" width="15.7109375" style="446" customWidth="1"/>
    <col min="15378" max="15378" width="11.7109375" style="446" customWidth="1"/>
    <col min="15379" max="15379" width="6.42578125" style="446" bestFit="1" customWidth="1"/>
    <col min="15380" max="15380" width="11.7109375" style="446" customWidth="1"/>
    <col min="15381" max="15381" width="0" style="446" hidden="1" customWidth="1"/>
    <col min="15382" max="15382" width="3.7109375" style="446" customWidth="1"/>
    <col min="15383" max="15383" width="11.140625" style="446" bestFit="1" customWidth="1"/>
    <col min="15384" max="15385" width="10.5703125" style="446"/>
    <col min="15386" max="15386" width="13.42578125" style="446" customWidth="1"/>
    <col min="15387" max="15606" width="10.5703125" style="446"/>
    <col min="15607" max="15614" width="0" style="446" hidden="1" customWidth="1"/>
    <col min="15615" max="15617" width="3.7109375" style="446" customWidth="1"/>
    <col min="15618" max="15618" width="12.7109375" style="446" customWidth="1"/>
    <col min="15619" max="15619" width="47.42578125" style="446" customWidth="1"/>
    <col min="15620" max="15620" width="5.5703125" style="446" customWidth="1"/>
    <col min="15621" max="15622" width="3.7109375" style="446" customWidth="1"/>
    <col min="15623" max="15623" width="22" style="446" customWidth="1"/>
    <col min="15624" max="15624" width="5.5703125" style="446" customWidth="1"/>
    <col min="15625" max="15626" width="3.7109375" style="446" customWidth="1"/>
    <col min="15627" max="15627" width="22" style="446" customWidth="1"/>
    <col min="15628" max="15628" width="5.5703125" style="446" customWidth="1"/>
    <col min="15629" max="15630" width="3.7109375" style="446" customWidth="1"/>
    <col min="15631" max="15631" width="22" style="446" customWidth="1"/>
    <col min="15632" max="15633" width="15.7109375" style="446" customWidth="1"/>
    <col min="15634" max="15634" width="11.7109375" style="446" customWidth="1"/>
    <col min="15635" max="15635" width="6.42578125" style="446" bestFit="1" customWidth="1"/>
    <col min="15636" max="15636" width="11.7109375" style="446" customWidth="1"/>
    <col min="15637" max="15637" width="0" style="446" hidden="1" customWidth="1"/>
    <col min="15638" max="15638" width="3.7109375" style="446" customWidth="1"/>
    <col min="15639" max="15639" width="11.140625" style="446" bestFit="1" customWidth="1"/>
    <col min="15640" max="15641" width="10.5703125" style="446"/>
    <col min="15642" max="15642" width="13.42578125" style="446" customWidth="1"/>
    <col min="15643" max="15862" width="10.5703125" style="446"/>
    <col min="15863" max="15870" width="0" style="446" hidden="1" customWidth="1"/>
    <col min="15871" max="15873" width="3.7109375" style="446" customWidth="1"/>
    <col min="15874" max="15874" width="12.7109375" style="446" customWidth="1"/>
    <col min="15875" max="15875" width="47.42578125" style="446" customWidth="1"/>
    <col min="15876" max="15876" width="5.5703125" style="446" customWidth="1"/>
    <col min="15877" max="15878" width="3.7109375" style="446" customWidth="1"/>
    <col min="15879" max="15879" width="22" style="446" customWidth="1"/>
    <col min="15880" max="15880" width="5.5703125" style="446" customWidth="1"/>
    <col min="15881" max="15882" width="3.7109375" style="446" customWidth="1"/>
    <col min="15883" max="15883" width="22" style="446" customWidth="1"/>
    <col min="15884" max="15884" width="5.5703125" style="446" customWidth="1"/>
    <col min="15885" max="15886" width="3.7109375" style="446" customWidth="1"/>
    <col min="15887" max="15887" width="22" style="446" customWidth="1"/>
    <col min="15888" max="15889" width="15.7109375" style="446" customWidth="1"/>
    <col min="15890" max="15890" width="11.7109375" style="446" customWidth="1"/>
    <col min="15891" max="15891" width="6.42578125" style="446" bestFit="1" customWidth="1"/>
    <col min="15892" max="15892" width="11.7109375" style="446" customWidth="1"/>
    <col min="15893" max="15893" width="0" style="446" hidden="1" customWidth="1"/>
    <col min="15894" max="15894" width="3.7109375" style="446" customWidth="1"/>
    <col min="15895" max="15895" width="11.140625" style="446" bestFit="1" customWidth="1"/>
    <col min="15896" max="15897" width="10.5703125" style="446"/>
    <col min="15898" max="15898" width="13.42578125" style="446" customWidth="1"/>
    <col min="15899" max="16118" width="10.5703125" style="446"/>
    <col min="16119" max="16126" width="0" style="446" hidden="1" customWidth="1"/>
    <col min="16127" max="16129" width="3.7109375" style="446" customWidth="1"/>
    <col min="16130" max="16130" width="12.7109375" style="446" customWidth="1"/>
    <col min="16131" max="16131" width="47.42578125" style="446" customWidth="1"/>
    <col min="16132" max="16132" width="5.5703125" style="446" customWidth="1"/>
    <col min="16133" max="16134" width="3.7109375" style="446" customWidth="1"/>
    <col min="16135" max="16135" width="22" style="446" customWidth="1"/>
    <col min="16136" max="16136" width="5.5703125" style="446" customWidth="1"/>
    <col min="16137" max="16138" width="3.7109375" style="446" customWidth="1"/>
    <col min="16139" max="16139" width="22" style="446" customWidth="1"/>
    <col min="16140" max="16140" width="5.5703125" style="446" customWidth="1"/>
    <col min="16141" max="16142" width="3.7109375" style="446" customWidth="1"/>
    <col min="16143" max="16143" width="22" style="446" customWidth="1"/>
    <col min="16144" max="16145" width="15.7109375" style="446" customWidth="1"/>
    <col min="16146" max="16146" width="11.7109375" style="446" customWidth="1"/>
    <col min="16147" max="16147" width="6.42578125" style="446" bestFit="1" customWidth="1"/>
    <col min="16148" max="16148" width="11.7109375" style="446" customWidth="1"/>
    <col min="16149" max="16149" width="0" style="446" hidden="1" customWidth="1"/>
    <col min="16150" max="16150" width="3.7109375" style="446" customWidth="1"/>
    <col min="16151" max="16151" width="11.140625" style="446" bestFit="1" customWidth="1"/>
    <col min="16152" max="16153" width="10.5703125" style="446"/>
    <col min="16154" max="16154" width="13.42578125" style="446" customWidth="1"/>
    <col min="16155" max="16384" width="10.5703125" style="446"/>
  </cols>
  <sheetData>
    <row r="1" spans="1:37" hidden="1"/>
    <row r="2" spans="1:37" hidden="1"/>
    <row r="3" spans="1:37" hidden="1"/>
    <row r="4" spans="1:37" ht="3" customHeight="1">
      <c r="J4" s="451"/>
      <c r="K4" s="451"/>
      <c r="L4" s="447"/>
      <c r="M4" s="447"/>
      <c r="N4" s="447"/>
      <c r="O4" s="447"/>
      <c r="P4" s="447"/>
      <c r="Q4" s="447"/>
      <c r="R4" s="447"/>
      <c r="S4" s="447"/>
      <c r="T4" s="447"/>
      <c r="U4" s="447"/>
      <c r="V4" s="447"/>
      <c r="W4" s="447"/>
      <c r="X4" s="447"/>
      <c r="Y4" s="447"/>
      <c r="Z4" s="454"/>
      <c r="AA4" s="454"/>
      <c r="AB4" s="454"/>
      <c r="AC4" s="454"/>
      <c r="AD4" s="454"/>
      <c r="AE4" s="447"/>
    </row>
    <row r="5" spans="1:37" ht="22.5" customHeight="1">
      <c r="J5" s="451"/>
      <c r="K5" s="451"/>
      <c r="L5" s="1307" t="s">
        <v>745</v>
      </c>
      <c r="M5" s="1307"/>
      <c r="N5" s="1307"/>
      <c r="O5" s="1307"/>
      <c r="P5" s="1307"/>
      <c r="Q5" s="1307"/>
      <c r="R5" s="1307"/>
      <c r="S5" s="1307"/>
      <c r="T5" s="1307"/>
      <c r="U5" s="548"/>
      <c r="V5" s="548"/>
      <c r="W5" s="493"/>
      <c r="X5" s="493"/>
      <c r="Y5" s="554"/>
      <c r="Z5" s="554"/>
      <c r="AA5" s="554"/>
      <c r="AB5" s="554"/>
      <c r="AC5" s="554"/>
      <c r="AD5" s="554"/>
      <c r="AE5" s="467"/>
    </row>
    <row r="6" spans="1:37" ht="3" customHeight="1">
      <c r="J6" s="451"/>
      <c r="K6" s="451"/>
      <c r="L6" s="447"/>
      <c r="M6" s="447"/>
      <c r="N6" s="447"/>
      <c r="O6" s="450"/>
      <c r="P6" s="450"/>
      <c r="Q6" s="450"/>
      <c r="R6" s="450"/>
      <c r="S6" s="450"/>
      <c r="T6" s="450"/>
      <c r="U6" s="447"/>
    </row>
    <row r="7" spans="1:37" s="746" customFormat="1" ht="5.25" hidden="1">
      <c r="A7" s="1121"/>
      <c r="B7" s="1121"/>
      <c r="C7" s="1121"/>
      <c r="D7" s="1121"/>
      <c r="E7" s="1121"/>
      <c r="F7" s="1121"/>
      <c r="G7" s="1121"/>
      <c r="H7" s="1121"/>
      <c r="L7" s="1171"/>
      <c r="M7" s="1046"/>
      <c r="O7" s="1283"/>
      <c r="P7" s="1283"/>
      <c r="Q7" s="1283"/>
      <c r="R7" s="1283"/>
      <c r="S7" s="1283"/>
      <c r="T7" s="1283"/>
      <c r="U7" s="780"/>
      <c r="V7" s="780"/>
      <c r="X7" s="1121"/>
      <c r="Y7" s="1121"/>
      <c r="Z7" s="1121"/>
      <c r="AA7" s="1121"/>
      <c r="AB7" s="1121"/>
    </row>
    <row r="8" spans="1:37" s="461" customFormat="1" ht="18.75">
      <c r="A8" s="475"/>
      <c r="B8" s="475"/>
      <c r="C8" s="475"/>
      <c r="D8" s="475"/>
      <c r="E8" s="475"/>
      <c r="F8" s="475"/>
      <c r="G8" s="475"/>
      <c r="H8" s="475"/>
      <c r="L8" s="469"/>
      <c r="M8" s="1158" t="str">
        <f>"Дата подачи заявления об "&amp;IF(datePr_ch="","утверждении","изменении") &amp; " тарифов"</f>
        <v>Дата подачи заявления об утверждении тарифов</v>
      </c>
      <c r="N8" s="1284" t="str">
        <f>IF(datePr_ch="",IF(datePr="","",datePr),datePr_ch)</f>
        <v>29.04.2021</v>
      </c>
      <c r="O8" s="1284"/>
      <c r="P8" s="1284"/>
      <c r="Q8" s="1284"/>
      <c r="R8" s="1284"/>
      <c r="S8" s="1284"/>
      <c r="T8" s="1284"/>
      <c r="U8" s="635"/>
      <c r="V8" s="539"/>
      <c r="W8" s="539"/>
      <c r="X8" s="539"/>
      <c r="Y8" s="539"/>
      <c r="Z8" s="539"/>
      <c r="AA8" s="539"/>
      <c r="AH8" s="475"/>
      <c r="AI8" s="475"/>
      <c r="AJ8" s="475"/>
      <c r="AK8" s="475"/>
    </row>
    <row r="9" spans="1:37" s="461" customFormat="1" ht="18.75">
      <c r="A9" s="475"/>
      <c r="B9" s="475"/>
      <c r="C9" s="475"/>
      <c r="D9" s="475"/>
      <c r="E9" s="475"/>
      <c r="F9" s="475"/>
      <c r="G9" s="475"/>
      <c r="H9" s="475"/>
      <c r="L9" s="522"/>
      <c r="M9" s="1158" t="str">
        <f>"Номер подачи заявления об "&amp;IF(numberPr_ch="","утверждении","изменении") &amp; " тарифов"</f>
        <v>Номер подачи заявления об утверждении тарифов</v>
      </c>
      <c r="N9" s="1284" t="str">
        <f>IF(numberPr_ch="",IF(numberPr="","",numberPr),numberPr_ch)</f>
        <v>53</v>
      </c>
      <c r="O9" s="1284"/>
      <c r="P9" s="1284"/>
      <c r="Q9" s="1284"/>
      <c r="R9" s="1284"/>
      <c r="S9" s="1284"/>
      <c r="T9" s="1284"/>
      <c r="U9" s="635"/>
      <c r="V9" s="539"/>
      <c r="W9" s="539"/>
      <c r="X9" s="539"/>
      <c r="Y9" s="539"/>
      <c r="Z9" s="539"/>
      <c r="AA9" s="539"/>
      <c r="AH9" s="475"/>
      <c r="AI9" s="475"/>
      <c r="AJ9" s="475"/>
      <c r="AK9" s="475"/>
    </row>
    <row r="10" spans="1:37" s="746" customFormat="1" ht="5.25" hidden="1">
      <c r="A10" s="1121"/>
      <c r="B10" s="1121"/>
      <c r="C10" s="1121"/>
      <c r="D10" s="1121"/>
      <c r="E10" s="1121"/>
      <c r="F10" s="1121"/>
      <c r="G10" s="1121"/>
      <c r="H10" s="1121"/>
      <c r="L10" s="1171"/>
      <c r="M10" s="1046"/>
      <c r="O10" s="1283"/>
      <c r="P10" s="1283"/>
      <c r="Q10" s="1283"/>
      <c r="R10" s="1283"/>
      <c r="S10" s="1283"/>
      <c r="T10" s="1283"/>
      <c r="U10" s="780"/>
      <c r="V10" s="780"/>
      <c r="X10" s="1121"/>
      <c r="Y10" s="1121"/>
      <c r="Z10" s="1121"/>
      <c r="AA10" s="1121"/>
      <c r="AB10" s="1121"/>
    </row>
    <row r="11" spans="1:37" s="735" customFormat="1" ht="18.75" hidden="1">
      <c r="A11" s="736"/>
      <c r="B11" s="736"/>
      <c r="C11" s="736"/>
      <c r="D11" s="736"/>
      <c r="E11" s="736"/>
      <c r="F11" s="736"/>
      <c r="G11" s="736"/>
      <c r="H11" s="736"/>
      <c r="L11" s="724"/>
      <c r="M11" s="713"/>
      <c r="N11" s="712"/>
      <c r="O11" s="712"/>
      <c r="P11" s="712"/>
      <c r="Q11" s="712"/>
      <c r="R11" s="712"/>
      <c r="S11" s="712"/>
      <c r="T11" s="712"/>
      <c r="U11" s="635"/>
      <c r="Z11" s="734" t="s">
        <v>635</v>
      </c>
      <c r="AA11" s="734" t="s">
        <v>636</v>
      </c>
      <c r="AH11" s="736"/>
      <c r="AI11" s="736"/>
      <c r="AJ11" s="736"/>
      <c r="AK11" s="736"/>
    </row>
    <row r="12" spans="1:37" s="461" customFormat="1" ht="11.25" hidden="1">
      <c r="A12" s="475"/>
      <c r="B12" s="475"/>
      <c r="C12" s="475"/>
      <c r="D12" s="475"/>
      <c r="E12" s="475"/>
      <c r="F12" s="475"/>
      <c r="G12" s="475"/>
      <c r="H12" s="475"/>
      <c r="L12" s="1308"/>
      <c r="M12" s="1308"/>
      <c r="N12" s="536"/>
      <c r="O12" s="1328"/>
      <c r="P12" s="1328"/>
      <c r="Q12" s="1328"/>
      <c r="R12" s="1328"/>
      <c r="S12" s="1328"/>
      <c r="T12" s="1328"/>
      <c r="U12" s="456"/>
      <c r="AE12" s="473" t="s">
        <v>371</v>
      </c>
      <c r="AH12" s="475"/>
      <c r="AI12" s="475"/>
      <c r="AJ12" s="475"/>
      <c r="AK12" s="475"/>
    </row>
    <row r="13" spans="1:37">
      <c r="J13" s="451"/>
      <c r="K13" s="451"/>
      <c r="L13" s="447"/>
      <c r="M13" s="447"/>
      <c r="N13" s="447"/>
      <c r="O13" s="1324"/>
      <c r="P13" s="1324"/>
      <c r="Q13" s="1324"/>
      <c r="R13" s="1324"/>
      <c r="S13" s="1324"/>
      <c r="T13" s="1324"/>
      <c r="U13" s="568"/>
      <c r="Z13" s="1324"/>
      <c r="AA13" s="1324"/>
      <c r="AB13" s="1324"/>
      <c r="AC13" s="1324"/>
      <c r="AD13" s="1324"/>
      <c r="AE13" s="1324"/>
    </row>
    <row r="14" spans="1:37">
      <c r="J14" s="451"/>
      <c r="K14" s="451"/>
      <c r="L14" s="1235" t="s">
        <v>445</v>
      </c>
      <c r="M14" s="1235"/>
      <c r="N14" s="1235"/>
      <c r="O14" s="1235"/>
      <c r="P14" s="1235"/>
      <c r="Q14" s="1235"/>
      <c r="R14" s="1235"/>
      <c r="S14" s="1235"/>
      <c r="T14" s="1235"/>
      <c r="U14" s="1235"/>
      <c r="V14" s="1235"/>
      <c r="W14" s="1235"/>
      <c r="X14" s="1235"/>
      <c r="Y14" s="1235"/>
      <c r="Z14" s="1235"/>
      <c r="AA14" s="1235"/>
      <c r="AB14" s="1235"/>
      <c r="AC14" s="1235"/>
      <c r="AD14" s="1235"/>
      <c r="AE14" s="1235"/>
      <c r="AF14" s="1235"/>
      <c r="AG14" s="1235" t="s">
        <v>446</v>
      </c>
    </row>
    <row r="15" spans="1:37" ht="14.25" customHeight="1">
      <c r="J15" s="451"/>
      <c r="K15" s="451"/>
      <c r="L15" s="1291" t="s">
        <v>91</v>
      </c>
      <c r="M15" s="1291" t="s">
        <v>618</v>
      </c>
      <c r="N15" s="1342" t="s">
        <v>597</v>
      </c>
      <c r="O15" s="1342"/>
      <c r="P15" s="1342"/>
      <c r="Q15" s="1342"/>
      <c r="R15" s="1342" t="s">
        <v>598</v>
      </c>
      <c r="S15" s="1342"/>
      <c r="T15" s="1342"/>
      <c r="U15" s="1342"/>
      <c r="V15" s="1342" t="s">
        <v>599</v>
      </c>
      <c r="W15" s="1342"/>
      <c r="X15" s="1342"/>
      <c r="Y15" s="1342"/>
      <c r="Z15" s="1291" t="s">
        <v>604</v>
      </c>
      <c r="AA15" s="1291"/>
      <c r="AB15" s="1291"/>
      <c r="AC15" s="1291"/>
      <c r="AD15" s="1291"/>
      <c r="AE15" s="1291" t="s">
        <v>339</v>
      </c>
      <c r="AF15" s="1323" t="s">
        <v>274</v>
      </c>
      <c r="AG15" s="1235"/>
    </row>
    <row r="16" spans="1:37" s="493" customFormat="1" ht="27.75" customHeight="1">
      <c r="A16" s="554"/>
      <c r="B16" s="554"/>
      <c r="C16" s="554"/>
      <c r="D16" s="554"/>
      <c r="E16" s="554"/>
      <c r="F16" s="554"/>
      <c r="G16" s="560"/>
      <c r="H16" s="560"/>
      <c r="I16" s="501"/>
      <c r="J16" s="499"/>
      <c r="K16" s="499"/>
      <c r="L16" s="1291"/>
      <c r="M16" s="1291"/>
      <c r="N16" s="1342"/>
      <c r="O16" s="1342"/>
      <c r="P16" s="1342"/>
      <c r="Q16" s="1342"/>
      <c r="R16" s="1342"/>
      <c r="S16" s="1342"/>
      <c r="T16" s="1342"/>
      <c r="U16" s="1342"/>
      <c r="V16" s="1342"/>
      <c r="W16" s="1342"/>
      <c r="X16" s="1342"/>
      <c r="Y16" s="1342"/>
      <c r="Z16" s="1235" t="s">
        <v>621</v>
      </c>
      <c r="AA16" s="1235"/>
      <c r="AB16" s="1235" t="s">
        <v>615</v>
      </c>
      <c r="AC16" s="1235"/>
      <c r="AD16" s="1235"/>
      <c r="AE16" s="1291"/>
      <c r="AF16" s="1323"/>
      <c r="AG16" s="1235"/>
      <c r="AH16" s="554"/>
      <c r="AI16" s="554"/>
      <c r="AJ16" s="554"/>
      <c r="AK16" s="554"/>
    </row>
    <row r="17" spans="1:37" ht="14.25" customHeight="1">
      <c r="J17" s="451"/>
      <c r="K17" s="451"/>
      <c r="L17" s="1291"/>
      <c r="M17" s="1291"/>
      <c r="N17" s="1342"/>
      <c r="O17" s="1342"/>
      <c r="P17" s="1342"/>
      <c r="Q17" s="1342"/>
      <c r="R17" s="1342"/>
      <c r="S17" s="1342"/>
      <c r="T17" s="1342"/>
      <c r="U17" s="1342"/>
      <c r="V17" s="1342"/>
      <c r="W17" s="1342"/>
      <c r="X17" s="1342"/>
      <c r="Y17" s="1342"/>
      <c r="Z17" s="504" t="s">
        <v>619</v>
      </c>
      <c r="AA17" s="504" t="s">
        <v>620</v>
      </c>
      <c r="AB17" s="506" t="s">
        <v>273</v>
      </c>
      <c r="AC17" s="1333" t="s">
        <v>272</v>
      </c>
      <c r="AD17" s="1333"/>
      <c r="AE17" s="1291"/>
      <c r="AF17" s="1323"/>
      <c r="AG17" s="1235"/>
    </row>
    <row r="18" spans="1:37">
      <c r="J18" s="451"/>
      <c r="K18" s="459">
        <v>1</v>
      </c>
      <c r="L18" s="448" t="s">
        <v>92</v>
      </c>
      <c r="M18" s="448" t="s">
        <v>48</v>
      </c>
      <c r="N18" s="1343">
        <f ca="1">OFFSET(N18,0,-1)+1</f>
        <v>3</v>
      </c>
      <c r="O18" s="1343"/>
      <c r="P18" s="1343"/>
      <c r="Q18" s="1343"/>
      <c r="R18" s="1343">
        <f ca="1">OFFSET(N18,0,0)+1</f>
        <v>4</v>
      </c>
      <c r="S18" s="1343"/>
      <c r="T18" s="1343"/>
      <c r="U18" s="1343"/>
      <c r="V18" s="640"/>
      <c r="W18" s="640"/>
      <c r="X18" s="640"/>
      <c r="Y18" s="641">
        <f ca="1">OFFSET(R18,0,0)+1</f>
        <v>5</v>
      </c>
      <c r="Z18" s="457">
        <f ca="1">OFFSET(Z18,0,-1)+1</f>
        <v>6</v>
      </c>
      <c r="AA18" s="457">
        <f ca="1">OFFSET(AA18,0,-1)+1</f>
        <v>7</v>
      </c>
      <c r="AB18" s="457">
        <f ca="1">OFFSET(AB18,0,-1)+1</f>
        <v>8</v>
      </c>
      <c r="AC18" s="1343">
        <f ca="1">OFFSET(AC18,0,-1)+1</f>
        <v>9</v>
      </c>
      <c r="AD18" s="1343"/>
      <c r="AE18" s="457">
        <f ca="1">OFFSET(AE18,0,-2)+1</f>
        <v>10</v>
      </c>
      <c r="AF18" s="493"/>
      <c r="AG18" s="457">
        <f ca="1">OFFSET(AG18,0,-2)+1</f>
        <v>11</v>
      </c>
    </row>
    <row r="19" spans="1:37" ht="22.5">
      <c r="A19" s="1310">
        <v>1</v>
      </c>
      <c r="B19" s="963"/>
      <c r="C19" s="963"/>
      <c r="D19" s="963"/>
      <c r="E19" s="963"/>
      <c r="F19" s="956"/>
      <c r="G19" s="962"/>
      <c r="H19" s="962"/>
      <c r="I19" s="944"/>
      <c r="J19" s="943"/>
      <c r="K19" s="943"/>
      <c r="L19" s="562">
        <f>mergeValue(A19)</f>
        <v>1</v>
      </c>
      <c r="M19" s="610" t="s">
        <v>19</v>
      </c>
      <c r="N19" s="1344"/>
      <c r="O19" s="1344"/>
      <c r="P19" s="1344"/>
      <c r="Q19" s="1344"/>
      <c r="R19" s="1344"/>
      <c r="S19" s="1344"/>
      <c r="T19" s="1344"/>
      <c r="U19" s="1344"/>
      <c r="V19" s="1344"/>
      <c r="W19" s="1344"/>
      <c r="X19" s="1344"/>
      <c r="Y19" s="1344"/>
      <c r="Z19" s="1344"/>
      <c r="AA19" s="1344"/>
      <c r="AB19" s="1344"/>
      <c r="AC19" s="1344"/>
      <c r="AD19" s="1344"/>
      <c r="AE19" s="1344"/>
      <c r="AF19" s="1344"/>
      <c r="AG19" s="550" t="s">
        <v>718</v>
      </c>
    </row>
    <row r="20" spans="1:37" ht="22.5">
      <c r="A20" s="1310"/>
      <c r="B20" s="1310">
        <v>1</v>
      </c>
      <c r="C20" s="963"/>
      <c r="D20" s="963"/>
      <c r="E20" s="963"/>
      <c r="F20" s="956"/>
      <c r="G20" s="965"/>
      <c r="H20" s="966"/>
      <c r="I20" s="945"/>
      <c r="J20" s="940"/>
      <c r="K20" s="938"/>
      <c r="L20" s="562" t="str">
        <f>mergeValue(A20) &amp;"."&amp; mergeValue(B20)</f>
        <v>1.1</v>
      </c>
      <c r="M20" s="516" t="s">
        <v>15</v>
      </c>
      <c r="N20" s="1345"/>
      <c r="O20" s="1345"/>
      <c r="P20" s="1345"/>
      <c r="Q20" s="1345"/>
      <c r="R20" s="1345"/>
      <c r="S20" s="1345"/>
      <c r="T20" s="1345"/>
      <c r="U20" s="1345"/>
      <c r="V20" s="1345"/>
      <c r="W20" s="1345"/>
      <c r="X20" s="1345"/>
      <c r="Y20" s="1345"/>
      <c r="Z20" s="1345"/>
      <c r="AA20" s="1345"/>
      <c r="AB20" s="1345"/>
      <c r="AC20" s="1345"/>
      <c r="AD20" s="1345"/>
      <c r="AE20" s="1345"/>
      <c r="AF20" s="1345"/>
      <c r="AG20" s="550" t="s">
        <v>459</v>
      </c>
    </row>
    <row r="21" spans="1:37" ht="22.5">
      <c r="A21" s="1310"/>
      <c r="B21" s="1310"/>
      <c r="C21" s="1310">
        <v>1</v>
      </c>
      <c r="D21" s="963"/>
      <c r="E21" s="963"/>
      <c r="F21" s="956"/>
      <c r="G21" s="965"/>
      <c r="H21" s="966"/>
      <c r="I21" s="945"/>
      <c r="J21" s="940"/>
      <c r="K21" s="938"/>
      <c r="L21" s="562" t="str">
        <f>mergeValue(A21) &amp;"."&amp; mergeValue(B21)&amp;"."&amp; mergeValue(C21)</f>
        <v>1.1.1</v>
      </c>
      <c r="M21" s="517" t="s">
        <v>7</v>
      </c>
      <c r="N21" s="1345"/>
      <c r="O21" s="1345"/>
      <c r="P21" s="1345"/>
      <c r="Q21" s="1345"/>
      <c r="R21" s="1345"/>
      <c r="S21" s="1345"/>
      <c r="T21" s="1345"/>
      <c r="U21" s="1345"/>
      <c r="V21" s="1345"/>
      <c r="W21" s="1345"/>
      <c r="X21" s="1345"/>
      <c r="Y21" s="1345"/>
      <c r="Z21" s="1345"/>
      <c r="AA21" s="1345"/>
      <c r="AB21" s="1345"/>
      <c r="AC21" s="1345"/>
      <c r="AD21" s="1345"/>
      <c r="AE21" s="1345"/>
      <c r="AF21" s="1345"/>
      <c r="AG21" s="550" t="s">
        <v>600</v>
      </c>
    </row>
    <row r="22" spans="1:37" ht="15" customHeight="1">
      <c r="A22" s="1310"/>
      <c r="B22" s="1310"/>
      <c r="C22" s="1310"/>
      <c r="D22" s="1310">
        <v>1</v>
      </c>
      <c r="E22" s="963"/>
      <c r="F22" s="956"/>
      <c r="G22" s="965"/>
      <c r="H22" s="966"/>
      <c r="I22" s="945"/>
      <c r="J22" s="940"/>
      <c r="K22" s="938"/>
      <c r="L22" s="562" t="str">
        <f>mergeValue(A22) &amp;"."&amp; mergeValue(B22)&amp;"."&amp; mergeValue(C22)&amp;"."&amp; mergeValue(D22)</f>
        <v>1.1.1.1</v>
      </c>
      <c r="M22" s="518" t="s">
        <v>21</v>
      </c>
      <c r="N22" s="1345"/>
      <c r="O22" s="1345"/>
      <c r="P22" s="1345"/>
      <c r="Q22" s="1345"/>
      <c r="R22" s="1345"/>
      <c r="S22" s="1345"/>
      <c r="T22" s="1345"/>
      <c r="U22" s="1345"/>
      <c r="V22" s="1345"/>
      <c r="W22" s="1345"/>
      <c r="X22" s="1345"/>
      <c r="Y22" s="1345"/>
      <c r="Z22" s="1345"/>
      <c r="AA22" s="1345"/>
      <c r="AB22" s="1345"/>
      <c r="AC22" s="1345"/>
      <c r="AD22" s="1345"/>
      <c r="AE22" s="1345"/>
      <c r="AF22" s="1345"/>
      <c r="AG22" s="550" t="s">
        <v>623</v>
      </c>
    </row>
    <row r="23" spans="1:37" ht="20.100000000000001" customHeight="1">
      <c r="A23" s="1310"/>
      <c r="B23" s="1310"/>
      <c r="C23" s="1310"/>
      <c r="D23" s="1310"/>
      <c r="E23" s="1310">
        <v>1</v>
      </c>
      <c r="F23" s="956"/>
      <c r="G23" s="965"/>
      <c r="H23" s="966"/>
      <c r="I23" s="967"/>
      <c r="J23" s="957"/>
      <c r="K23" s="1238"/>
      <c r="L23" s="1346" t="str">
        <f>mergeValue(A23) &amp;"."&amp; mergeValue(B23)&amp;"."&amp; mergeValue(C23)&amp;"."&amp; mergeValue(D23)&amp;"."&amp; mergeValue(E23)</f>
        <v>1.1.1.1.1</v>
      </c>
      <c r="M23" s="1347"/>
      <c r="N23" s="1306" t="s">
        <v>84</v>
      </c>
      <c r="O23" s="1341"/>
      <c r="P23" s="1337">
        <v>1</v>
      </c>
      <c r="Q23" s="1338"/>
      <c r="R23" s="1306" t="s">
        <v>84</v>
      </c>
      <c r="S23" s="1341"/>
      <c r="T23" s="1337">
        <v>1</v>
      </c>
      <c r="U23" s="1338"/>
      <c r="V23" s="1306" t="s">
        <v>84</v>
      </c>
      <c r="W23" s="531"/>
      <c r="X23" s="509">
        <v>1</v>
      </c>
      <c r="Y23" s="1042"/>
      <c r="Z23" s="638"/>
      <c r="AA23" s="638"/>
      <c r="AB23" s="1316"/>
      <c r="AC23" s="1306" t="s">
        <v>83</v>
      </c>
      <c r="AD23" s="1316"/>
      <c r="AE23" s="1306" t="s">
        <v>84</v>
      </c>
      <c r="AF23" s="547"/>
      <c r="AG23" s="1334" t="s">
        <v>622</v>
      </c>
      <c r="AH23" s="470" t="str">
        <f>strCheckDate(Z24:AF24)</f>
        <v/>
      </c>
      <c r="AI23" s="474" t="str">
        <f>IF(AND(COUNTIF(AJ18:AJ27,AJ23)&gt;1,AJ23&lt;&gt;""),"ErrUnique:HasDoubleConn","")</f>
        <v/>
      </c>
      <c r="AJ23" s="474"/>
      <c r="AK23" s="474"/>
    </row>
    <row r="24" spans="1:37" ht="20.100000000000001" customHeight="1">
      <c r="A24" s="1310"/>
      <c r="B24" s="1310"/>
      <c r="C24" s="1310"/>
      <c r="D24" s="1310"/>
      <c r="E24" s="1310"/>
      <c r="F24" s="956"/>
      <c r="G24" s="965"/>
      <c r="H24" s="966"/>
      <c r="I24" s="967"/>
      <c r="J24" s="957"/>
      <c r="K24" s="1238"/>
      <c r="L24" s="1346"/>
      <c r="M24" s="1347"/>
      <c r="N24" s="1306"/>
      <c r="O24" s="1341"/>
      <c r="P24" s="1337"/>
      <c r="Q24" s="1339"/>
      <c r="R24" s="1306"/>
      <c r="S24" s="1341"/>
      <c r="T24" s="1337"/>
      <c r="U24" s="1340"/>
      <c r="V24" s="1306"/>
      <c r="W24" s="570"/>
      <c r="X24" s="535"/>
      <c r="Y24" s="535"/>
      <c r="Z24" s="541"/>
      <c r="AA24" s="572" t="str">
        <f>AB23 &amp; "-" &amp; AD23</f>
        <v>-</v>
      </c>
      <c r="AB24" s="1305"/>
      <c r="AC24" s="1306"/>
      <c r="AD24" s="1305"/>
      <c r="AE24" s="1306"/>
      <c r="AF24" s="639"/>
      <c r="AG24" s="1335"/>
      <c r="AI24" s="474"/>
      <c r="AJ24" s="474"/>
      <c r="AK24" s="474"/>
    </row>
    <row r="25" spans="1:37" ht="20.100000000000001" customHeight="1">
      <c r="A25" s="1310"/>
      <c r="B25" s="1310"/>
      <c r="C25" s="1310"/>
      <c r="D25" s="1310"/>
      <c r="E25" s="1310"/>
      <c r="F25" s="956"/>
      <c r="G25" s="965"/>
      <c r="H25" s="966"/>
      <c r="I25" s="967"/>
      <c r="J25" s="957"/>
      <c r="K25" s="1238"/>
      <c r="L25" s="1346"/>
      <c r="M25" s="1347"/>
      <c r="N25" s="1306"/>
      <c r="O25" s="1341"/>
      <c r="P25" s="1337"/>
      <c r="Q25" s="1340"/>
      <c r="R25" s="1306"/>
      <c r="S25" s="571"/>
      <c r="T25" s="528"/>
      <c r="U25" s="535"/>
      <c r="V25" s="540"/>
      <c r="W25" s="540"/>
      <c r="X25" s="540"/>
      <c r="Y25" s="540"/>
      <c r="Z25" s="541"/>
      <c r="AA25" s="541"/>
      <c r="AB25" s="542"/>
      <c r="AC25" s="534"/>
      <c r="AD25" s="534"/>
      <c r="AE25" s="542"/>
      <c r="AF25" s="534"/>
      <c r="AG25" s="1335"/>
      <c r="AI25" s="474"/>
      <c r="AJ25" s="474"/>
      <c r="AK25" s="474"/>
    </row>
    <row r="26" spans="1:37" ht="20.100000000000001" customHeight="1">
      <c r="A26" s="1310"/>
      <c r="B26" s="1310"/>
      <c r="C26" s="1310"/>
      <c r="D26" s="1310"/>
      <c r="E26" s="1310"/>
      <c r="F26" s="956"/>
      <c r="G26" s="965"/>
      <c r="H26" s="966"/>
      <c r="I26" s="967"/>
      <c r="J26" s="957"/>
      <c r="K26" s="1238"/>
      <c r="L26" s="1346"/>
      <c r="M26" s="1347"/>
      <c r="N26" s="1306"/>
      <c r="O26" s="543"/>
      <c r="P26" s="545"/>
      <c r="Q26" s="544"/>
      <c r="R26" s="540"/>
      <c r="S26" s="540"/>
      <c r="T26" s="540"/>
      <c r="U26" s="540"/>
      <c r="V26" s="540"/>
      <c r="W26" s="540"/>
      <c r="X26" s="540"/>
      <c r="Y26" s="540"/>
      <c r="Z26" s="541"/>
      <c r="AA26" s="541"/>
      <c r="AB26" s="542"/>
      <c r="AC26" s="534"/>
      <c r="AD26" s="534"/>
      <c r="AE26" s="542"/>
      <c r="AF26" s="534"/>
      <c r="AG26" s="1335"/>
      <c r="AI26" s="474"/>
      <c r="AJ26" s="474"/>
      <c r="AK26" s="474"/>
    </row>
    <row r="27" spans="1:37" s="445" customFormat="1" ht="15" customHeight="1">
      <c r="A27" s="1310"/>
      <c r="B27" s="1310"/>
      <c r="C27" s="1310"/>
      <c r="D27" s="1310"/>
      <c r="E27" s="964"/>
      <c r="F27" s="958"/>
      <c r="G27" s="960"/>
      <c r="H27" s="958"/>
      <c r="I27" s="967"/>
      <c r="J27" s="957"/>
      <c r="K27" s="951"/>
      <c r="L27" s="508"/>
      <c r="M27" s="521" t="s">
        <v>5</v>
      </c>
      <c r="N27" s="521"/>
      <c r="O27" s="521"/>
      <c r="P27" s="521"/>
      <c r="Q27" s="521"/>
      <c r="R27" s="521"/>
      <c r="S27" s="521"/>
      <c r="T27" s="521"/>
      <c r="U27" s="521"/>
      <c r="V27" s="521"/>
      <c r="W27" s="521"/>
      <c r="X27" s="521"/>
      <c r="Y27" s="521"/>
      <c r="Z27" s="521"/>
      <c r="AA27" s="521"/>
      <c r="AB27" s="521"/>
      <c r="AC27" s="521"/>
      <c r="AD27" s="521"/>
      <c r="AE27" s="521"/>
      <c r="AF27" s="521"/>
      <c r="AG27" s="1336"/>
      <c r="AH27" s="471"/>
      <c r="AI27" s="471"/>
      <c r="AJ27" s="205"/>
      <c r="AK27" s="205"/>
    </row>
    <row r="28" spans="1:37" s="445" customFormat="1" ht="15" customHeight="1">
      <c r="A28" s="1310"/>
      <c r="B28" s="1310"/>
      <c r="C28" s="1310"/>
      <c r="D28" s="964"/>
      <c r="E28" s="964"/>
      <c r="F28" s="958"/>
      <c r="G28" s="965"/>
      <c r="H28" s="958"/>
      <c r="I28" s="951"/>
      <c r="J28" s="942"/>
      <c r="K28" s="951"/>
      <c r="L28" s="508"/>
      <c r="M28" s="520" t="s">
        <v>16</v>
      </c>
      <c r="N28" s="520"/>
      <c r="O28" s="520"/>
      <c r="P28" s="520"/>
      <c r="Q28" s="520"/>
      <c r="R28" s="520"/>
      <c r="S28" s="520"/>
      <c r="T28" s="520"/>
      <c r="U28" s="520"/>
      <c r="V28" s="520"/>
      <c r="W28" s="520"/>
      <c r="X28" s="520"/>
      <c r="Y28" s="520"/>
      <c r="Z28" s="520"/>
      <c r="AA28" s="520"/>
      <c r="AB28" s="520"/>
      <c r="AC28" s="520"/>
      <c r="AD28" s="520"/>
      <c r="AE28" s="520"/>
      <c r="AF28" s="534"/>
      <c r="AG28" s="530"/>
      <c r="AH28" s="471"/>
      <c r="AI28" s="471"/>
      <c r="AJ28" s="205"/>
      <c r="AK28" s="205"/>
    </row>
    <row r="29" spans="1:37" s="445" customFormat="1" ht="15" customHeight="1">
      <c r="A29" s="1310"/>
      <c r="B29" s="1310"/>
      <c r="C29" s="964"/>
      <c r="D29" s="964"/>
      <c r="E29" s="964"/>
      <c r="F29" s="958"/>
      <c r="G29" s="965"/>
      <c r="H29" s="958"/>
      <c r="I29" s="951"/>
      <c r="J29" s="942"/>
      <c r="K29" s="951"/>
      <c r="L29" s="508"/>
      <c r="M29" s="519" t="s">
        <v>17</v>
      </c>
      <c r="N29" s="519"/>
      <c r="O29" s="519"/>
      <c r="P29" s="519"/>
      <c r="Q29" s="519"/>
      <c r="R29" s="519"/>
      <c r="S29" s="519"/>
      <c r="T29" s="519"/>
      <c r="U29" s="519"/>
      <c r="V29" s="519"/>
      <c r="W29" s="519"/>
      <c r="X29" s="519"/>
      <c r="Y29" s="519"/>
      <c r="Z29" s="515"/>
      <c r="AA29" s="515"/>
      <c r="AB29" s="542"/>
      <c r="AC29" s="534"/>
      <c r="AD29" s="533"/>
      <c r="AE29" s="519"/>
      <c r="AF29" s="534"/>
      <c r="AG29" s="530"/>
      <c r="AH29" s="471"/>
      <c r="AI29" s="471"/>
      <c r="AJ29" s="471"/>
      <c r="AK29" s="471"/>
    </row>
    <row r="30" spans="1:37" s="445" customFormat="1" ht="15" customHeight="1">
      <c r="A30" s="1310"/>
      <c r="B30" s="964"/>
      <c r="C30" s="964"/>
      <c r="D30" s="964"/>
      <c r="E30" s="964"/>
      <c r="F30" s="958"/>
      <c r="G30" s="965"/>
      <c r="H30" s="958"/>
      <c r="I30" s="951"/>
      <c r="J30" s="942"/>
      <c r="K30" s="951"/>
      <c r="L30" s="508"/>
      <c r="M30" s="528" t="s">
        <v>18</v>
      </c>
      <c r="N30" s="528"/>
      <c r="O30" s="528"/>
      <c r="P30" s="528"/>
      <c r="Q30" s="528"/>
      <c r="R30" s="528"/>
      <c r="S30" s="528"/>
      <c r="T30" s="528"/>
      <c r="U30" s="528"/>
      <c r="V30" s="528"/>
      <c r="W30" s="528"/>
      <c r="X30" s="528"/>
      <c r="Y30" s="528"/>
      <c r="Z30" s="515"/>
      <c r="AA30" s="515"/>
      <c r="AB30" s="542"/>
      <c r="AC30" s="534"/>
      <c r="AD30" s="533"/>
      <c r="AE30" s="519"/>
      <c r="AF30" s="534"/>
      <c r="AG30" s="530"/>
      <c r="AH30" s="471"/>
      <c r="AI30" s="471"/>
      <c r="AJ30" s="471"/>
      <c r="AK30" s="471"/>
    </row>
    <row r="31" spans="1:37" s="445" customFormat="1" ht="15" customHeight="1">
      <c r="A31" s="937"/>
      <c r="B31" s="937"/>
      <c r="C31" s="937"/>
      <c r="D31" s="937"/>
      <c r="E31" s="937"/>
      <c r="F31" s="937"/>
      <c r="G31" s="950"/>
      <c r="H31" s="951"/>
      <c r="I31" s="941"/>
      <c r="J31" s="942"/>
      <c r="K31" s="937"/>
      <c r="L31" s="508"/>
      <c r="M31" s="535" t="s">
        <v>308</v>
      </c>
      <c r="N31" s="535"/>
      <c r="O31" s="535"/>
      <c r="P31" s="535"/>
      <c r="Q31" s="535"/>
      <c r="R31" s="535"/>
      <c r="S31" s="535"/>
      <c r="T31" s="535"/>
      <c r="U31" s="535"/>
      <c r="V31" s="535"/>
      <c r="W31" s="535"/>
      <c r="X31" s="535"/>
      <c r="Y31" s="535"/>
      <c r="Z31" s="515"/>
      <c r="AA31" s="515"/>
      <c r="AB31" s="542"/>
      <c r="AC31" s="534"/>
      <c r="AD31" s="533"/>
      <c r="AE31" s="519"/>
      <c r="AF31" s="534"/>
      <c r="AG31" s="530"/>
      <c r="AH31" s="471"/>
      <c r="AI31" s="471"/>
      <c r="AJ31" s="471"/>
      <c r="AK31" s="471"/>
    </row>
    <row r="33" spans="12:37" ht="102" customHeight="1">
      <c r="L33" s="1">
        <v>1</v>
      </c>
      <c r="M33" s="1273" t="s">
        <v>747</v>
      </c>
      <c r="N33" s="1273"/>
      <c r="O33" s="1273"/>
      <c r="P33" s="1273"/>
      <c r="Q33" s="1273"/>
      <c r="R33" s="1273"/>
      <c r="S33" s="1273"/>
      <c r="T33" s="1273"/>
      <c r="U33" s="1273"/>
      <c r="V33" s="1273"/>
      <c r="W33" s="1273"/>
      <c r="X33" s="1273"/>
      <c r="Y33" s="1273"/>
      <c r="Z33" s="1273"/>
      <c r="AA33" s="1273"/>
      <c r="AB33" s="1273"/>
      <c r="AC33" s="1273"/>
      <c r="AD33" s="1273"/>
      <c r="AE33" s="1273"/>
      <c r="AF33" s="1273"/>
      <c r="AG33" s="1273"/>
      <c r="AH33" s="476"/>
      <c r="AI33" s="476"/>
      <c r="AJ33" s="476"/>
      <c r="AK33" s="476"/>
    </row>
    <row r="34" spans="12:37" ht="14.25" customHeight="1">
      <c r="L34" s="483"/>
      <c r="M34" s="484"/>
      <c r="N34" s="484"/>
      <c r="O34" s="484"/>
      <c r="P34" s="484"/>
      <c r="Q34" s="484"/>
      <c r="R34" s="484"/>
      <c r="S34" s="484"/>
      <c r="T34" s="484"/>
      <c r="U34" s="484"/>
      <c r="V34" s="484"/>
      <c r="W34" s="484"/>
      <c r="X34" s="484"/>
      <c r="Y34" s="484"/>
      <c r="Z34" s="487"/>
      <c r="AA34" s="487"/>
      <c r="AB34" s="487"/>
      <c r="AC34" s="487"/>
      <c r="AD34" s="487"/>
      <c r="AE34" s="487"/>
      <c r="AF34" s="487"/>
      <c r="AG34" s="487"/>
      <c r="AH34" s="488"/>
      <c r="AI34" s="488"/>
      <c r="AJ34" s="488"/>
      <c r="AK34" s="488"/>
    </row>
  </sheetData>
  <sheetProtection password="FA9C" sheet="1" objects="1" scenarios="1" formatColumns="0" formatRows="0"/>
  <dataConsolidate link="1"/>
  <mergeCells count="52">
    <mergeCell ref="L5:T5"/>
    <mergeCell ref="AG14:AG17"/>
    <mergeCell ref="Z15:AD15"/>
    <mergeCell ref="AE15:AE17"/>
    <mergeCell ref="AF15:AF17"/>
    <mergeCell ref="L12:M12"/>
    <mergeCell ref="O12:T12"/>
    <mergeCell ref="O13:T13"/>
    <mergeCell ref="Z13:AE13"/>
    <mergeCell ref="N8:T8"/>
    <mergeCell ref="N9:T9"/>
    <mergeCell ref="L14:AF14"/>
    <mergeCell ref="L15:L17"/>
    <mergeCell ref="M15:M17"/>
    <mergeCell ref="N15:Q17"/>
    <mergeCell ref="R15:U17"/>
    <mergeCell ref="AC18:AD18"/>
    <mergeCell ref="N18:Q18"/>
    <mergeCell ref="R18:U18"/>
    <mergeCell ref="A19:A30"/>
    <mergeCell ref="N19:AF19"/>
    <mergeCell ref="B20:B29"/>
    <mergeCell ref="N20:AF20"/>
    <mergeCell ref="C21:C28"/>
    <mergeCell ref="N21:AF21"/>
    <mergeCell ref="D22:D27"/>
    <mergeCell ref="N22:AF22"/>
    <mergeCell ref="U23:U24"/>
    <mergeCell ref="E23:E26"/>
    <mergeCell ref="K23:K26"/>
    <mergeCell ref="L23:L26"/>
    <mergeCell ref="M23:M26"/>
    <mergeCell ref="AC17:AD17"/>
    <mergeCell ref="V15:Y17"/>
    <mergeCell ref="Z16:AA16"/>
    <mergeCell ref="AB16:AD16"/>
    <mergeCell ref="O7:T7"/>
    <mergeCell ref="O10:T10"/>
    <mergeCell ref="AG23:AG27"/>
    <mergeCell ref="M33:AG33"/>
    <mergeCell ref="V23:V24"/>
    <mergeCell ref="AB23:AB24"/>
    <mergeCell ref="AC23:AC24"/>
    <mergeCell ref="AD23:AD24"/>
    <mergeCell ref="AE23:AE24"/>
    <mergeCell ref="P23:P25"/>
    <mergeCell ref="Q23:Q25"/>
    <mergeCell ref="R23:R25"/>
    <mergeCell ref="S23:S24"/>
    <mergeCell ref="T23:T24"/>
    <mergeCell ref="O23:O25"/>
    <mergeCell ref="N23:N26"/>
  </mergeCells>
  <dataValidations count="7">
    <dataValidation allowBlank="1" prompt="Для выбора выполните двойной щелчок левой клавиши мыши по соответствующей ячейке." sqref="WVJ983067:WWE983071 IX65563:JS65567 ST65563:TO65567 ACP65563:ADK65567 AML65563:ANG65567 AWH65563:AXC65567 BGD65563:BGY65567 BPZ65563:BQU65567 BZV65563:CAQ65567 CJR65563:CKM65567 CTN65563:CUI65567 DDJ65563:DEE65567 DNF65563:DOA65567 DXB65563:DXW65567 EGX65563:EHS65567 EQT65563:ERO65567 FAP65563:FBK65567 FKL65563:FLG65567 FUH65563:FVC65567 GED65563:GEY65567 GNZ65563:GOU65567 GXV65563:GYQ65567 HHR65563:HIM65567 HRN65563:HSI65567 IBJ65563:ICE65567 ILF65563:IMA65567 IVB65563:IVW65567 JEX65563:JFS65567 JOT65563:JPO65567 JYP65563:JZK65567 KIL65563:KJG65567 KSH65563:KTC65567 LCD65563:LCY65567 LLZ65563:LMU65567 LVV65563:LWQ65567 MFR65563:MGM65567 MPN65563:MQI65567 MZJ65563:NAE65567 NJF65563:NKA65567 NTB65563:NTW65567 OCX65563:ODS65567 OMT65563:ONO65567 OWP65563:OXK65567 PGL65563:PHG65567 PQH65563:PRC65567 QAD65563:QAY65567 QJZ65563:QKU65567 QTV65563:QUQ65567 RDR65563:REM65567 RNN65563:ROI65567 RXJ65563:RYE65567 SHF65563:SIA65567 SRB65563:SRW65567 TAX65563:TBS65567 TKT65563:TLO65567 TUP65563:TVK65567 UEL65563:UFG65567 UOH65563:UPC65567 UYD65563:UYY65567 VHZ65563:VIU65567 VRV65563:VSQ65567 WBR65563:WCM65567 WLN65563:WMI65567 WVJ65563:WWE65567 IX131099:JS131103 ST131099:TO131103 ACP131099:ADK131103 AML131099:ANG131103 AWH131099:AXC131103 BGD131099:BGY131103 BPZ131099:BQU131103 BZV131099:CAQ131103 CJR131099:CKM131103 CTN131099:CUI131103 DDJ131099:DEE131103 DNF131099:DOA131103 DXB131099:DXW131103 EGX131099:EHS131103 EQT131099:ERO131103 FAP131099:FBK131103 FKL131099:FLG131103 FUH131099:FVC131103 GED131099:GEY131103 GNZ131099:GOU131103 GXV131099:GYQ131103 HHR131099:HIM131103 HRN131099:HSI131103 IBJ131099:ICE131103 ILF131099:IMA131103 IVB131099:IVW131103 JEX131099:JFS131103 JOT131099:JPO131103 JYP131099:JZK131103 KIL131099:KJG131103 KSH131099:KTC131103 LCD131099:LCY131103 LLZ131099:LMU131103 LVV131099:LWQ131103 MFR131099:MGM131103 MPN131099:MQI131103 MZJ131099:NAE131103 NJF131099:NKA131103 NTB131099:NTW131103 OCX131099:ODS131103 OMT131099:ONO131103 OWP131099:OXK131103 PGL131099:PHG131103 PQH131099:PRC131103 QAD131099:QAY131103 QJZ131099:QKU131103 QTV131099:QUQ131103 RDR131099:REM131103 RNN131099:ROI131103 RXJ131099:RYE131103 SHF131099:SIA131103 SRB131099:SRW131103 TAX131099:TBS131103 TKT131099:TLO131103 TUP131099:TVK131103 UEL131099:UFG131103 UOH131099:UPC131103 UYD131099:UYY131103 VHZ131099:VIU131103 VRV131099:VSQ131103 WBR131099:WCM131103 WLN131099:WMI131103 WVJ131099:WWE131103 IX196635:JS196639 ST196635:TO196639 ACP196635:ADK196639 AML196635:ANG196639 AWH196635:AXC196639 BGD196635:BGY196639 BPZ196635:BQU196639 BZV196635:CAQ196639 CJR196635:CKM196639 CTN196635:CUI196639 DDJ196635:DEE196639 DNF196635:DOA196639 DXB196635:DXW196639 EGX196635:EHS196639 EQT196635:ERO196639 FAP196635:FBK196639 FKL196635:FLG196639 FUH196635:FVC196639 GED196635:GEY196639 GNZ196635:GOU196639 GXV196635:GYQ196639 HHR196635:HIM196639 HRN196635:HSI196639 IBJ196635:ICE196639 ILF196635:IMA196639 IVB196635:IVW196639 JEX196635:JFS196639 JOT196635:JPO196639 JYP196635:JZK196639 KIL196635:KJG196639 KSH196635:KTC196639 LCD196635:LCY196639 LLZ196635:LMU196639 LVV196635:LWQ196639 MFR196635:MGM196639 MPN196635:MQI196639 MZJ196635:NAE196639 NJF196635:NKA196639 NTB196635:NTW196639 OCX196635:ODS196639 OMT196635:ONO196639 OWP196635:OXK196639 PGL196635:PHG196639 PQH196635:PRC196639 QAD196635:QAY196639 QJZ196635:QKU196639 QTV196635:QUQ196639 RDR196635:REM196639 RNN196635:ROI196639 RXJ196635:RYE196639 SHF196635:SIA196639 SRB196635:SRW196639 TAX196635:TBS196639 TKT196635:TLO196639 TUP196635:TVK196639 UEL196635:UFG196639 UOH196635:UPC196639 UYD196635:UYY196639 VHZ196635:VIU196639 VRV196635:VSQ196639 WBR196635:WCM196639 WLN196635:WMI196639 WVJ196635:WWE196639 IX262171:JS262175 ST262171:TO262175 ACP262171:ADK262175 AML262171:ANG262175 AWH262171:AXC262175 BGD262171:BGY262175 BPZ262171:BQU262175 BZV262171:CAQ262175 CJR262171:CKM262175 CTN262171:CUI262175 DDJ262171:DEE262175 DNF262171:DOA262175 DXB262171:DXW262175 EGX262171:EHS262175 EQT262171:ERO262175 FAP262171:FBK262175 FKL262171:FLG262175 FUH262171:FVC262175 GED262171:GEY262175 GNZ262171:GOU262175 GXV262171:GYQ262175 HHR262171:HIM262175 HRN262171:HSI262175 IBJ262171:ICE262175 ILF262171:IMA262175 IVB262171:IVW262175 JEX262171:JFS262175 JOT262171:JPO262175 JYP262171:JZK262175 KIL262171:KJG262175 KSH262171:KTC262175 LCD262171:LCY262175 LLZ262171:LMU262175 LVV262171:LWQ262175 MFR262171:MGM262175 MPN262171:MQI262175 MZJ262171:NAE262175 NJF262171:NKA262175 NTB262171:NTW262175 OCX262171:ODS262175 OMT262171:ONO262175 OWP262171:OXK262175 PGL262171:PHG262175 PQH262171:PRC262175 QAD262171:QAY262175 QJZ262171:QKU262175 QTV262171:QUQ262175 RDR262171:REM262175 RNN262171:ROI262175 RXJ262171:RYE262175 SHF262171:SIA262175 SRB262171:SRW262175 TAX262171:TBS262175 TKT262171:TLO262175 TUP262171:TVK262175 UEL262171:UFG262175 UOH262171:UPC262175 UYD262171:UYY262175 VHZ262171:VIU262175 VRV262171:VSQ262175 WBR262171:WCM262175 WLN262171:WMI262175 WVJ262171:WWE262175 IX327707:JS327711 ST327707:TO327711 ACP327707:ADK327711 AML327707:ANG327711 AWH327707:AXC327711 BGD327707:BGY327711 BPZ327707:BQU327711 BZV327707:CAQ327711 CJR327707:CKM327711 CTN327707:CUI327711 DDJ327707:DEE327711 DNF327707:DOA327711 DXB327707:DXW327711 EGX327707:EHS327711 EQT327707:ERO327711 FAP327707:FBK327711 FKL327707:FLG327711 FUH327707:FVC327711 GED327707:GEY327711 GNZ327707:GOU327711 GXV327707:GYQ327711 HHR327707:HIM327711 HRN327707:HSI327711 IBJ327707:ICE327711 ILF327707:IMA327711 IVB327707:IVW327711 JEX327707:JFS327711 JOT327707:JPO327711 JYP327707:JZK327711 KIL327707:KJG327711 KSH327707:KTC327711 LCD327707:LCY327711 LLZ327707:LMU327711 LVV327707:LWQ327711 MFR327707:MGM327711 MPN327707:MQI327711 MZJ327707:NAE327711 NJF327707:NKA327711 NTB327707:NTW327711 OCX327707:ODS327711 OMT327707:ONO327711 OWP327707:OXK327711 PGL327707:PHG327711 PQH327707:PRC327711 QAD327707:QAY327711 QJZ327707:QKU327711 QTV327707:QUQ327711 RDR327707:REM327711 RNN327707:ROI327711 RXJ327707:RYE327711 SHF327707:SIA327711 SRB327707:SRW327711 TAX327707:TBS327711 TKT327707:TLO327711 TUP327707:TVK327711 UEL327707:UFG327711 UOH327707:UPC327711 UYD327707:UYY327711 VHZ327707:VIU327711 VRV327707:VSQ327711 WBR327707:WCM327711 WLN327707:WMI327711 WVJ327707:WWE327711 IX393243:JS393247 ST393243:TO393247 ACP393243:ADK393247 AML393243:ANG393247 AWH393243:AXC393247 BGD393243:BGY393247 BPZ393243:BQU393247 BZV393243:CAQ393247 CJR393243:CKM393247 CTN393243:CUI393247 DDJ393243:DEE393247 DNF393243:DOA393247 DXB393243:DXW393247 EGX393243:EHS393247 EQT393243:ERO393247 FAP393243:FBK393247 FKL393243:FLG393247 FUH393243:FVC393247 GED393243:GEY393247 GNZ393243:GOU393247 GXV393243:GYQ393247 HHR393243:HIM393247 HRN393243:HSI393247 IBJ393243:ICE393247 ILF393243:IMA393247 IVB393243:IVW393247 JEX393243:JFS393247 JOT393243:JPO393247 JYP393243:JZK393247 KIL393243:KJG393247 KSH393243:KTC393247 LCD393243:LCY393247 LLZ393243:LMU393247 LVV393243:LWQ393247 MFR393243:MGM393247 MPN393243:MQI393247 MZJ393243:NAE393247 NJF393243:NKA393247 NTB393243:NTW393247 OCX393243:ODS393247 OMT393243:ONO393247 OWP393243:OXK393247 PGL393243:PHG393247 PQH393243:PRC393247 QAD393243:QAY393247 QJZ393243:QKU393247 QTV393243:QUQ393247 RDR393243:REM393247 RNN393243:ROI393247 RXJ393243:RYE393247 SHF393243:SIA393247 SRB393243:SRW393247 TAX393243:TBS393247 TKT393243:TLO393247 TUP393243:TVK393247 UEL393243:UFG393247 UOH393243:UPC393247 UYD393243:UYY393247 VHZ393243:VIU393247 VRV393243:VSQ393247 WBR393243:WCM393247 WLN393243:WMI393247 WVJ393243:WWE393247 IX458779:JS458783 ST458779:TO458783 ACP458779:ADK458783 AML458779:ANG458783 AWH458779:AXC458783 BGD458779:BGY458783 BPZ458779:BQU458783 BZV458779:CAQ458783 CJR458779:CKM458783 CTN458779:CUI458783 DDJ458779:DEE458783 DNF458779:DOA458783 DXB458779:DXW458783 EGX458779:EHS458783 EQT458779:ERO458783 FAP458779:FBK458783 FKL458779:FLG458783 FUH458779:FVC458783 GED458779:GEY458783 GNZ458779:GOU458783 GXV458779:GYQ458783 HHR458779:HIM458783 HRN458779:HSI458783 IBJ458779:ICE458783 ILF458779:IMA458783 IVB458779:IVW458783 JEX458779:JFS458783 JOT458779:JPO458783 JYP458779:JZK458783 KIL458779:KJG458783 KSH458779:KTC458783 LCD458779:LCY458783 LLZ458779:LMU458783 LVV458779:LWQ458783 MFR458779:MGM458783 MPN458779:MQI458783 MZJ458779:NAE458783 NJF458779:NKA458783 NTB458779:NTW458783 OCX458779:ODS458783 OMT458779:ONO458783 OWP458779:OXK458783 PGL458779:PHG458783 PQH458779:PRC458783 QAD458779:QAY458783 QJZ458779:QKU458783 QTV458779:QUQ458783 RDR458779:REM458783 RNN458779:ROI458783 RXJ458779:RYE458783 SHF458779:SIA458783 SRB458779:SRW458783 TAX458779:TBS458783 TKT458779:TLO458783 TUP458779:TVK458783 UEL458779:UFG458783 UOH458779:UPC458783 UYD458779:UYY458783 VHZ458779:VIU458783 VRV458779:VSQ458783 WBR458779:WCM458783 WLN458779:WMI458783 WVJ458779:WWE458783 IX524315:JS524319 ST524315:TO524319 ACP524315:ADK524319 AML524315:ANG524319 AWH524315:AXC524319 BGD524315:BGY524319 BPZ524315:BQU524319 BZV524315:CAQ524319 CJR524315:CKM524319 CTN524315:CUI524319 DDJ524315:DEE524319 DNF524315:DOA524319 DXB524315:DXW524319 EGX524315:EHS524319 EQT524315:ERO524319 FAP524315:FBK524319 FKL524315:FLG524319 FUH524315:FVC524319 GED524315:GEY524319 GNZ524315:GOU524319 GXV524315:GYQ524319 HHR524315:HIM524319 HRN524315:HSI524319 IBJ524315:ICE524319 ILF524315:IMA524319 IVB524315:IVW524319 JEX524315:JFS524319 JOT524315:JPO524319 JYP524315:JZK524319 KIL524315:KJG524319 KSH524315:KTC524319 LCD524315:LCY524319 LLZ524315:LMU524319 LVV524315:LWQ524319 MFR524315:MGM524319 MPN524315:MQI524319 MZJ524315:NAE524319 NJF524315:NKA524319 NTB524315:NTW524319 OCX524315:ODS524319 OMT524315:ONO524319 OWP524315:OXK524319 PGL524315:PHG524319 PQH524315:PRC524319 QAD524315:QAY524319 QJZ524315:QKU524319 QTV524315:QUQ524319 RDR524315:REM524319 RNN524315:ROI524319 RXJ524315:RYE524319 SHF524315:SIA524319 SRB524315:SRW524319 TAX524315:TBS524319 TKT524315:TLO524319 TUP524315:TVK524319 UEL524315:UFG524319 UOH524315:UPC524319 UYD524315:UYY524319 VHZ524315:VIU524319 VRV524315:VSQ524319 WBR524315:WCM524319 WLN524315:WMI524319 WVJ524315:WWE524319 IX589851:JS589855 ST589851:TO589855 ACP589851:ADK589855 AML589851:ANG589855 AWH589851:AXC589855 BGD589851:BGY589855 BPZ589851:BQU589855 BZV589851:CAQ589855 CJR589851:CKM589855 CTN589851:CUI589855 DDJ589851:DEE589855 DNF589851:DOA589855 DXB589851:DXW589855 EGX589851:EHS589855 EQT589851:ERO589855 FAP589851:FBK589855 FKL589851:FLG589855 FUH589851:FVC589855 GED589851:GEY589855 GNZ589851:GOU589855 GXV589851:GYQ589855 HHR589851:HIM589855 HRN589851:HSI589855 IBJ589851:ICE589855 ILF589851:IMA589855 IVB589851:IVW589855 JEX589851:JFS589855 JOT589851:JPO589855 JYP589851:JZK589855 KIL589851:KJG589855 KSH589851:KTC589855 LCD589851:LCY589855 LLZ589851:LMU589855 LVV589851:LWQ589855 MFR589851:MGM589855 MPN589851:MQI589855 MZJ589851:NAE589855 NJF589851:NKA589855 NTB589851:NTW589855 OCX589851:ODS589855 OMT589851:ONO589855 OWP589851:OXK589855 PGL589851:PHG589855 PQH589851:PRC589855 QAD589851:QAY589855 QJZ589851:QKU589855 QTV589851:QUQ589855 RDR589851:REM589855 RNN589851:ROI589855 RXJ589851:RYE589855 SHF589851:SIA589855 SRB589851:SRW589855 TAX589851:TBS589855 TKT589851:TLO589855 TUP589851:TVK589855 UEL589851:UFG589855 UOH589851:UPC589855 UYD589851:UYY589855 VHZ589851:VIU589855 VRV589851:VSQ589855 WBR589851:WCM589855 WLN589851:WMI589855 WVJ589851:WWE589855 IX655387:JS655391 ST655387:TO655391 ACP655387:ADK655391 AML655387:ANG655391 AWH655387:AXC655391 BGD655387:BGY655391 BPZ655387:BQU655391 BZV655387:CAQ655391 CJR655387:CKM655391 CTN655387:CUI655391 DDJ655387:DEE655391 DNF655387:DOA655391 DXB655387:DXW655391 EGX655387:EHS655391 EQT655387:ERO655391 FAP655387:FBK655391 FKL655387:FLG655391 FUH655387:FVC655391 GED655387:GEY655391 GNZ655387:GOU655391 GXV655387:GYQ655391 HHR655387:HIM655391 HRN655387:HSI655391 IBJ655387:ICE655391 ILF655387:IMA655391 IVB655387:IVW655391 JEX655387:JFS655391 JOT655387:JPO655391 JYP655387:JZK655391 KIL655387:KJG655391 KSH655387:KTC655391 LCD655387:LCY655391 LLZ655387:LMU655391 LVV655387:LWQ655391 MFR655387:MGM655391 MPN655387:MQI655391 MZJ655387:NAE655391 NJF655387:NKA655391 NTB655387:NTW655391 OCX655387:ODS655391 OMT655387:ONO655391 OWP655387:OXK655391 PGL655387:PHG655391 PQH655387:PRC655391 QAD655387:QAY655391 QJZ655387:QKU655391 QTV655387:QUQ655391 RDR655387:REM655391 RNN655387:ROI655391 RXJ655387:RYE655391 SHF655387:SIA655391 SRB655387:SRW655391 TAX655387:TBS655391 TKT655387:TLO655391 TUP655387:TVK655391 UEL655387:UFG655391 UOH655387:UPC655391 UYD655387:UYY655391 VHZ655387:VIU655391 VRV655387:VSQ655391 WBR655387:WCM655391 WLN655387:WMI655391 WVJ655387:WWE655391 IX720923:JS720927 ST720923:TO720927 ACP720923:ADK720927 AML720923:ANG720927 AWH720923:AXC720927 BGD720923:BGY720927 BPZ720923:BQU720927 BZV720923:CAQ720927 CJR720923:CKM720927 CTN720923:CUI720927 DDJ720923:DEE720927 DNF720923:DOA720927 DXB720923:DXW720927 EGX720923:EHS720927 EQT720923:ERO720927 FAP720923:FBK720927 FKL720923:FLG720927 FUH720923:FVC720927 GED720923:GEY720927 GNZ720923:GOU720927 GXV720923:GYQ720927 HHR720923:HIM720927 HRN720923:HSI720927 IBJ720923:ICE720927 ILF720923:IMA720927 IVB720923:IVW720927 JEX720923:JFS720927 JOT720923:JPO720927 JYP720923:JZK720927 KIL720923:KJG720927 KSH720923:KTC720927 LCD720923:LCY720927 LLZ720923:LMU720927 LVV720923:LWQ720927 MFR720923:MGM720927 MPN720923:MQI720927 MZJ720923:NAE720927 NJF720923:NKA720927 NTB720923:NTW720927 OCX720923:ODS720927 OMT720923:ONO720927 OWP720923:OXK720927 PGL720923:PHG720927 PQH720923:PRC720927 QAD720923:QAY720927 QJZ720923:QKU720927 QTV720923:QUQ720927 RDR720923:REM720927 RNN720923:ROI720927 RXJ720923:RYE720927 SHF720923:SIA720927 SRB720923:SRW720927 TAX720923:TBS720927 TKT720923:TLO720927 TUP720923:TVK720927 UEL720923:UFG720927 UOH720923:UPC720927 UYD720923:UYY720927 VHZ720923:VIU720927 VRV720923:VSQ720927 WBR720923:WCM720927 WLN720923:WMI720927 WVJ720923:WWE720927 IX786459:JS786463 ST786459:TO786463 ACP786459:ADK786463 AML786459:ANG786463 AWH786459:AXC786463 BGD786459:BGY786463 BPZ786459:BQU786463 BZV786459:CAQ786463 CJR786459:CKM786463 CTN786459:CUI786463 DDJ786459:DEE786463 DNF786459:DOA786463 DXB786459:DXW786463 EGX786459:EHS786463 EQT786459:ERO786463 FAP786459:FBK786463 FKL786459:FLG786463 FUH786459:FVC786463 GED786459:GEY786463 GNZ786459:GOU786463 GXV786459:GYQ786463 HHR786459:HIM786463 HRN786459:HSI786463 IBJ786459:ICE786463 ILF786459:IMA786463 IVB786459:IVW786463 JEX786459:JFS786463 JOT786459:JPO786463 JYP786459:JZK786463 KIL786459:KJG786463 KSH786459:KTC786463 LCD786459:LCY786463 LLZ786459:LMU786463 LVV786459:LWQ786463 MFR786459:MGM786463 MPN786459:MQI786463 MZJ786459:NAE786463 NJF786459:NKA786463 NTB786459:NTW786463 OCX786459:ODS786463 OMT786459:ONO786463 OWP786459:OXK786463 PGL786459:PHG786463 PQH786459:PRC786463 QAD786459:QAY786463 QJZ786459:QKU786463 QTV786459:QUQ786463 RDR786459:REM786463 RNN786459:ROI786463 RXJ786459:RYE786463 SHF786459:SIA786463 SRB786459:SRW786463 TAX786459:TBS786463 TKT786459:TLO786463 TUP786459:TVK786463 UEL786459:UFG786463 UOH786459:UPC786463 UYD786459:UYY786463 VHZ786459:VIU786463 VRV786459:VSQ786463 WBR786459:WCM786463 WLN786459:WMI786463 WVJ786459:WWE786463 IX851995:JS851999 ST851995:TO851999 ACP851995:ADK851999 AML851995:ANG851999 AWH851995:AXC851999 BGD851995:BGY851999 BPZ851995:BQU851999 BZV851995:CAQ851999 CJR851995:CKM851999 CTN851995:CUI851999 DDJ851995:DEE851999 DNF851995:DOA851999 DXB851995:DXW851999 EGX851995:EHS851999 EQT851995:ERO851999 FAP851995:FBK851999 FKL851995:FLG851999 FUH851995:FVC851999 GED851995:GEY851999 GNZ851995:GOU851999 GXV851995:GYQ851999 HHR851995:HIM851999 HRN851995:HSI851999 IBJ851995:ICE851999 ILF851995:IMA851999 IVB851995:IVW851999 JEX851995:JFS851999 JOT851995:JPO851999 JYP851995:JZK851999 KIL851995:KJG851999 KSH851995:KTC851999 LCD851995:LCY851999 LLZ851995:LMU851999 LVV851995:LWQ851999 MFR851995:MGM851999 MPN851995:MQI851999 MZJ851995:NAE851999 NJF851995:NKA851999 NTB851995:NTW851999 OCX851995:ODS851999 OMT851995:ONO851999 OWP851995:OXK851999 PGL851995:PHG851999 PQH851995:PRC851999 QAD851995:QAY851999 QJZ851995:QKU851999 QTV851995:QUQ851999 RDR851995:REM851999 RNN851995:ROI851999 RXJ851995:RYE851999 SHF851995:SIA851999 SRB851995:SRW851999 TAX851995:TBS851999 TKT851995:TLO851999 TUP851995:TVK851999 UEL851995:UFG851999 UOH851995:UPC851999 UYD851995:UYY851999 VHZ851995:VIU851999 VRV851995:VSQ851999 WBR851995:WCM851999 WLN851995:WMI851999 WVJ851995:WWE851999 IX917531:JS917535 ST917531:TO917535 ACP917531:ADK917535 AML917531:ANG917535 AWH917531:AXC917535 BGD917531:BGY917535 BPZ917531:BQU917535 BZV917531:CAQ917535 CJR917531:CKM917535 CTN917531:CUI917535 DDJ917531:DEE917535 DNF917531:DOA917535 DXB917531:DXW917535 EGX917531:EHS917535 EQT917531:ERO917535 FAP917531:FBK917535 FKL917531:FLG917535 FUH917531:FVC917535 GED917531:GEY917535 GNZ917531:GOU917535 GXV917531:GYQ917535 HHR917531:HIM917535 HRN917531:HSI917535 IBJ917531:ICE917535 ILF917531:IMA917535 IVB917531:IVW917535 JEX917531:JFS917535 JOT917531:JPO917535 JYP917531:JZK917535 KIL917531:KJG917535 KSH917531:KTC917535 LCD917531:LCY917535 LLZ917531:LMU917535 LVV917531:LWQ917535 MFR917531:MGM917535 MPN917531:MQI917535 MZJ917531:NAE917535 NJF917531:NKA917535 NTB917531:NTW917535 OCX917531:ODS917535 OMT917531:ONO917535 OWP917531:OXK917535 PGL917531:PHG917535 PQH917531:PRC917535 QAD917531:QAY917535 QJZ917531:QKU917535 QTV917531:QUQ917535 RDR917531:REM917535 RNN917531:ROI917535 RXJ917531:RYE917535 SHF917531:SIA917535 SRB917531:SRW917535 TAX917531:TBS917535 TKT917531:TLO917535 TUP917531:TVK917535 UEL917531:UFG917535 UOH917531:UPC917535 UYD917531:UYY917535 VHZ917531:VIU917535 VRV917531:VSQ917535 WBR917531:WCM917535 WLN917531:WMI917535 WVJ917531:WWE917535 IX983067:JS983071 ST983067:TO983071 ACP983067:ADK983071 AML983067:ANG983071 AWH983067:AXC983071 BGD983067:BGY983071 BPZ983067:BQU983071 BZV983067:CAQ983071 CJR983067:CKM983071 CTN983067:CUI983071 DDJ983067:DEE983071 DNF983067:DOA983071 DXB983067:DXW983071 EGX983067:EHS983071 EQT983067:ERO983071 FAP983067:FBK983071 FKL983067:FLG983071 FUH983067:FVC983071 GED983067:GEY983071 GNZ983067:GOU983071 GXV983067:GYQ983071 HHR983067:HIM983071 HRN983067:HSI983071 IBJ983067:ICE983071 ILF983067:IMA983071 IVB983067:IVW983071 JEX983067:JFS983071 JOT983067:JPO983071 JYP983067:JZK983071 KIL983067:KJG983071 KSH983067:KTC983071 LCD983067:LCY983071 LLZ983067:LMU983071 LVV983067:LWQ983071 MFR983067:MGM983071 MPN983067:MQI983071 MZJ983067:NAE983071 NJF983067:NKA983071 NTB983067:NTW983071 OCX983067:ODS983071 OMT983067:ONO983071 OWP983067:OXK983071 PGL983067:PHG983071 PQH983067:PRC983071 QAD983067:QAY983071 QJZ983067:QKU983071 QTV983067:QUQ983071 RDR983067:REM983071 RNN983067:ROI983071 RXJ983067:RYE983071 SHF983067:SIA983071 SRB983067:SRW983071 TAX983067:TBS983071 TKT983067:TLO983071 TUP983067:TVK983071 UEL983067:UFG983071 UOH983067:UPC983071 UYD983067:UYY983071 VHZ983067:VIU983071 VRV983067:VSQ983071 WBR983067:WCM983071 WLN983067:WMI983071 IX27:JS31 WVJ27:WWE31 WLN27:WMI31 WBR27:WCM31 VRV27:VSQ31 VHZ27:VIU31 UYD27:UYY31 UOH27:UPC31 UEL27:UFG31 TUP27:TVK31 TKT27:TLO31 TAX27:TBS31 SRB27:SRW31 SHF27:SIA31 RXJ27:RYE31 RNN27:ROI31 RDR27:REM31 QTV27:QUQ31 QJZ27:QKU31 QAD27:QAY31 PQH27:PRC31 PGL27:PHG31 OWP27:OXK31 OMT27:ONO31 OCX27:ODS31 NTB27:NTW31 NJF27:NKA31 MZJ27:NAE31 MPN27:MQI31 MFR27:MGM31 LVV27:LWQ31 LLZ27:LMU31 LCD27:LCY31 KSH27:KTC31 KIL27:KJG31 JYP27:JZK31 JOT27:JPO31 JEX27:JFS31 IVB27:IVW31 ILF27:IMA31 IBJ27:ICE31 HRN27:HSI31 HHR27:HIM31 GXV27:GYQ31 GNZ27:GOU31 GED27:GEY31 FUH27:FVC31 FKL27:FLG31 FAP27:FBK31 EQT27:ERO31 EGX27:EHS31 DXB27:DXW31 DNF27:DOA31 DDJ27:DEE31 CTN27:CUI31 CJR27:CKM31 BZV27:CAQ31 BPZ27:BQU31 BGD27:BGY31 AWH27:AXC31 AML27:ANG31 ACP27:ADK31 ST27:TO31 L65563:AG65567 L131099:AG131103 L196635:AG196639 L262171:AG262175 L327707:AG327711 L393243:AG393247 L458779:AG458783 L524315:AG524319 L589851:AG589855 L655387:AG655391 L720923:AG720927 L786459:AG786463 L851995:AG851999 L917531:AG917535 L983067:AG983071" xr:uid="{00000000-0002-0000-1B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23:AD24 JP23:JP24 TL23:TL24 ADH23:ADH24 AND23:AND24 AWZ23:AWZ24 BGV23:BGV24 BQR23:BQR24 CAN23:CAN24 CKJ23:CKJ24 CUF23:CUF24 DEB23:DEB24 DNX23:DNX24 DXT23:DXT24 EHP23:EHP24 ERL23:ERL24 FBH23:FBH24 FLD23:FLD24 FUZ23:FUZ24 GEV23:GEV24 GOR23:GOR24 GYN23:GYN24 HIJ23:HIJ24 HSF23:HSF24 ICB23:ICB24 ILX23:ILX24 IVT23:IVT24 JFP23:JFP24 JPL23:JPL24 JZH23:JZH24 KJD23:KJD24 KSZ23:KSZ24 LCV23:LCV24 LMR23:LMR24 LWN23:LWN24 MGJ23:MGJ24 MQF23:MQF24 NAB23:NAB24 NJX23:NJX24 NTT23:NTT24 ODP23:ODP24 ONL23:ONL24 OXH23:OXH24 PHD23:PHD24 PQZ23:PQZ24 QAV23:QAV24 QKR23:QKR24 QUN23:QUN24 REJ23:REJ24 ROF23:ROF24 RYB23:RYB24 SHX23:SHX24 SRT23:SRT24 TBP23:TBP24 TLL23:TLL24 TVH23:TVH24 UFD23:UFD24 UOZ23:UOZ24 UYV23:UYV24 VIR23:VIR24 VSN23:VSN24 WCJ23:WCJ24 WMF23:WMF24 WWB23:WWB24 AD65559:AD65560 JP65559:JP65560 TL65559:TL65560 ADH65559:ADH65560 AND65559:AND65560 AWZ65559:AWZ65560 BGV65559:BGV65560 BQR65559:BQR65560 CAN65559:CAN65560 CKJ65559:CKJ65560 CUF65559:CUF65560 DEB65559:DEB65560 DNX65559:DNX65560 DXT65559:DXT65560 EHP65559:EHP65560 ERL65559:ERL65560 FBH65559:FBH65560 FLD65559:FLD65560 FUZ65559:FUZ65560 GEV65559:GEV65560 GOR65559:GOR65560 GYN65559:GYN65560 HIJ65559:HIJ65560 HSF65559:HSF65560 ICB65559:ICB65560 ILX65559:ILX65560 IVT65559:IVT65560 JFP65559:JFP65560 JPL65559:JPL65560 JZH65559:JZH65560 KJD65559:KJD65560 KSZ65559:KSZ65560 LCV65559:LCV65560 LMR65559:LMR65560 LWN65559:LWN65560 MGJ65559:MGJ65560 MQF65559:MQF65560 NAB65559:NAB65560 NJX65559:NJX65560 NTT65559:NTT65560 ODP65559:ODP65560 ONL65559:ONL65560 OXH65559:OXH65560 PHD65559:PHD65560 PQZ65559:PQZ65560 QAV65559:QAV65560 QKR65559:QKR65560 QUN65559:QUN65560 REJ65559:REJ65560 ROF65559:ROF65560 RYB65559:RYB65560 SHX65559:SHX65560 SRT65559:SRT65560 TBP65559:TBP65560 TLL65559:TLL65560 TVH65559:TVH65560 UFD65559:UFD65560 UOZ65559:UOZ65560 UYV65559:UYV65560 VIR65559:VIR65560 VSN65559:VSN65560 WCJ65559:WCJ65560 WMF65559:WMF65560 WWB65559:WWB65560 AD131095:AD131096 JP131095:JP131096 TL131095:TL131096 ADH131095:ADH131096 AND131095:AND131096 AWZ131095:AWZ131096 BGV131095:BGV131096 BQR131095:BQR131096 CAN131095:CAN131096 CKJ131095:CKJ131096 CUF131095:CUF131096 DEB131095:DEB131096 DNX131095:DNX131096 DXT131095:DXT131096 EHP131095:EHP131096 ERL131095:ERL131096 FBH131095:FBH131096 FLD131095:FLD131096 FUZ131095:FUZ131096 GEV131095:GEV131096 GOR131095:GOR131096 GYN131095:GYN131096 HIJ131095:HIJ131096 HSF131095:HSF131096 ICB131095:ICB131096 ILX131095:ILX131096 IVT131095:IVT131096 JFP131095:JFP131096 JPL131095:JPL131096 JZH131095:JZH131096 KJD131095:KJD131096 KSZ131095:KSZ131096 LCV131095:LCV131096 LMR131095:LMR131096 LWN131095:LWN131096 MGJ131095:MGJ131096 MQF131095:MQF131096 NAB131095:NAB131096 NJX131095:NJX131096 NTT131095:NTT131096 ODP131095:ODP131096 ONL131095:ONL131096 OXH131095:OXH131096 PHD131095:PHD131096 PQZ131095:PQZ131096 QAV131095:QAV131096 QKR131095:QKR131096 QUN131095:QUN131096 REJ131095:REJ131096 ROF131095:ROF131096 RYB131095:RYB131096 SHX131095:SHX131096 SRT131095:SRT131096 TBP131095:TBP131096 TLL131095:TLL131096 TVH131095:TVH131096 UFD131095:UFD131096 UOZ131095:UOZ131096 UYV131095:UYV131096 VIR131095:VIR131096 VSN131095:VSN131096 WCJ131095:WCJ131096 WMF131095:WMF131096 WWB131095:WWB131096 AD196631:AD196632 JP196631:JP196632 TL196631:TL196632 ADH196631:ADH196632 AND196631:AND196632 AWZ196631:AWZ196632 BGV196631:BGV196632 BQR196631:BQR196632 CAN196631:CAN196632 CKJ196631:CKJ196632 CUF196631:CUF196632 DEB196631:DEB196632 DNX196631:DNX196632 DXT196631:DXT196632 EHP196631:EHP196632 ERL196631:ERL196632 FBH196631:FBH196632 FLD196631:FLD196632 FUZ196631:FUZ196632 GEV196631:GEV196632 GOR196631:GOR196632 GYN196631:GYN196632 HIJ196631:HIJ196632 HSF196631:HSF196632 ICB196631:ICB196632 ILX196631:ILX196632 IVT196631:IVT196632 JFP196631:JFP196632 JPL196631:JPL196632 JZH196631:JZH196632 KJD196631:KJD196632 KSZ196631:KSZ196632 LCV196631:LCV196632 LMR196631:LMR196632 LWN196631:LWN196632 MGJ196631:MGJ196632 MQF196631:MQF196632 NAB196631:NAB196632 NJX196631:NJX196632 NTT196631:NTT196632 ODP196631:ODP196632 ONL196631:ONL196632 OXH196631:OXH196632 PHD196631:PHD196632 PQZ196631:PQZ196632 QAV196631:QAV196632 QKR196631:QKR196632 QUN196631:QUN196632 REJ196631:REJ196632 ROF196631:ROF196632 RYB196631:RYB196632 SHX196631:SHX196632 SRT196631:SRT196632 TBP196631:TBP196632 TLL196631:TLL196632 TVH196631:TVH196632 UFD196631:UFD196632 UOZ196631:UOZ196632 UYV196631:UYV196632 VIR196631:VIR196632 VSN196631:VSN196632 WCJ196631:WCJ196632 WMF196631:WMF196632 WWB196631:WWB196632 AD262167:AD262168 JP262167:JP262168 TL262167:TL262168 ADH262167:ADH262168 AND262167:AND262168 AWZ262167:AWZ262168 BGV262167:BGV262168 BQR262167:BQR262168 CAN262167:CAN262168 CKJ262167:CKJ262168 CUF262167:CUF262168 DEB262167:DEB262168 DNX262167:DNX262168 DXT262167:DXT262168 EHP262167:EHP262168 ERL262167:ERL262168 FBH262167:FBH262168 FLD262167:FLD262168 FUZ262167:FUZ262168 GEV262167:GEV262168 GOR262167:GOR262168 GYN262167:GYN262168 HIJ262167:HIJ262168 HSF262167:HSF262168 ICB262167:ICB262168 ILX262167:ILX262168 IVT262167:IVT262168 JFP262167:JFP262168 JPL262167:JPL262168 JZH262167:JZH262168 KJD262167:KJD262168 KSZ262167:KSZ262168 LCV262167:LCV262168 LMR262167:LMR262168 LWN262167:LWN262168 MGJ262167:MGJ262168 MQF262167:MQF262168 NAB262167:NAB262168 NJX262167:NJX262168 NTT262167:NTT262168 ODP262167:ODP262168 ONL262167:ONL262168 OXH262167:OXH262168 PHD262167:PHD262168 PQZ262167:PQZ262168 QAV262167:QAV262168 QKR262167:QKR262168 QUN262167:QUN262168 REJ262167:REJ262168 ROF262167:ROF262168 RYB262167:RYB262168 SHX262167:SHX262168 SRT262167:SRT262168 TBP262167:TBP262168 TLL262167:TLL262168 TVH262167:TVH262168 UFD262167:UFD262168 UOZ262167:UOZ262168 UYV262167:UYV262168 VIR262167:VIR262168 VSN262167:VSN262168 WCJ262167:WCJ262168 WMF262167:WMF262168 WWB262167:WWB262168 AD327703:AD327704 JP327703:JP327704 TL327703:TL327704 ADH327703:ADH327704 AND327703:AND327704 AWZ327703:AWZ327704 BGV327703:BGV327704 BQR327703:BQR327704 CAN327703:CAN327704 CKJ327703:CKJ327704 CUF327703:CUF327704 DEB327703:DEB327704 DNX327703:DNX327704 DXT327703:DXT327704 EHP327703:EHP327704 ERL327703:ERL327704 FBH327703:FBH327704 FLD327703:FLD327704 FUZ327703:FUZ327704 GEV327703:GEV327704 GOR327703:GOR327704 GYN327703:GYN327704 HIJ327703:HIJ327704 HSF327703:HSF327704 ICB327703:ICB327704 ILX327703:ILX327704 IVT327703:IVT327704 JFP327703:JFP327704 JPL327703:JPL327704 JZH327703:JZH327704 KJD327703:KJD327704 KSZ327703:KSZ327704 LCV327703:LCV327704 LMR327703:LMR327704 LWN327703:LWN327704 MGJ327703:MGJ327704 MQF327703:MQF327704 NAB327703:NAB327704 NJX327703:NJX327704 NTT327703:NTT327704 ODP327703:ODP327704 ONL327703:ONL327704 OXH327703:OXH327704 PHD327703:PHD327704 PQZ327703:PQZ327704 QAV327703:QAV327704 QKR327703:QKR327704 QUN327703:QUN327704 REJ327703:REJ327704 ROF327703:ROF327704 RYB327703:RYB327704 SHX327703:SHX327704 SRT327703:SRT327704 TBP327703:TBP327704 TLL327703:TLL327704 TVH327703:TVH327704 UFD327703:UFD327704 UOZ327703:UOZ327704 UYV327703:UYV327704 VIR327703:VIR327704 VSN327703:VSN327704 WCJ327703:WCJ327704 WMF327703:WMF327704 WWB327703:WWB327704 AD393239:AD393240 JP393239:JP393240 TL393239:TL393240 ADH393239:ADH393240 AND393239:AND393240 AWZ393239:AWZ393240 BGV393239:BGV393240 BQR393239:BQR393240 CAN393239:CAN393240 CKJ393239:CKJ393240 CUF393239:CUF393240 DEB393239:DEB393240 DNX393239:DNX393240 DXT393239:DXT393240 EHP393239:EHP393240 ERL393239:ERL393240 FBH393239:FBH393240 FLD393239:FLD393240 FUZ393239:FUZ393240 GEV393239:GEV393240 GOR393239:GOR393240 GYN393239:GYN393240 HIJ393239:HIJ393240 HSF393239:HSF393240 ICB393239:ICB393240 ILX393239:ILX393240 IVT393239:IVT393240 JFP393239:JFP393240 JPL393239:JPL393240 JZH393239:JZH393240 KJD393239:KJD393240 KSZ393239:KSZ393240 LCV393239:LCV393240 LMR393239:LMR393240 LWN393239:LWN393240 MGJ393239:MGJ393240 MQF393239:MQF393240 NAB393239:NAB393240 NJX393239:NJX393240 NTT393239:NTT393240 ODP393239:ODP393240 ONL393239:ONL393240 OXH393239:OXH393240 PHD393239:PHD393240 PQZ393239:PQZ393240 QAV393239:QAV393240 QKR393239:QKR393240 QUN393239:QUN393240 REJ393239:REJ393240 ROF393239:ROF393240 RYB393239:RYB393240 SHX393239:SHX393240 SRT393239:SRT393240 TBP393239:TBP393240 TLL393239:TLL393240 TVH393239:TVH393240 UFD393239:UFD393240 UOZ393239:UOZ393240 UYV393239:UYV393240 VIR393239:VIR393240 VSN393239:VSN393240 WCJ393239:WCJ393240 WMF393239:WMF393240 WWB393239:WWB393240 AD458775:AD458776 JP458775:JP458776 TL458775:TL458776 ADH458775:ADH458776 AND458775:AND458776 AWZ458775:AWZ458776 BGV458775:BGV458776 BQR458775:BQR458776 CAN458775:CAN458776 CKJ458775:CKJ458776 CUF458775:CUF458776 DEB458775:DEB458776 DNX458775:DNX458776 DXT458775:DXT458776 EHP458775:EHP458776 ERL458775:ERL458776 FBH458775:FBH458776 FLD458775:FLD458776 FUZ458775:FUZ458776 GEV458775:GEV458776 GOR458775:GOR458776 GYN458775:GYN458776 HIJ458775:HIJ458776 HSF458775:HSF458776 ICB458775:ICB458776 ILX458775:ILX458776 IVT458775:IVT458776 JFP458775:JFP458776 JPL458775:JPL458776 JZH458775:JZH458776 KJD458775:KJD458776 KSZ458775:KSZ458776 LCV458775:LCV458776 LMR458775:LMR458776 LWN458775:LWN458776 MGJ458775:MGJ458776 MQF458775:MQF458776 NAB458775:NAB458776 NJX458775:NJX458776 NTT458775:NTT458776 ODP458775:ODP458776 ONL458775:ONL458776 OXH458775:OXH458776 PHD458775:PHD458776 PQZ458775:PQZ458776 QAV458775:QAV458776 QKR458775:QKR458776 QUN458775:QUN458776 REJ458775:REJ458776 ROF458775:ROF458776 RYB458775:RYB458776 SHX458775:SHX458776 SRT458775:SRT458776 TBP458775:TBP458776 TLL458775:TLL458776 TVH458775:TVH458776 UFD458775:UFD458776 UOZ458775:UOZ458776 UYV458775:UYV458776 VIR458775:VIR458776 VSN458775:VSN458776 WCJ458775:WCJ458776 WMF458775:WMF458776 WWB458775:WWB458776 AD524311:AD524312 JP524311:JP524312 TL524311:TL524312 ADH524311:ADH524312 AND524311:AND524312 AWZ524311:AWZ524312 BGV524311:BGV524312 BQR524311:BQR524312 CAN524311:CAN524312 CKJ524311:CKJ524312 CUF524311:CUF524312 DEB524311:DEB524312 DNX524311:DNX524312 DXT524311:DXT524312 EHP524311:EHP524312 ERL524311:ERL524312 FBH524311:FBH524312 FLD524311:FLD524312 FUZ524311:FUZ524312 GEV524311:GEV524312 GOR524311:GOR524312 GYN524311:GYN524312 HIJ524311:HIJ524312 HSF524311:HSF524312 ICB524311:ICB524312 ILX524311:ILX524312 IVT524311:IVT524312 JFP524311:JFP524312 JPL524311:JPL524312 JZH524311:JZH524312 KJD524311:KJD524312 KSZ524311:KSZ524312 LCV524311:LCV524312 LMR524311:LMR524312 LWN524311:LWN524312 MGJ524311:MGJ524312 MQF524311:MQF524312 NAB524311:NAB524312 NJX524311:NJX524312 NTT524311:NTT524312 ODP524311:ODP524312 ONL524311:ONL524312 OXH524311:OXH524312 PHD524311:PHD524312 PQZ524311:PQZ524312 QAV524311:QAV524312 QKR524311:QKR524312 QUN524311:QUN524312 REJ524311:REJ524312 ROF524311:ROF524312 RYB524311:RYB524312 SHX524311:SHX524312 SRT524311:SRT524312 TBP524311:TBP524312 TLL524311:TLL524312 TVH524311:TVH524312 UFD524311:UFD524312 UOZ524311:UOZ524312 UYV524311:UYV524312 VIR524311:VIR524312 VSN524311:VSN524312 WCJ524311:WCJ524312 WMF524311:WMF524312 WWB524311:WWB524312 AD589847:AD589848 JP589847:JP589848 TL589847:TL589848 ADH589847:ADH589848 AND589847:AND589848 AWZ589847:AWZ589848 BGV589847:BGV589848 BQR589847:BQR589848 CAN589847:CAN589848 CKJ589847:CKJ589848 CUF589847:CUF589848 DEB589847:DEB589848 DNX589847:DNX589848 DXT589847:DXT589848 EHP589847:EHP589848 ERL589847:ERL589848 FBH589847:FBH589848 FLD589847:FLD589848 FUZ589847:FUZ589848 GEV589847:GEV589848 GOR589847:GOR589848 GYN589847:GYN589848 HIJ589847:HIJ589848 HSF589847:HSF589848 ICB589847:ICB589848 ILX589847:ILX589848 IVT589847:IVT589848 JFP589847:JFP589848 JPL589847:JPL589848 JZH589847:JZH589848 KJD589847:KJD589848 KSZ589847:KSZ589848 LCV589847:LCV589848 LMR589847:LMR589848 LWN589847:LWN589848 MGJ589847:MGJ589848 MQF589847:MQF589848 NAB589847:NAB589848 NJX589847:NJX589848 NTT589847:NTT589848 ODP589847:ODP589848 ONL589847:ONL589848 OXH589847:OXH589848 PHD589847:PHD589848 PQZ589847:PQZ589848 QAV589847:QAV589848 QKR589847:QKR589848 QUN589847:QUN589848 REJ589847:REJ589848 ROF589847:ROF589848 RYB589847:RYB589848 SHX589847:SHX589848 SRT589847:SRT589848 TBP589847:TBP589848 TLL589847:TLL589848 TVH589847:TVH589848 UFD589847:UFD589848 UOZ589847:UOZ589848 UYV589847:UYV589848 VIR589847:VIR589848 VSN589847:VSN589848 WCJ589847:WCJ589848 WMF589847:WMF589848 WWB589847:WWB589848 AD655383:AD655384 JP655383:JP655384 TL655383:TL655384 ADH655383:ADH655384 AND655383:AND655384 AWZ655383:AWZ655384 BGV655383:BGV655384 BQR655383:BQR655384 CAN655383:CAN655384 CKJ655383:CKJ655384 CUF655383:CUF655384 DEB655383:DEB655384 DNX655383:DNX655384 DXT655383:DXT655384 EHP655383:EHP655384 ERL655383:ERL655384 FBH655383:FBH655384 FLD655383:FLD655384 FUZ655383:FUZ655384 GEV655383:GEV655384 GOR655383:GOR655384 GYN655383:GYN655384 HIJ655383:HIJ655384 HSF655383:HSF655384 ICB655383:ICB655384 ILX655383:ILX655384 IVT655383:IVT655384 JFP655383:JFP655384 JPL655383:JPL655384 JZH655383:JZH655384 KJD655383:KJD655384 KSZ655383:KSZ655384 LCV655383:LCV655384 LMR655383:LMR655384 LWN655383:LWN655384 MGJ655383:MGJ655384 MQF655383:MQF655384 NAB655383:NAB655384 NJX655383:NJX655384 NTT655383:NTT655384 ODP655383:ODP655384 ONL655383:ONL655384 OXH655383:OXH655384 PHD655383:PHD655384 PQZ655383:PQZ655384 QAV655383:QAV655384 QKR655383:QKR655384 QUN655383:QUN655384 REJ655383:REJ655384 ROF655383:ROF655384 RYB655383:RYB655384 SHX655383:SHX655384 SRT655383:SRT655384 TBP655383:TBP655384 TLL655383:TLL655384 TVH655383:TVH655384 UFD655383:UFD655384 UOZ655383:UOZ655384 UYV655383:UYV655384 VIR655383:VIR655384 VSN655383:VSN655384 WCJ655383:WCJ655384 WMF655383:WMF655384 WWB655383:WWB655384 AD720919:AD720920 JP720919:JP720920 TL720919:TL720920 ADH720919:ADH720920 AND720919:AND720920 AWZ720919:AWZ720920 BGV720919:BGV720920 BQR720919:BQR720920 CAN720919:CAN720920 CKJ720919:CKJ720920 CUF720919:CUF720920 DEB720919:DEB720920 DNX720919:DNX720920 DXT720919:DXT720920 EHP720919:EHP720920 ERL720919:ERL720920 FBH720919:FBH720920 FLD720919:FLD720920 FUZ720919:FUZ720920 GEV720919:GEV720920 GOR720919:GOR720920 GYN720919:GYN720920 HIJ720919:HIJ720920 HSF720919:HSF720920 ICB720919:ICB720920 ILX720919:ILX720920 IVT720919:IVT720920 JFP720919:JFP720920 JPL720919:JPL720920 JZH720919:JZH720920 KJD720919:KJD720920 KSZ720919:KSZ720920 LCV720919:LCV720920 LMR720919:LMR720920 LWN720919:LWN720920 MGJ720919:MGJ720920 MQF720919:MQF720920 NAB720919:NAB720920 NJX720919:NJX720920 NTT720919:NTT720920 ODP720919:ODP720920 ONL720919:ONL720920 OXH720919:OXH720920 PHD720919:PHD720920 PQZ720919:PQZ720920 QAV720919:QAV720920 QKR720919:QKR720920 QUN720919:QUN720920 REJ720919:REJ720920 ROF720919:ROF720920 RYB720919:RYB720920 SHX720919:SHX720920 SRT720919:SRT720920 TBP720919:TBP720920 TLL720919:TLL720920 TVH720919:TVH720920 UFD720919:UFD720920 UOZ720919:UOZ720920 UYV720919:UYV720920 VIR720919:VIR720920 VSN720919:VSN720920 WCJ720919:WCJ720920 WMF720919:WMF720920 WWB720919:WWB720920 AD786455:AD786456 JP786455:JP786456 TL786455:TL786456 ADH786455:ADH786456 AND786455:AND786456 AWZ786455:AWZ786456 BGV786455:BGV786456 BQR786455:BQR786456 CAN786455:CAN786456 CKJ786455:CKJ786456 CUF786455:CUF786456 DEB786455:DEB786456 DNX786455:DNX786456 DXT786455:DXT786456 EHP786455:EHP786456 ERL786455:ERL786456 FBH786455:FBH786456 FLD786455:FLD786456 FUZ786455:FUZ786456 GEV786455:GEV786456 GOR786455:GOR786456 GYN786455:GYN786456 HIJ786455:HIJ786456 HSF786455:HSF786456 ICB786455:ICB786456 ILX786455:ILX786456 IVT786455:IVT786456 JFP786455:JFP786456 JPL786455:JPL786456 JZH786455:JZH786456 KJD786455:KJD786456 KSZ786455:KSZ786456 LCV786455:LCV786456 LMR786455:LMR786456 LWN786455:LWN786456 MGJ786455:MGJ786456 MQF786455:MQF786456 NAB786455:NAB786456 NJX786455:NJX786456 NTT786455:NTT786456 ODP786455:ODP786456 ONL786455:ONL786456 OXH786455:OXH786456 PHD786455:PHD786456 PQZ786455:PQZ786456 QAV786455:QAV786456 QKR786455:QKR786456 QUN786455:QUN786456 REJ786455:REJ786456 ROF786455:ROF786456 RYB786455:RYB786456 SHX786455:SHX786456 SRT786455:SRT786456 TBP786455:TBP786456 TLL786455:TLL786456 TVH786455:TVH786456 UFD786455:UFD786456 UOZ786455:UOZ786456 UYV786455:UYV786456 VIR786455:VIR786456 VSN786455:VSN786456 WCJ786455:WCJ786456 WMF786455:WMF786456 WWB786455:WWB786456 AD851991:AD851992 JP851991:JP851992 TL851991:TL851992 ADH851991:ADH851992 AND851991:AND851992 AWZ851991:AWZ851992 BGV851991:BGV851992 BQR851991:BQR851992 CAN851991:CAN851992 CKJ851991:CKJ851992 CUF851991:CUF851992 DEB851991:DEB851992 DNX851991:DNX851992 DXT851991:DXT851992 EHP851991:EHP851992 ERL851991:ERL851992 FBH851991:FBH851992 FLD851991:FLD851992 FUZ851991:FUZ851992 GEV851991:GEV851992 GOR851991:GOR851992 GYN851991:GYN851992 HIJ851991:HIJ851992 HSF851991:HSF851992 ICB851991:ICB851992 ILX851991:ILX851992 IVT851991:IVT851992 JFP851991:JFP851992 JPL851991:JPL851992 JZH851991:JZH851992 KJD851991:KJD851992 KSZ851991:KSZ851992 LCV851991:LCV851992 LMR851991:LMR851992 LWN851991:LWN851992 MGJ851991:MGJ851992 MQF851991:MQF851992 NAB851991:NAB851992 NJX851991:NJX851992 NTT851991:NTT851992 ODP851991:ODP851992 ONL851991:ONL851992 OXH851991:OXH851992 PHD851991:PHD851992 PQZ851991:PQZ851992 QAV851991:QAV851992 QKR851991:QKR851992 QUN851991:QUN851992 REJ851991:REJ851992 ROF851991:ROF851992 RYB851991:RYB851992 SHX851991:SHX851992 SRT851991:SRT851992 TBP851991:TBP851992 TLL851991:TLL851992 TVH851991:TVH851992 UFD851991:UFD851992 UOZ851991:UOZ851992 UYV851991:UYV851992 VIR851991:VIR851992 VSN851991:VSN851992 WCJ851991:WCJ851992 WMF851991:WMF851992 WWB851991:WWB851992 AD917527:AD917528 JP917527:JP917528 TL917527:TL917528 ADH917527:ADH917528 AND917527:AND917528 AWZ917527:AWZ917528 BGV917527:BGV917528 BQR917527:BQR917528 CAN917527:CAN917528 CKJ917527:CKJ917528 CUF917527:CUF917528 DEB917527:DEB917528 DNX917527:DNX917528 DXT917527:DXT917528 EHP917527:EHP917528 ERL917527:ERL917528 FBH917527:FBH917528 FLD917527:FLD917528 FUZ917527:FUZ917528 GEV917527:GEV917528 GOR917527:GOR917528 GYN917527:GYN917528 HIJ917527:HIJ917528 HSF917527:HSF917528 ICB917527:ICB917528 ILX917527:ILX917528 IVT917527:IVT917528 JFP917527:JFP917528 JPL917527:JPL917528 JZH917527:JZH917528 KJD917527:KJD917528 KSZ917527:KSZ917528 LCV917527:LCV917528 LMR917527:LMR917528 LWN917527:LWN917528 MGJ917527:MGJ917528 MQF917527:MQF917528 NAB917527:NAB917528 NJX917527:NJX917528 NTT917527:NTT917528 ODP917527:ODP917528 ONL917527:ONL917528 OXH917527:OXH917528 PHD917527:PHD917528 PQZ917527:PQZ917528 QAV917527:QAV917528 QKR917527:QKR917528 QUN917527:QUN917528 REJ917527:REJ917528 ROF917527:ROF917528 RYB917527:RYB917528 SHX917527:SHX917528 SRT917527:SRT917528 TBP917527:TBP917528 TLL917527:TLL917528 TVH917527:TVH917528 UFD917527:UFD917528 UOZ917527:UOZ917528 UYV917527:UYV917528 VIR917527:VIR917528 VSN917527:VSN917528 WCJ917527:WCJ917528 WMF917527:WMF917528 WWB917527:WWB917528 AD983063:AD983064 JP983063:JP983064 TL983063:TL983064 ADH983063:ADH983064 AND983063:AND983064 AWZ983063:AWZ983064 BGV983063:BGV983064 BQR983063:BQR983064 CAN983063:CAN983064 CKJ983063:CKJ983064 CUF983063:CUF983064 DEB983063:DEB983064 DNX983063:DNX983064 DXT983063:DXT983064 EHP983063:EHP983064 ERL983063:ERL983064 FBH983063:FBH983064 FLD983063:FLD983064 FUZ983063:FUZ983064 GEV983063:GEV983064 GOR983063:GOR983064 GYN983063:GYN983064 HIJ983063:HIJ983064 HSF983063:HSF983064 ICB983063:ICB983064 ILX983063:ILX983064 IVT983063:IVT983064 JFP983063:JFP983064 JPL983063:JPL983064 JZH983063:JZH983064 KJD983063:KJD983064 KSZ983063:KSZ983064 LCV983063:LCV983064 LMR983063:LMR983064 LWN983063:LWN983064 MGJ983063:MGJ983064 MQF983063:MQF983064 NAB983063:NAB983064 NJX983063:NJX983064 NTT983063:NTT983064 ODP983063:ODP983064 ONL983063:ONL983064 OXH983063:OXH983064 PHD983063:PHD983064 PQZ983063:PQZ983064 QAV983063:QAV983064 QKR983063:QKR983064 QUN983063:QUN983064 REJ983063:REJ983064 ROF983063:ROF983064 RYB983063:RYB983064 SHX983063:SHX983064 SRT983063:SRT983064 TBP983063:TBP983064 TLL983063:TLL983064 TVH983063:TVH983064 UFD983063:UFD983064 UOZ983063:UOZ983064 UYV983063:UYV983064 VIR983063:VIR983064 VSN983063:VSN983064 WCJ983063:WCJ983064 WMF983063:WMF983064 WWB983063:WWB983064 AB23:AB24 JN23:JN24 TJ23:TJ24 ADF23:ADF24 ANB23:ANB24 AWX23:AWX24 BGT23:BGT24 BQP23:BQP24 CAL23:CAL24 CKH23:CKH24 CUD23:CUD24 DDZ23:DDZ24 DNV23:DNV24 DXR23:DXR24 EHN23:EHN24 ERJ23:ERJ24 FBF23:FBF24 FLB23:FLB24 FUX23:FUX24 GET23:GET24 GOP23:GOP24 GYL23:GYL24 HIH23:HIH24 HSD23:HSD24 IBZ23:IBZ24 ILV23:ILV24 IVR23:IVR24 JFN23:JFN24 JPJ23:JPJ24 JZF23:JZF24 KJB23:KJB24 KSX23:KSX24 LCT23:LCT24 LMP23:LMP24 LWL23:LWL24 MGH23:MGH24 MQD23:MQD24 MZZ23:MZZ24 NJV23:NJV24 NTR23:NTR24 ODN23:ODN24 ONJ23:ONJ24 OXF23:OXF24 PHB23:PHB24 PQX23:PQX24 QAT23:QAT24 QKP23:QKP24 QUL23:QUL24 REH23:REH24 ROD23:ROD24 RXZ23:RXZ24 SHV23:SHV24 SRR23:SRR24 TBN23:TBN24 TLJ23:TLJ24 TVF23:TVF24 UFB23:UFB24 UOX23:UOX24 UYT23:UYT24 VIP23:VIP24 VSL23:VSL24 WCH23:WCH24 WMD23:WMD24 WVZ23:WVZ24 AB65559:AB65560 JN65559:JN65560 TJ65559:TJ65560 ADF65559:ADF65560 ANB65559:ANB65560 AWX65559:AWX65560 BGT65559:BGT65560 BQP65559:BQP65560 CAL65559:CAL65560 CKH65559:CKH65560 CUD65559:CUD65560 DDZ65559:DDZ65560 DNV65559:DNV65560 DXR65559:DXR65560 EHN65559:EHN65560 ERJ65559:ERJ65560 FBF65559:FBF65560 FLB65559:FLB65560 FUX65559:FUX65560 GET65559:GET65560 GOP65559:GOP65560 GYL65559:GYL65560 HIH65559:HIH65560 HSD65559:HSD65560 IBZ65559:IBZ65560 ILV65559:ILV65560 IVR65559:IVR65560 JFN65559:JFN65560 JPJ65559:JPJ65560 JZF65559:JZF65560 KJB65559:KJB65560 KSX65559:KSX65560 LCT65559:LCT65560 LMP65559:LMP65560 LWL65559:LWL65560 MGH65559:MGH65560 MQD65559:MQD65560 MZZ65559:MZZ65560 NJV65559:NJV65560 NTR65559:NTR65560 ODN65559:ODN65560 ONJ65559:ONJ65560 OXF65559:OXF65560 PHB65559:PHB65560 PQX65559:PQX65560 QAT65559:QAT65560 QKP65559:QKP65560 QUL65559:QUL65560 REH65559:REH65560 ROD65559:ROD65560 RXZ65559:RXZ65560 SHV65559:SHV65560 SRR65559:SRR65560 TBN65559:TBN65560 TLJ65559:TLJ65560 TVF65559:TVF65560 UFB65559:UFB65560 UOX65559:UOX65560 UYT65559:UYT65560 VIP65559:VIP65560 VSL65559:VSL65560 WCH65559:WCH65560 WMD65559:WMD65560 WVZ65559:WVZ65560 AB131095:AB131096 JN131095:JN131096 TJ131095:TJ131096 ADF131095:ADF131096 ANB131095:ANB131096 AWX131095:AWX131096 BGT131095:BGT131096 BQP131095:BQP131096 CAL131095:CAL131096 CKH131095:CKH131096 CUD131095:CUD131096 DDZ131095:DDZ131096 DNV131095:DNV131096 DXR131095:DXR131096 EHN131095:EHN131096 ERJ131095:ERJ131096 FBF131095:FBF131096 FLB131095:FLB131096 FUX131095:FUX131096 GET131095:GET131096 GOP131095:GOP131096 GYL131095:GYL131096 HIH131095:HIH131096 HSD131095:HSD131096 IBZ131095:IBZ131096 ILV131095:ILV131096 IVR131095:IVR131096 JFN131095:JFN131096 JPJ131095:JPJ131096 JZF131095:JZF131096 KJB131095:KJB131096 KSX131095:KSX131096 LCT131095:LCT131096 LMP131095:LMP131096 LWL131095:LWL131096 MGH131095:MGH131096 MQD131095:MQD131096 MZZ131095:MZZ131096 NJV131095:NJV131096 NTR131095:NTR131096 ODN131095:ODN131096 ONJ131095:ONJ131096 OXF131095:OXF131096 PHB131095:PHB131096 PQX131095:PQX131096 QAT131095:QAT131096 QKP131095:QKP131096 QUL131095:QUL131096 REH131095:REH131096 ROD131095:ROD131096 RXZ131095:RXZ131096 SHV131095:SHV131096 SRR131095:SRR131096 TBN131095:TBN131096 TLJ131095:TLJ131096 TVF131095:TVF131096 UFB131095:UFB131096 UOX131095:UOX131096 UYT131095:UYT131096 VIP131095:VIP131096 VSL131095:VSL131096 WCH131095:WCH131096 WMD131095:WMD131096 WVZ131095:WVZ131096 AB196631:AB196632 JN196631:JN196632 TJ196631:TJ196632 ADF196631:ADF196632 ANB196631:ANB196632 AWX196631:AWX196632 BGT196631:BGT196632 BQP196631:BQP196632 CAL196631:CAL196632 CKH196631:CKH196632 CUD196631:CUD196632 DDZ196631:DDZ196632 DNV196631:DNV196632 DXR196631:DXR196632 EHN196631:EHN196632 ERJ196631:ERJ196632 FBF196631:FBF196632 FLB196631:FLB196632 FUX196631:FUX196632 GET196631:GET196632 GOP196631:GOP196632 GYL196631:GYL196632 HIH196631:HIH196632 HSD196631:HSD196632 IBZ196631:IBZ196632 ILV196631:ILV196632 IVR196631:IVR196632 JFN196631:JFN196632 JPJ196631:JPJ196632 JZF196631:JZF196632 KJB196631:KJB196632 KSX196631:KSX196632 LCT196631:LCT196632 LMP196631:LMP196632 LWL196631:LWL196632 MGH196631:MGH196632 MQD196631:MQD196632 MZZ196631:MZZ196632 NJV196631:NJV196632 NTR196631:NTR196632 ODN196631:ODN196632 ONJ196631:ONJ196632 OXF196631:OXF196632 PHB196631:PHB196632 PQX196631:PQX196632 QAT196631:QAT196632 QKP196631:QKP196632 QUL196631:QUL196632 REH196631:REH196632 ROD196631:ROD196632 RXZ196631:RXZ196632 SHV196631:SHV196632 SRR196631:SRR196632 TBN196631:TBN196632 TLJ196631:TLJ196632 TVF196631:TVF196632 UFB196631:UFB196632 UOX196631:UOX196632 UYT196631:UYT196632 VIP196631:VIP196632 VSL196631:VSL196632 WCH196631:WCH196632 WMD196631:WMD196632 WVZ196631:WVZ196632 AB262167:AB262168 JN262167:JN262168 TJ262167:TJ262168 ADF262167:ADF262168 ANB262167:ANB262168 AWX262167:AWX262168 BGT262167:BGT262168 BQP262167:BQP262168 CAL262167:CAL262168 CKH262167:CKH262168 CUD262167:CUD262168 DDZ262167:DDZ262168 DNV262167:DNV262168 DXR262167:DXR262168 EHN262167:EHN262168 ERJ262167:ERJ262168 FBF262167:FBF262168 FLB262167:FLB262168 FUX262167:FUX262168 GET262167:GET262168 GOP262167:GOP262168 GYL262167:GYL262168 HIH262167:HIH262168 HSD262167:HSD262168 IBZ262167:IBZ262168 ILV262167:ILV262168 IVR262167:IVR262168 JFN262167:JFN262168 JPJ262167:JPJ262168 JZF262167:JZF262168 KJB262167:KJB262168 KSX262167:KSX262168 LCT262167:LCT262168 LMP262167:LMP262168 LWL262167:LWL262168 MGH262167:MGH262168 MQD262167:MQD262168 MZZ262167:MZZ262168 NJV262167:NJV262168 NTR262167:NTR262168 ODN262167:ODN262168 ONJ262167:ONJ262168 OXF262167:OXF262168 PHB262167:PHB262168 PQX262167:PQX262168 QAT262167:QAT262168 QKP262167:QKP262168 QUL262167:QUL262168 REH262167:REH262168 ROD262167:ROD262168 RXZ262167:RXZ262168 SHV262167:SHV262168 SRR262167:SRR262168 TBN262167:TBN262168 TLJ262167:TLJ262168 TVF262167:TVF262168 UFB262167:UFB262168 UOX262167:UOX262168 UYT262167:UYT262168 VIP262167:VIP262168 VSL262167:VSL262168 WCH262167:WCH262168 WMD262167:WMD262168 WVZ262167:WVZ262168 AB327703:AB327704 JN327703:JN327704 TJ327703:TJ327704 ADF327703:ADF327704 ANB327703:ANB327704 AWX327703:AWX327704 BGT327703:BGT327704 BQP327703:BQP327704 CAL327703:CAL327704 CKH327703:CKH327704 CUD327703:CUD327704 DDZ327703:DDZ327704 DNV327703:DNV327704 DXR327703:DXR327704 EHN327703:EHN327704 ERJ327703:ERJ327704 FBF327703:FBF327704 FLB327703:FLB327704 FUX327703:FUX327704 GET327703:GET327704 GOP327703:GOP327704 GYL327703:GYL327704 HIH327703:HIH327704 HSD327703:HSD327704 IBZ327703:IBZ327704 ILV327703:ILV327704 IVR327703:IVR327704 JFN327703:JFN327704 JPJ327703:JPJ327704 JZF327703:JZF327704 KJB327703:KJB327704 KSX327703:KSX327704 LCT327703:LCT327704 LMP327703:LMP327704 LWL327703:LWL327704 MGH327703:MGH327704 MQD327703:MQD327704 MZZ327703:MZZ327704 NJV327703:NJV327704 NTR327703:NTR327704 ODN327703:ODN327704 ONJ327703:ONJ327704 OXF327703:OXF327704 PHB327703:PHB327704 PQX327703:PQX327704 QAT327703:QAT327704 QKP327703:QKP327704 QUL327703:QUL327704 REH327703:REH327704 ROD327703:ROD327704 RXZ327703:RXZ327704 SHV327703:SHV327704 SRR327703:SRR327704 TBN327703:TBN327704 TLJ327703:TLJ327704 TVF327703:TVF327704 UFB327703:UFB327704 UOX327703:UOX327704 UYT327703:UYT327704 VIP327703:VIP327704 VSL327703:VSL327704 WCH327703:WCH327704 WMD327703:WMD327704 WVZ327703:WVZ327704 AB393239:AB393240 JN393239:JN393240 TJ393239:TJ393240 ADF393239:ADF393240 ANB393239:ANB393240 AWX393239:AWX393240 BGT393239:BGT393240 BQP393239:BQP393240 CAL393239:CAL393240 CKH393239:CKH393240 CUD393239:CUD393240 DDZ393239:DDZ393240 DNV393239:DNV393240 DXR393239:DXR393240 EHN393239:EHN393240 ERJ393239:ERJ393240 FBF393239:FBF393240 FLB393239:FLB393240 FUX393239:FUX393240 GET393239:GET393240 GOP393239:GOP393240 GYL393239:GYL393240 HIH393239:HIH393240 HSD393239:HSD393240 IBZ393239:IBZ393240 ILV393239:ILV393240 IVR393239:IVR393240 JFN393239:JFN393240 JPJ393239:JPJ393240 JZF393239:JZF393240 KJB393239:KJB393240 KSX393239:KSX393240 LCT393239:LCT393240 LMP393239:LMP393240 LWL393239:LWL393240 MGH393239:MGH393240 MQD393239:MQD393240 MZZ393239:MZZ393240 NJV393239:NJV393240 NTR393239:NTR393240 ODN393239:ODN393240 ONJ393239:ONJ393240 OXF393239:OXF393240 PHB393239:PHB393240 PQX393239:PQX393240 QAT393239:QAT393240 QKP393239:QKP393240 QUL393239:QUL393240 REH393239:REH393240 ROD393239:ROD393240 RXZ393239:RXZ393240 SHV393239:SHV393240 SRR393239:SRR393240 TBN393239:TBN393240 TLJ393239:TLJ393240 TVF393239:TVF393240 UFB393239:UFB393240 UOX393239:UOX393240 UYT393239:UYT393240 VIP393239:VIP393240 VSL393239:VSL393240 WCH393239:WCH393240 WMD393239:WMD393240 WVZ393239:WVZ393240 AB458775:AB458776 JN458775:JN458776 TJ458775:TJ458776 ADF458775:ADF458776 ANB458775:ANB458776 AWX458775:AWX458776 BGT458775:BGT458776 BQP458775:BQP458776 CAL458775:CAL458776 CKH458775:CKH458776 CUD458775:CUD458776 DDZ458775:DDZ458776 DNV458775:DNV458776 DXR458775:DXR458776 EHN458775:EHN458776 ERJ458775:ERJ458776 FBF458775:FBF458776 FLB458775:FLB458776 FUX458775:FUX458776 GET458775:GET458776 GOP458775:GOP458776 GYL458775:GYL458776 HIH458775:HIH458776 HSD458775:HSD458776 IBZ458775:IBZ458776 ILV458775:ILV458776 IVR458775:IVR458776 JFN458775:JFN458776 JPJ458775:JPJ458776 JZF458775:JZF458776 KJB458775:KJB458776 KSX458775:KSX458776 LCT458775:LCT458776 LMP458775:LMP458776 LWL458775:LWL458776 MGH458775:MGH458776 MQD458775:MQD458776 MZZ458775:MZZ458776 NJV458775:NJV458776 NTR458775:NTR458776 ODN458775:ODN458776 ONJ458775:ONJ458776 OXF458775:OXF458776 PHB458775:PHB458776 PQX458775:PQX458776 QAT458775:QAT458776 QKP458775:QKP458776 QUL458775:QUL458776 REH458775:REH458776 ROD458775:ROD458776 RXZ458775:RXZ458776 SHV458775:SHV458776 SRR458775:SRR458776 TBN458775:TBN458776 TLJ458775:TLJ458776 TVF458775:TVF458776 UFB458775:UFB458776 UOX458775:UOX458776 UYT458775:UYT458776 VIP458775:VIP458776 VSL458775:VSL458776 WCH458775:WCH458776 WMD458775:WMD458776 WVZ458775:WVZ458776 AB524311:AB524312 JN524311:JN524312 TJ524311:TJ524312 ADF524311:ADF524312 ANB524311:ANB524312 AWX524311:AWX524312 BGT524311:BGT524312 BQP524311:BQP524312 CAL524311:CAL524312 CKH524311:CKH524312 CUD524311:CUD524312 DDZ524311:DDZ524312 DNV524311:DNV524312 DXR524311:DXR524312 EHN524311:EHN524312 ERJ524311:ERJ524312 FBF524311:FBF524312 FLB524311:FLB524312 FUX524311:FUX524312 GET524311:GET524312 GOP524311:GOP524312 GYL524311:GYL524312 HIH524311:HIH524312 HSD524311:HSD524312 IBZ524311:IBZ524312 ILV524311:ILV524312 IVR524311:IVR524312 JFN524311:JFN524312 JPJ524311:JPJ524312 JZF524311:JZF524312 KJB524311:KJB524312 KSX524311:KSX524312 LCT524311:LCT524312 LMP524311:LMP524312 LWL524311:LWL524312 MGH524311:MGH524312 MQD524311:MQD524312 MZZ524311:MZZ524312 NJV524311:NJV524312 NTR524311:NTR524312 ODN524311:ODN524312 ONJ524311:ONJ524312 OXF524311:OXF524312 PHB524311:PHB524312 PQX524311:PQX524312 QAT524311:QAT524312 QKP524311:QKP524312 QUL524311:QUL524312 REH524311:REH524312 ROD524311:ROD524312 RXZ524311:RXZ524312 SHV524311:SHV524312 SRR524311:SRR524312 TBN524311:TBN524312 TLJ524311:TLJ524312 TVF524311:TVF524312 UFB524311:UFB524312 UOX524311:UOX524312 UYT524311:UYT524312 VIP524311:VIP524312 VSL524311:VSL524312 WCH524311:WCH524312 WMD524311:WMD524312 WVZ524311:WVZ524312 AB589847:AB589848 JN589847:JN589848 TJ589847:TJ589848 ADF589847:ADF589848 ANB589847:ANB589848 AWX589847:AWX589848 BGT589847:BGT589848 BQP589847:BQP589848 CAL589847:CAL589848 CKH589847:CKH589848 CUD589847:CUD589848 DDZ589847:DDZ589848 DNV589847:DNV589848 DXR589847:DXR589848 EHN589847:EHN589848 ERJ589847:ERJ589848 FBF589847:FBF589848 FLB589847:FLB589848 FUX589847:FUX589848 GET589847:GET589848 GOP589847:GOP589848 GYL589847:GYL589848 HIH589847:HIH589848 HSD589847:HSD589848 IBZ589847:IBZ589848 ILV589847:ILV589848 IVR589847:IVR589848 JFN589847:JFN589848 JPJ589847:JPJ589848 JZF589847:JZF589848 KJB589847:KJB589848 KSX589847:KSX589848 LCT589847:LCT589848 LMP589847:LMP589848 LWL589847:LWL589848 MGH589847:MGH589848 MQD589847:MQD589848 MZZ589847:MZZ589848 NJV589847:NJV589848 NTR589847:NTR589848 ODN589847:ODN589848 ONJ589847:ONJ589848 OXF589847:OXF589848 PHB589847:PHB589848 PQX589847:PQX589848 QAT589847:QAT589848 QKP589847:QKP589848 QUL589847:QUL589848 REH589847:REH589848 ROD589847:ROD589848 RXZ589847:RXZ589848 SHV589847:SHV589848 SRR589847:SRR589848 TBN589847:TBN589848 TLJ589847:TLJ589848 TVF589847:TVF589848 UFB589847:UFB589848 UOX589847:UOX589848 UYT589847:UYT589848 VIP589847:VIP589848 VSL589847:VSL589848 WCH589847:WCH589848 WMD589847:WMD589848 WVZ589847:WVZ589848 AB655383:AB655384 JN655383:JN655384 TJ655383:TJ655384 ADF655383:ADF655384 ANB655383:ANB655384 AWX655383:AWX655384 BGT655383:BGT655384 BQP655383:BQP655384 CAL655383:CAL655384 CKH655383:CKH655384 CUD655383:CUD655384 DDZ655383:DDZ655384 DNV655383:DNV655384 DXR655383:DXR655384 EHN655383:EHN655384 ERJ655383:ERJ655384 FBF655383:FBF655384 FLB655383:FLB655384 FUX655383:FUX655384 GET655383:GET655384 GOP655383:GOP655384 GYL655383:GYL655384 HIH655383:HIH655384 HSD655383:HSD655384 IBZ655383:IBZ655384 ILV655383:ILV655384 IVR655383:IVR655384 JFN655383:JFN655384 JPJ655383:JPJ655384 JZF655383:JZF655384 KJB655383:KJB655384 KSX655383:KSX655384 LCT655383:LCT655384 LMP655383:LMP655384 LWL655383:LWL655384 MGH655383:MGH655384 MQD655383:MQD655384 MZZ655383:MZZ655384 NJV655383:NJV655384 NTR655383:NTR655384 ODN655383:ODN655384 ONJ655383:ONJ655384 OXF655383:OXF655384 PHB655383:PHB655384 PQX655383:PQX655384 QAT655383:QAT655384 QKP655383:QKP655384 QUL655383:QUL655384 REH655383:REH655384 ROD655383:ROD655384 RXZ655383:RXZ655384 SHV655383:SHV655384 SRR655383:SRR655384 TBN655383:TBN655384 TLJ655383:TLJ655384 TVF655383:TVF655384 UFB655383:UFB655384 UOX655383:UOX655384 UYT655383:UYT655384 VIP655383:VIP655384 VSL655383:VSL655384 WCH655383:WCH655384 WMD655383:WMD655384 WVZ655383:WVZ655384 AB720919:AB720920 JN720919:JN720920 TJ720919:TJ720920 ADF720919:ADF720920 ANB720919:ANB720920 AWX720919:AWX720920 BGT720919:BGT720920 BQP720919:BQP720920 CAL720919:CAL720920 CKH720919:CKH720920 CUD720919:CUD720920 DDZ720919:DDZ720920 DNV720919:DNV720920 DXR720919:DXR720920 EHN720919:EHN720920 ERJ720919:ERJ720920 FBF720919:FBF720920 FLB720919:FLB720920 FUX720919:FUX720920 GET720919:GET720920 GOP720919:GOP720920 GYL720919:GYL720920 HIH720919:HIH720920 HSD720919:HSD720920 IBZ720919:IBZ720920 ILV720919:ILV720920 IVR720919:IVR720920 JFN720919:JFN720920 JPJ720919:JPJ720920 JZF720919:JZF720920 KJB720919:KJB720920 KSX720919:KSX720920 LCT720919:LCT720920 LMP720919:LMP720920 LWL720919:LWL720920 MGH720919:MGH720920 MQD720919:MQD720920 MZZ720919:MZZ720920 NJV720919:NJV720920 NTR720919:NTR720920 ODN720919:ODN720920 ONJ720919:ONJ720920 OXF720919:OXF720920 PHB720919:PHB720920 PQX720919:PQX720920 QAT720919:QAT720920 QKP720919:QKP720920 QUL720919:QUL720920 REH720919:REH720920 ROD720919:ROD720920 RXZ720919:RXZ720920 SHV720919:SHV720920 SRR720919:SRR720920 TBN720919:TBN720920 TLJ720919:TLJ720920 TVF720919:TVF720920 UFB720919:UFB720920 UOX720919:UOX720920 UYT720919:UYT720920 VIP720919:VIP720920 VSL720919:VSL720920 WCH720919:WCH720920 WMD720919:WMD720920 WVZ720919:WVZ720920 AB786455:AB786456 JN786455:JN786456 TJ786455:TJ786456 ADF786455:ADF786456 ANB786455:ANB786456 AWX786455:AWX786456 BGT786455:BGT786456 BQP786455:BQP786456 CAL786455:CAL786456 CKH786455:CKH786456 CUD786455:CUD786456 DDZ786455:DDZ786456 DNV786455:DNV786456 DXR786455:DXR786456 EHN786455:EHN786456 ERJ786455:ERJ786456 FBF786455:FBF786456 FLB786455:FLB786456 FUX786455:FUX786456 GET786455:GET786456 GOP786455:GOP786456 GYL786455:GYL786456 HIH786455:HIH786456 HSD786455:HSD786456 IBZ786455:IBZ786456 ILV786455:ILV786456 IVR786455:IVR786456 JFN786455:JFN786456 JPJ786455:JPJ786456 JZF786455:JZF786456 KJB786455:KJB786456 KSX786455:KSX786456 LCT786455:LCT786456 LMP786455:LMP786456 LWL786455:LWL786456 MGH786455:MGH786456 MQD786455:MQD786456 MZZ786455:MZZ786456 NJV786455:NJV786456 NTR786455:NTR786456 ODN786455:ODN786456 ONJ786455:ONJ786456 OXF786455:OXF786456 PHB786455:PHB786456 PQX786455:PQX786456 QAT786455:QAT786456 QKP786455:QKP786456 QUL786455:QUL786456 REH786455:REH786456 ROD786455:ROD786456 RXZ786455:RXZ786456 SHV786455:SHV786456 SRR786455:SRR786456 TBN786455:TBN786456 TLJ786455:TLJ786456 TVF786455:TVF786456 UFB786455:UFB786456 UOX786455:UOX786456 UYT786455:UYT786456 VIP786455:VIP786456 VSL786455:VSL786456 WCH786455:WCH786456 WMD786455:WMD786456 WVZ786455:WVZ786456 AB851991:AB851992 JN851991:JN851992 TJ851991:TJ851992 ADF851991:ADF851992 ANB851991:ANB851992 AWX851991:AWX851992 BGT851991:BGT851992 BQP851991:BQP851992 CAL851991:CAL851992 CKH851991:CKH851992 CUD851991:CUD851992 DDZ851991:DDZ851992 DNV851991:DNV851992 DXR851991:DXR851992 EHN851991:EHN851992 ERJ851991:ERJ851992 FBF851991:FBF851992 FLB851991:FLB851992 FUX851991:FUX851992 GET851991:GET851992 GOP851991:GOP851992 GYL851991:GYL851992 HIH851991:HIH851992 HSD851991:HSD851992 IBZ851991:IBZ851992 ILV851991:ILV851992 IVR851991:IVR851992 JFN851991:JFN851992 JPJ851991:JPJ851992 JZF851991:JZF851992 KJB851991:KJB851992 KSX851991:KSX851992 LCT851991:LCT851992 LMP851991:LMP851992 LWL851991:LWL851992 MGH851991:MGH851992 MQD851991:MQD851992 MZZ851991:MZZ851992 NJV851991:NJV851992 NTR851991:NTR851992 ODN851991:ODN851992 ONJ851991:ONJ851992 OXF851991:OXF851992 PHB851991:PHB851992 PQX851991:PQX851992 QAT851991:QAT851992 QKP851991:QKP851992 QUL851991:QUL851992 REH851991:REH851992 ROD851991:ROD851992 RXZ851991:RXZ851992 SHV851991:SHV851992 SRR851991:SRR851992 TBN851991:TBN851992 TLJ851991:TLJ851992 TVF851991:TVF851992 UFB851991:UFB851992 UOX851991:UOX851992 UYT851991:UYT851992 VIP851991:VIP851992 VSL851991:VSL851992 WCH851991:WCH851992 WMD851991:WMD851992 WVZ851991:WVZ851992 AB917527:AB917528 JN917527:JN917528 TJ917527:TJ917528 ADF917527:ADF917528 ANB917527:ANB917528 AWX917527:AWX917528 BGT917527:BGT917528 BQP917527:BQP917528 CAL917527:CAL917528 CKH917527:CKH917528 CUD917527:CUD917528 DDZ917527:DDZ917528 DNV917527:DNV917528 DXR917527:DXR917528 EHN917527:EHN917528 ERJ917527:ERJ917528 FBF917527:FBF917528 FLB917527:FLB917528 FUX917527:FUX917528 GET917527:GET917528 GOP917527:GOP917528 GYL917527:GYL917528 HIH917527:HIH917528 HSD917527:HSD917528 IBZ917527:IBZ917528 ILV917527:ILV917528 IVR917527:IVR917528 JFN917527:JFN917528 JPJ917527:JPJ917528 JZF917527:JZF917528 KJB917527:KJB917528 KSX917527:KSX917528 LCT917527:LCT917528 LMP917527:LMP917528 LWL917527:LWL917528 MGH917527:MGH917528 MQD917527:MQD917528 MZZ917527:MZZ917528 NJV917527:NJV917528 NTR917527:NTR917528 ODN917527:ODN917528 ONJ917527:ONJ917528 OXF917527:OXF917528 PHB917527:PHB917528 PQX917527:PQX917528 QAT917527:QAT917528 QKP917527:QKP917528 QUL917527:QUL917528 REH917527:REH917528 ROD917527:ROD917528 RXZ917527:RXZ917528 SHV917527:SHV917528 SRR917527:SRR917528 TBN917527:TBN917528 TLJ917527:TLJ917528 TVF917527:TVF917528 UFB917527:UFB917528 UOX917527:UOX917528 UYT917527:UYT917528 VIP917527:VIP917528 VSL917527:VSL917528 WCH917527:WCH917528 WMD917527:WMD917528 WVZ917527:WVZ917528 AB983063:AB983064 JN983063:JN983064 TJ983063:TJ983064 ADF983063:ADF983064 ANB983063:ANB983064 AWX983063:AWX983064 BGT983063:BGT983064 BQP983063:BQP983064 CAL983063:CAL983064 CKH983063:CKH983064 CUD983063:CUD983064 DDZ983063:DDZ983064 DNV983063:DNV983064 DXR983063:DXR983064 EHN983063:EHN983064 ERJ983063:ERJ983064 FBF983063:FBF983064 FLB983063:FLB983064 FUX983063:FUX983064 GET983063:GET983064 GOP983063:GOP983064 GYL983063:GYL983064 HIH983063:HIH983064 HSD983063:HSD983064 IBZ983063:IBZ983064 ILV983063:ILV983064 IVR983063:IVR983064 JFN983063:JFN983064 JPJ983063:JPJ983064 JZF983063:JZF983064 KJB983063:KJB983064 KSX983063:KSX983064 LCT983063:LCT983064 LMP983063:LMP983064 LWL983063:LWL983064 MGH983063:MGH983064 MQD983063:MQD983064 MZZ983063:MZZ983064 NJV983063:NJV983064 NTR983063:NTR983064 ODN983063:ODN983064 ONJ983063:ONJ983064 OXF983063:OXF983064 PHB983063:PHB983064 PQX983063:PQX983064 QAT983063:QAT983064 QKP983063:QKP983064 QUL983063:QUL983064 REH983063:REH983064 ROD983063:ROD983064 RXZ983063:RXZ983064 SHV983063:SHV983064 SRR983063:SRR983064 TBN983063:TBN983064 TLJ983063:TLJ983064 TVF983063:TVF983064 UFB983063:UFB983064 UOX983063:UOX983064 UYT983063:UYT983064 VIP983063:VIP983064 VSL983063:VSL983064 WCH983063:WCH983064 WMD983063:WMD983064 WVZ983063:WVZ983064" xr:uid="{00000000-0002-0000-1B00-000001000000}"/>
    <dataValidation type="textLength" operator="lessThanOrEqual" allowBlank="1" showErrorMessage="1" errorTitle="Ошибка" error="Допускается ввод не более 900 символов!"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xr:uid="{00000000-0002-0000-1B00-000002000000}">
      <formula1>900</formula1>
    </dataValidation>
    <dataValidation allowBlank="1" promptTitle="checkPeriodRange" sqref="WVY98306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AA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AA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AA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AA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AA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AA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AA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AA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AA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AA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AA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AA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AA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AA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AA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xr:uid="{00000000-0002-0000-1B00-000003000000}"/>
    <dataValidation type="decimal" allowBlank="1" showErrorMessage="1" errorTitle="Ошибка" error="Допускается ввод только действительных чисел!" sqref="Z23:AA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Z65559:AA65559 JL65559:JM65559 TH65559:TI65559 ADD65559:ADE65559 AMZ65559:ANA65559 AWV65559:AWW65559 BGR65559:BGS65559 BQN65559:BQO65559 CAJ65559:CAK65559 CKF65559:CKG65559 CUB65559:CUC65559 DDX65559:DDY65559 DNT65559:DNU65559 DXP65559:DXQ65559 EHL65559:EHM65559 ERH65559:ERI65559 FBD65559:FBE65559 FKZ65559:FLA65559 FUV65559:FUW65559 GER65559:GES65559 GON65559:GOO65559 GYJ65559:GYK65559 HIF65559:HIG65559 HSB65559:HSC65559 IBX65559:IBY65559 ILT65559:ILU65559 IVP65559:IVQ65559 JFL65559:JFM65559 JPH65559:JPI65559 JZD65559:JZE65559 KIZ65559:KJA65559 KSV65559:KSW65559 LCR65559:LCS65559 LMN65559:LMO65559 LWJ65559:LWK65559 MGF65559:MGG65559 MQB65559:MQC65559 MZX65559:MZY65559 NJT65559:NJU65559 NTP65559:NTQ65559 ODL65559:ODM65559 ONH65559:ONI65559 OXD65559:OXE65559 PGZ65559:PHA65559 PQV65559:PQW65559 QAR65559:QAS65559 QKN65559:QKO65559 QUJ65559:QUK65559 REF65559:REG65559 ROB65559:ROC65559 RXX65559:RXY65559 SHT65559:SHU65559 SRP65559:SRQ65559 TBL65559:TBM65559 TLH65559:TLI65559 TVD65559:TVE65559 UEZ65559:UFA65559 UOV65559:UOW65559 UYR65559:UYS65559 VIN65559:VIO65559 VSJ65559:VSK65559 WCF65559:WCG65559 WMB65559:WMC65559 WVX65559:WVY65559 Z131095:AA131095 JL131095:JM131095 TH131095:TI131095 ADD131095:ADE131095 AMZ131095:ANA131095 AWV131095:AWW131095 BGR131095:BGS131095 BQN131095:BQO131095 CAJ131095:CAK131095 CKF131095:CKG131095 CUB131095:CUC131095 DDX131095:DDY131095 DNT131095:DNU131095 DXP131095:DXQ131095 EHL131095:EHM131095 ERH131095:ERI131095 FBD131095:FBE131095 FKZ131095:FLA131095 FUV131095:FUW131095 GER131095:GES131095 GON131095:GOO131095 GYJ131095:GYK131095 HIF131095:HIG131095 HSB131095:HSC131095 IBX131095:IBY131095 ILT131095:ILU131095 IVP131095:IVQ131095 JFL131095:JFM131095 JPH131095:JPI131095 JZD131095:JZE131095 KIZ131095:KJA131095 KSV131095:KSW131095 LCR131095:LCS131095 LMN131095:LMO131095 LWJ131095:LWK131095 MGF131095:MGG131095 MQB131095:MQC131095 MZX131095:MZY131095 NJT131095:NJU131095 NTP131095:NTQ131095 ODL131095:ODM131095 ONH131095:ONI131095 OXD131095:OXE131095 PGZ131095:PHA131095 PQV131095:PQW131095 QAR131095:QAS131095 QKN131095:QKO131095 QUJ131095:QUK131095 REF131095:REG131095 ROB131095:ROC131095 RXX131095:RXY131095 SHT131095:SHU131095 SRP131095:SRQ131095 TBL131095:TBM131095 TLH131095:TLI131095 TVD131095:TVE131095 UEZ131095:UFA131095 UOV131095:UOW131095 UYR131095:UYS131095 VIN131095:VIO131095 VSJ131095:VSK131095 WCF131095:WCG131095 WMB131095:WMC131095 WVX131095:WVY131095 Z196631:AA196631 JL196631:JM196631 TH196631:TI196631 ADD196631:ADE196631 AMZ196631:ANA196631 AWV196631:AWW196631 BGR196631:BGS196631 BQN196631:BQO196631 CAJ196631:CAK196631 CKF196631:CKG196631 CUB196631:CUC196631 DDX196631:DDY196631 DNT196631:DNU196631 DXP196631:DXQ196631 EHL196631:EHM196631 ERH196631:ERI196631 FBD196631:FBE196631 FKZ196631:FLA196631 FUV196631:FUW196631 GER196631:GES196631 GON196631:GOO196631 GYJ196631:GYK196631 HIF196631:HIG196631 HSB196631:HSC196631 IBX196631:IBY196631 ILT196631:ILU196631 IVP196631:IVQ196631 JFL196631:JFM196631 JPH196631:JPI196631 JZD196631:JZE196631 KIZ196631:KJA196631 KSV196631:KSW196631 LCR196631:LCS196631 LMN196631:LMO196631 LWJ196631:LWK196631 MGF196631:MGG196631 MQB196631:MQC196631 MZX196631:MZY196631 NJT196631:NJU196631 NTP196631:NTQ196631 ODL196631:ODM196631 ONH196631:ONI196631 OXD196631:OXE196631 PGZ196631:PHA196631 PQV196631:PQW196631 QAR196631:QAS196631 QKN196631:QKO196631 QUJ196631:QUK196631 REF196631:REG196631 ROB196631:ROC196631 RXX196631:RXY196631 SHT196631:SHU196631 SRP196631:SRQ196631 TBL196631:TBM196631 TLH196631:TLI196631 TVD196631:TVE196631 UEZ196631:UFA196631 UOV196631:UOW196631 UYR196631:UYS196631 VIN196631:VIO196631 VSJ196631:VSK196631 WCF196631:WCG196631 WMB196631:WMC196631 WVX196631:WVY196631 Z262167:AA262167 JL262167:JM262167 TH262167:TI262167 ADD262167:ADE262167 AMZ262167:ANA262167 AWV262167:AWW262167 BGR262167:BGS262167 BQN262167:BQO262167 CAJ262167:CAK262167 CKF262167:CKG262167 CUB262167:CUC262167 DDX262167:DDY262167 DNT262167:DNU262167 DXP262167:DXQ262167 EHL262167:EHM262167 ERH262167:ERI262167 FBD262167:FBE262167 FKZ262167:FLA262167 FUV262167:FUW262167 GER262167:GES262167 GON262167:GOO262167 GYJ262167:GYK262167 HIF262167:HIG262167 HSB262167:HSC262167 IBX262167:IBY262167 ILT262167:ILU262167 IVP262167:IVQ262167 JFL262167:JFM262167 JPH262167:JPI262167 JZD262167:JZE262167 KIZ262167:KJA262167 KSV262167:KSW262167 LCR262167:LCS262167 LMN262167:LMO262167 LWJ262167:LWK262167 MGF262167:MGG262167 MQB262167:MQC262167 MZX262167:MZY262167 NJT262167:NJU262167 NTP262167:NTQ262167 ODL262167:ODM262167 ONH262167:ONI262167 OXD262167:OXE262167 PGZ262167:PHA262167 PQV262167:PQW262167 QAR262167:QAS262167 QKN262167:QKO262167 QUJ262167:QUK262167 REF262167:REG262167 ROB262167:ROC262167 RXX262167:RXY262167 SHT262167:SHU262167 SRP262167:SRQ262167 TBL262167:TBM262167 TLH262167:TLI262167 TVD262167:TVE262167 UEZ262167:UFA262167 UOV262167:UOW262167 UYR262167:UYS262167 VIN262167:VIO262167 VSJ262167:VSK262167 WCF262167:WCG262167 WMB262167:WMC262167 WVX262167:WVY262167 Z327703:AA327703 JL327703:JM327703 TH327703:TI327703 ADD327703:ADE327703 AMZ327703:ANA327703 AWV327703:AWW327703 BGR327703:BGS327703 BQN327703:BQO327703 CAJ327703:CAK327703 CKF327703:CKG327703 CUB327703:CUC327703 DDX327703:DDY327703 DNT327703:DNU327703 DXP327703:DXQ327703 EHL327703:EHM327703 ERH327703:ERI327703 FBD327703:FBE327703 FKZ327703:FLA327703 FUV327703:FUW327703 GER327703:GES327703 GON327703:GOO327703 GYJ327703:GYK327703 HIF327703:HIG327703 HSB327703:HSC327703 IBX327703:IBY327703 ILT327703:ILU327703 IVP327703:IVQ327703 JFL327703:JFM327703 JPH327703:JPI327703 JZD327703:JZE327703 KIZ327703:KJA327703 KSV327703:KSW327703 LCR327703:LCS327703 LMN327703:LMO327703 LWJ327703:LWK327703 MGF327703:MGG327703 MQB327703:MQC327703 MZX327703:MZY327703 NJT327703:NJU327703 NTP327703:NTQ327703 ODL327703:ODM327703 ONH327703:ONI327703 OXD327703:OXE327703 PGZ327703:PHA327703 PQV327703:PQW327703 QAR327703:QAS327703 QKN327703:QKO327703 QUJ327703:QUK327703 REF327703:REG327703 ROB327703:ROC327703 RXX327703:RXY327703 SHT327703:SHU327703 SRP327703:SRQ327703 TBL327703:TBM327703 TLH327703:TLI327703 TVD327703:TVE327703 UEZ327703:UFA327703 UOV327703:UOW327703 UYR327703:UYS327703 VIN327703:VIO327703 VSJ327703:VSK327703 WCF327703:WCG327703 WMB327703:WMC327703 WVX327703:WVY327703 Z393239:AA393239 JL393239:JM393239 TH393239:TI393239 ADD393239:ADE393239 AMZ393239:ANA393239 AWV393239:AWW393239 BGR393239:BGS393239 BQN393239:BQO393239 CAJ393239:CAK393239 CKF393239:CKG393239 CUB393239:CUC393239 DDX393239:DDY393239 DNT393239:DNU393239 DXP393239:DXQ393239 EHL393239:EHM393239 ERH393239:ERI393239 FBD393239:FBE393239 FKZ393239:FLA393239 FUV393239:FUW393239 GER393239:GES393239 GON393239:GOO393239 GYJ393239:GYK393239 HIF393239:HIG393239 HSB393239:HSC393239 IBX393239:IBY393239 ILT393239:ILU393239 IVP393239:IVQ393239 JFL393239:JFM393239 JPH393239:JPI393239 JZD393239:JZE393239 KIZ393239:KJA393239 KSV393239:KSW393239 LCR393239:LCS393239 LMN393239:LMO393239 LWJ393239:LWK393239 MGF393239:MGG393239 MQB393239:MQC393239 MZX393239:MZY393239 NJT393239:NJU393239 NTP393239:NTQ393239 ODL393239:ODM393239 ONH393239:ONI393239 OXD393239:OXE393239 PGZ393239:PHA393239 PQV393239:PQW393239 QAR393239:QAS393239 QKN393239:QKO393239 QUJ393239:QUK393239 REF393239:REG393239 ROB393239:ROC393239 RXX393239:RXY393239 SHT393239:SHU393239 SRP393239:SRQ393239 TBL393239:TBM393239 TLH393239:TLI393239 TVD393239:TVE393239 UEZ393239:UFA393239 UOV393239:UOW393239 UYR393239:UYS393239 VIN393239:VIO393239 VSJ393239:VSK393239 WCF393239:WCG393239 WMB393239:WMC393239 WVX393239:WVY393239 Z458775:AA458775 JL458775:JM458775 TH458775:TI458775 ADD458775:ADE458775 AMZ458775:ANA458775 AWV458775:AWW458775 BGR458775:BGS458775 BQN458775:BQO458775 CAJ458775:CAK458775 CKF458775:CKG458775 CUB458775:CUC458775 DDX458775:DDY458775 DNT458775:DNU458775 DXP458775:DXQ458775 EHL458775:EHM458775 ERH458775:ERI458775 FBD458775:FBE458775 FKZ458775:FLA458775 FUV458775:FUW458775 GER458775:GES458775 GON458775:GOO458775 GYJ458775:GYK458775 HIF458775:HIG458775 HSB458775:HSC458775 IBX458775:IBY458775 ILT458775:ILU458775 IVP458775:IVQ458775 JFL458775:JFM458775 JPH458775:JPI458775 JZD458775:JZE458775 KIZ458775:KJA458775 KSV458775:KSW458775 LCR458775:LCS458775 LMN458775:LMO458775 LWJ458775:LWK458775 MGF458775:MGG458775 MQB458775:MQC458775 MZX458775:MZY458775 NJT458775:NJU458775 NTP458775:NTQ458775 ODL458775:ODM458775 ONH458775:ONI458775 OXD458775:OXE458775 PGZ458775:PHA458775 PQV458775:PQW458775 QAR458775:QAS458775 QKN458775:QKO458775 QUJ458775:QUK458775 REF458775:REG458775 ROB458775:ROC458775 RXX458775:RXY458775 SHT458775:SHU458775 SRP458775:SRQ458775 TBL458775:TBM458775 TLH458775:TLI458775 TVD458775:TVE458775 UEZ458775:UFA458775 UOV458775:UOW458775 UYR458775:UYS458775 VIN458775:VIO458775 VSJ458775:VSK458775 WCF458775:WCG458775 WMB458775:WMC458775 WVX458775:WVY458775 Z524311:AA524311 JL524311:JM524311 TH524311:TI524311 ADD524311:ADE524311 AMZ524311:ANA524311 AWV524311:AWW524311 BGR524311:BGS524311 BQN524311:BQO524311 CAJ524311:CAK524311 CKF524311:CKG524311 CUB524311:CUC524311 DDX524311:DDY524311 DNT524311:DNU524311 DXP524311:DXQ524311 EHL524311:EHM524311 ERH524311:ERI524311 FBD524311:FBE524311 FKZ524311:FLA524311 FUV524311:FUW524311 GER524311:GES524311 GON524311:GOO524311 GYJ524311:GYK524311 HIF524311:HIG524311 HSB524311:HSC524311 IBX524311:IBY524311 ILT524311:ILU524311 IVP524311:IVQ524311 JFL524311:JFM524311 JPH524311:JPI524311 JZD524311:JZE524311 KIZ524311:KJA524311 KSV524311:KSW524311 LCR524311:LCS524311 LMN524311:LMO524311 LWJ524311:LWK524311 MGF524311:MGG524311 MQB524311:MQC524311 MZX524311:MZY524311 NJT524311:NJU524311 NTP524311:NTQ524311 ODL524311:ODM524311 ONH524311:ONI524311 OXD524311:OXE524311 PGZ524311:PHA524311 PQV524311:PQW524311 QAR524311:QAS524311 QKN524311:QKO524311 QUJ524311:QUK524311 REF524311:REG524311 ROB524311:ROC524311 RXX524311:RXY524311 SHT524311:SHU524311 SRP524311:SRQ524311 TBL524311:TBM524311 TLH524311:TLI524311 TVD524311:TVE524311 UEZ524311:UFA524311 UOV524311:UOW524311 UYR524311:UYS524311 VIN524311:VIO524311 VSJ524311:VSK524311 WCF524311:WCG524311 WMB524311:WMC524311 WVX524311:WVY524311 Z589847:AA589847 JL589847:JM589847 TH589847:TI589847 ADD589847:ADE589847 AMZ589847:ANA589847 AWV589847:AWW589847 BGR589847:BGS589847 BQN589847:BQO589847 CAJ589847:CAK589847 CKF589847:CKG589847 CUB589847:CUC589847 DDX589847:DDY589847 DNT589847:DNU589847 DXP589847:DXQ589847 EHL589847:EHM589847 ERH589847:ERI589847 FBD589847:FBE589847 FKZ589847:FLA589847 FUV589847:FUW589847 GER589847:GES589847 GON589847:GOO589847 GYJ589847:GYK589847 HIF589847:HIG589847 HSB589847:HSC589847 IBX589847:IBY589847 ILT589847:ILU589847 IVP589847:IVQ589847 JFL589847:JFM589847 JPH589847:JPI589847 JZD589847:JZE589847 KIZ589847:KJA589847 KSV589847:KSW589847 LCR589847:LCS589847 LMN589847:LMO589847 LWJ589847:LWK589847 MGF589847:MGG589847 MQB589847:MQC589847 MZX589847:MZY589847 NJT589847:NJU589847 NTP589847:NTQ589847 ODL589847:ODM589847 ONH589847:ONI589847 OXD589847:OXE589847 PGZ589847:PHA589847 PQV589847:PQW589847 QAR589847:QAS589847 QKN589847:QKO589847 QUJ589847:QUK589847 REF589847:REG589847 ROB589847:ROC589847 RXX589847:RXY589847 SHT589847:SHU589847 SRP589847:SRQ589847 TBL589847:TBM589847 TLH589847:TLI589847 TVD589847:TVE589847 UEZ589847:UFA589847 UOV589847:UOW589847 UYR589847:UYS589847 VIN589847:VIO589847 VSJ589847:VSK589847 WCF589847:WCG589847 WMB589847:WMC589847 WVX589847:WVY589847 Z655383:AA655383 JL655383:JM655383 TH655383:TI655383 ADD655383:ADE655383 AMZ655383:ANA655383 AWV655383:AWW655383 BGR655383:BGS655383 BQN655383:BQO655383 CAJ655383:CAK655383 CKF655383:CKG655383 CUB655383:CUC655383 DDX655383:DDY655383 DNT655383:DNU655383 DXP655383:DXQ655383 EHL655383:EHM655383 ERH655383:ERI655383 FBD655383:FBE655383 FKZ655383:FLA655383 FUV655383:FUW655383 GER655383:GES655383 GON655383:GOO655383 GYJ655383:GYK655383 HIF655383:HIG655383 HSB655383:HSC655383 IBX655383:IBY655383 ILT655383:ILU655383 IVP655383:IVQ655383 JFL655383:JFM655383 JPH655383:JPI655383 JZD655383:JZE655383 KIZ655383:KJA655383 KSV655383:KSW655383 LCR655383:LCS655383 LMN655383:LMO655383 LWJ655383:LWK655383 MGF655383:MGG655383 MQB655383:MQC655383 MZX655383:MZY655383 NJT655383:NJU655383 NTP655383:NTQ655383 ODL655383:ODM655383 ONH655383:ONI655383 OXD655383:OXE655383 PGZ655383:PHA655383 PQV655383:PQW655383 QAR655383:QAS655383 QKN655383:QKO655383 QUJ655383:QUK655383 REF655383:REG655383 ROB655383:ROC655383 RXX655383:RXY655383 SHT655383:SHU655383 SRP655383:SRQ655383 TBL655383:TBM655383 TLH655383:TLI655383 TVD655383:TVE655383 UEZ655383:UFA655383 UOV655383:UOW655383 UYR655383:UYS655383 VIN655383:VIO655383 VSJ655383:VSK655383 WCF655383:WCG655383 WMB655383:WMC655383 WVX655383:WVY655383 Z720919:AA720919 JL720919:JM720919 TH720919:TI720919 ADD720919:ADE720919 AMZ720919:ANA720919 AWV720919:AWW720919 BGR720919:BGS720919 BQN720919:BQO720919 CAJ720919:CAK720919 CKF720919:CKG720919 CUB720919:CUC720919 DDX720919:DDY720919 DNT720919:DNU720919 DXP720919:DXQ720919 EHL720919:EHM720919 ERH720919:ERI720919 FBD720919:FBE720919 FKZ720919:FLA720919 FUV720919:FUW720919 GER720919:GES720919 GON720919:GOO720919 GYJ720919:GYK720919 HIF720919:HIG720919 HSB720919:HSC720919 IBX720919:IBY720919 ILT720919:ILU720919 IVP720919:IVQ720919 JFL720919:JFM720919 JPH720919:JPI720919 JZD720919:JZE720919 KIZ720919:KJA720919 KSV720919:KSW720919 LCR720919:LCS720919 LMN720919:LMO720919 LWJ720919:LWK720919 MGF720919:MGG720919 MQB720919:MQC720919 MZX720919:MZY720919 NJT720919:NJU720919 NTP720919:NTQ720919 ODL720919:ODM720919 ONH720919:ONI720919 OXD720919:OXE720919 PGZ720919:PHA720919 PQV720919:PQW720919 QAR720919:QAS720919 QKN720919:QKO720919 QUJ720919:QUK720919 REF720919:REG720919 ROB720919:ROC720919 RXX720919:RXY720919 SHT720919:SHU720919 SRP720919:SRQ720919 TBL720919:TBM720919 TLH720919:TLI720919 TVD720919:TVE720919 UEZ720919:UFA720919 UOV720919:UOW720919 UYR720919:UYS720919 VIN720919:VIO720919 VSJ720919:VSK720919 WCF720919:WCG720919 WMB720919:WMC720919 WVX720919:WVY720919 Z786455:AA786455 JL786455:JM786455 TH786455:TI786455 ADD786455:ADE786455 AMZ786455:ANA786455 AWV786455:AWW786455 BGR786455:BGS786455 BQN786455:BQO786455 CAJ786455:CAK786455 CKF786455:CKG786455 CUB786455:CUC786455 DDX786455:DDY786455 DNT786455:DNU786455 DXP786455:DXQ786455 EHL786455:EHM786455 ERH786455:ERI786455 FBD786455:FBE786455 FKZ786455:FLA786455 FUV786455:FUW786455 GER786455:GES786455 GON786455:GOO786455 GYJ786455:GYK786455 HIF786455:HIG786455 HSB786455:HSC786455 IBX786455:IBY786455 ILT786455:ILU786455 IVP786455:IVQ786455 JFL786455:JFM786455 JPH786455:JPI786455 JZD786455:JZE786455 KIZ786455:KJA786455 KSV786455:KSW786455 LCR786455:LCS786455 LMN786455:LMO786455 LWJ786455:LWK786455 MGF786455:MGG786455 MQB786455:MQC786455 MZX786455:MZY786455 NJT786455:NJU786455 NTP786455:NTQ786455 ODL786455:ODM786455 ONH786455:ONI786455 OXD786455:OXE786455 PGZ786455:PHA786455 PQV786455:PQW786455 QAR786455:QAS786455 QKN786455:QKO786455 QUJ786455:QUK786455 REF786455:REG786455 ROB786455:ROC786455 RXX786455:RXY786455 SHT786455:SHU786455 SRP786455:SRQ786455 TBL786455:TBM786455 TLH786455:TLI786455 TVD786455:TVE786455 UEZ786455:UFA786455 UOV786455:UOW786455 UYR786455:UYS786455 VIN786455:VIO786455 VSJ786455:VSK786455 WCF786455:WCG786455 WMB786455:WMC786455 WVX786455:WVY786455 Z851991:AA851991 JL851991:JM851991 TH851991:TI851991 ADD851991:ADE851991 AMZ851991:ANA851991 AWV851991:AWW851991 BGR851991:BGS851991 BQN851991:BQO851991 CAJ851991:CAK851991 CKF851991:CKG851991 CUB851991:CUC851991 DDX851991:DDY851991 DNT851991:DNU851991 DXP851991:DXQ851991 EHL851991:EHM851991 ERH851991:ERI851991 FBD851991:FBE851991 FKZ851991:FLA851991 FUV851991:FUW851991 GER851991:GES851991 GON851991:GOO851991 GYJ851991:GYK851991 HIF851991:HIG851991 HSB851991:HSC851991 IBX851991:IBY851991 ILT851991:ILU851991 IVP851991:IVQ851991 JFL851991:JFM851991 JPH851991:JPI851991 JZD851991:JZE851991 KIZ851991:KJA851991 KSV851991:KSW851991 LCR851991:LCS851991 LMN851991:LMO851991 LWJ851991:LWK851991 MGF851991:MGG851991 MQB851991:MQC851991 MZX851991:MZY851991 NJT851991:NJU851991 NTP851991:NTQ851991 ODL851991:ODM851991 ONH851991:ONI851991 OXD851991:OXE851991 PGZ851991:PHA851991 PQV851991:PQW851991 QAR851991:QAS851991 QKN851991:QKO851991 QUJ851991:QUK851991 REF851991:REG851991 ROB851991:ROC851991 RXX851991:RXY851991 SHT851991:SHU851991 SRP851991:SRQ851991 TBL851991:TBM851991 TLH851991:TLI851991 TVD851991:TVE851991 UEZ851991:UFA851991 UOV851991:UOW851991 UYR851991:UYS851991 VIN851991:VIO851991 VSJ851991:VSK851991 WCF851991:WCG851991 WMB851991:WMC851991 WVX851991:WVY851991 Z917527:AA917527 JL917527:JM917527 TH917527:TI917527 ADD917527:ADE917527 AMZ917527:ANA917527 AWV917527:AWW917527 BGR917527:BGS917527 BQN917527:BQO917527 CAJ917527:CAK917527 CKF917527:CKG917527 CUB917527:CUC917527 DDX917527:DDY917527 DNT917527:DNU917527 DXP917527:DXQ917527 EHL917527:EHM917527 ERH917527:ERI917527 FBD917527:FBE917527 FKZ917527:FLA917527 FUV917527:FUW917527 GER917527:GES917527 GON917527:GOO917527 GYJ917527:GYK917527 HIF917527:HIG917527 HSB917527:HSC917527 IBX917527:IBY917527 ILT917527:ILU917527 IVP917527:IVQ917527 JFL917527:JFM917527 JPH917527:JPI917527 JZD917527:JZE917527 KIZ917527:KJA917527 KSV917527:KSW917527 LCR917527:LCS917527 LMN917527:LMO917527 LWJ917527:LWK917527 MGF917527:MGG917527 MQB917527:MQC917527 MZX917527:MZY917527 NJT917527:NJU917527 NTP917527:NTQ917527 ODL917527:ODM917527 ONH917527:ONI917527 OXD917527:OXE917527 PGZ917527:PHA917527 PQV917527:PQW917527 QAR917527:QAS917527 QKN917527:QKO917527 QUJ917527:QUK917527 REF917527:REG917527 ROB917527:ROC917527 RXX917527:RXY917527 SHT917527:SHU917527 SRP917527:SRQ917527 TBL917527:TBM917527 TLH917527:TLI917527 TVD917527:TVE917527 UEZ917527:UFA917527 UOV917527:UOW917527 UYR917527:UYS917527 VIN917527:VIO917527 VSJ917527:VSK917527 WCF917527:WCG917527 WMB917527:WMC917527 WVX917527:WVY917527 Z983063:AA983063 JL983063:JM983063 TH983063:TI983063 ADD983063:ADE983063 AMZ983063:ANA983063 AWV983063:AWW983063 BGR983063:BGS983063 BQN983063:BQO983063 CAJ983063:CAK983063 CKF983063:CKG983063 CUB983063:CUC983063 DDX983063:DDY983063 DNT983063:DNU983063 DXP983063:DXQ983063 EHL983063:EHM983063 ERH983063:ERI983063 FBD983063:FBE983063 FKZ983063:FLA983063 FUV983063:FUW983063 GER983063:GES983063 GON983063:GOO983063 GYJ983063:GYK983063 HIF983063:HIG983063 HSB983063:HSC983063 IBX983063:IBY983063 ILT983063:ILU983063 IVP983063:IVQ983063 JFL983063:JFM983063 JPH983063:JPI983063 JZD983063:JZE983063 KIZ983063:KJA983063 KSV983063:KSW983063 LCR983063:LCS983063 LMN983063:LMO983063 LWJ983063:LWK983063 MGF983063:MGG983063 MQB983063:MQC983063 MZX983063:MZY983063 NJT983063:NJU983063 NTP983063:NTQ983063 ODL983063:ODM983063 ONH983063:ONI983063 OXD983063:OXE983063 PGZ983063:PHA983063 PQV983063:PQW983063 QAR983063:QAS983063 QKN983063:QKO983063 QUJ983063:QUK983063 REF983063:REG983063 ROB983063:ROC983063 RXX983063:RXY983063 SHT983063:SHU983063 SRP983063:SRQ983063 TBL983063:TBM983063 TLH983063:TLI983063 TVD983063:TVE983063 UEZ983063:UFA983063 UOV983063:UOW983063 UYR983063:UYS983063 VIN983063:VIO983063 VSJ983063:VSK983063 WCF983063:WCG983063 WMB983063:WMC983063 WVX983063:WVY983063" xr:uid="{00000000-0002-0000-1B00-000004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WWE983059:WWE98306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AG65555:AG65559 JS65555:JS65559 TO65555:TO65559 ADK65555:ADK65559 ANG65555:ANG65559 AXC65555:AXC65559 BGY65555:BGY65559 BQU65555:BQU65559 CAQ65555:CAQ65559 CKM65555:CKM65559 CUI65555:CUI65559 DEE65555:DEE65559 DOA65555:DOA65559 DXW65555:DXW65559 EHS65555:EHS65559 ERO65555:ERO65559 FBK65555:FBK65559 FLG65555:FLG65559 FVC65555:FVC65559 GEY65555:GEY65559 GOU65555:GOU65559 GYQ65555:GYQ65559 HIM65555:HIM65559 HSI65555:HSI65559 ICE65555:ICE65559 IMA65555:IMA65559 IVW65555:IVW65559 JFS65555:JFS65559 JPO65555:JPO65559 JZK65555:JZK65559 KJG65555:KJG65559 KTC65555:KTC65559 LCY65555:LCY65559 LMU65555:LMU65559 LWQ65555:LWQ65559 MGM65555:MGM65559 MQI65555:MQI65559 NAE65555:NAE65559 NKA65555:NKA65559 NTW65555:NTW65559 ODS65555:ODS65559 ONO65555:ONO65559 OXK65555:OXK65559 PHG65555:PHG65559 PRC65555:PRC65559 QAY65555:QAY65559 QKU65555:QKU65559 QUQ65555:QUQ65559 REM65555:REM65559 ROI65555:ROI65559 RYE65555:RYE65559 SIA65555:SIA65559 SRW65555:SRW65559 TBS65555:TBS65559 TLO65555:TLO65559 TVK65555:TVK65559 UFG65555:UFG65559 UPC65555:UPC65559 UYY65555:UYY65559 VIU65555:VIU65559 VSQ65555:VSQ65559 WCM65555:WCM65559 WMI65555:WMI65559 WWE65555:WWE65559 AG131091:AG131095 JS131091:JS131095 TO131091:TO131095 ADK131091:ADK131095 ANG131091:ANG131095 AXC131091:AXC131095 BGY131091:BGY131095 BQU131091:BQU131095 CAQ131091:CAQ131095 CKM131091:CKM131095 CUI131091:CUI131095 DEE131091:DEE131095 DOA131091:DOA131095 DXW131091:DXW131095 EHS131091:EHS131095 ERO131091:ERO131095 FBK131091:FBK131095 FLG131091:FLG131095 FVC131091:FVC131095 GEY131091:GEY131095 GOU131091:GOU131095 GYQ131091:GYQ131095 HIM131091:HIM131095 HSI131091:HSI131095 ICE131091:ICE131095 IMA131091:IMA131095 IVW131091:IVW131095 JFS131091:JFS131095 JPO131091:JPO131095 JZK131091:JZK131095 KJG131091:KJG131095 KTC131091:KTC131095 LCY131091:LCY131095 LMU131091:LMU131095 LWQ131091:LWQ131095 MGM131091:MGM131095 MQI131091:MQI131095 NAE131091:NAE131095 NKA131091:NKA131095 NTW131091:NTW131095 ODS131091:ODS131095 ONO131091:ONO131095 OXK131091:OXK131095 PHG131091:PHG131095 PRC131091:PRC131095 QAY131091:QAY131095 QKU131091:QKU131095 QUQ131091:QUQ131095 REM131091:REM131095 ROI131091:ROI131095 RYE131091:RYE131095 SIA131091:SIA131095 SRW131091:SRW131095 TBS131091:TBS131095 TLO131091:TLO131095 TVK131091:TVK131095 UFG131091:UFG131095 UPC131091:UPC131095 UYY131091:UYY131095 VIU131091:VIU131095 VSQ131091:VSQ131095 WCM131091:WCM131095 WMI131091:WMI131095 WWE131091:WWE131095 AG196627:AG196631 JS196627:JS196631 TO196627:TO196631 ADK196627:ADK196631 ANG196627:ANG196631 AXC196627:AXC196631 BGY196627:BGY196631 BQU196627:BQU196631 CAQ196627:CAQ196631 CKM196627:CKM196631 CUI196627:CUI196631 DEE196627:DEE196631 DOA196627:DOA196631 DXW196627:DXW196631 EHS196627:EHS196631 ERO196627:ERO196631 FBK196627:FBK196631 FLG196627:FLG196631 FVC196627:FVC196631 GEY196627:GEY196631 GOU196627:GOU196631 GYQ196627:GYQ196631 HIM196627:HIM196631 HSI196627:HSI196631 ICE196627:ICE196631 IMA196627:IMA196631 IVW196627:IVW196631 JFS196627:JFS196631 JPO196627:JPO196631 JZK196627:JZK196631 KJG196627:KJG196631 KTC196627:KTC196631 LCY196627:LCY196631 LMU196627:LMU196631 LWQ196627:LWQ196631 MGM196627:MGM196631 MQI196627:MQI196631 NAE196627:NAE196631 NKA196627:NKA196631 NTW196627:NTW196631 ODS196627:ODS196631 ONO196627:ONO196631 OXK196627:OXK196631 PHG196627:PHG196631 PRC196627:PRC196631 QAY196627:QAY196631 QKU196627:QKU196631 QUQ196627:QUQ196631 REM196627:REM196631 ROI196627:ROI196631 RYE196627:RYE196631 SIA196627:SIA196631 SRW196627:SRW196631 TBS196627:TBS196631 TLO196627:TLO196631 TVK196627:TVK196631 UFG196627:UFG196631 UPC196627:UPC196631 UYY196627:UYY196631 VIU196627:VIU196631 VSQ196627:VSQ196631 WCM196627:WCM196631 WMI196627:WMI196631 WWE196627:WWE196631 AG262163:AG262167 JS262163:JS262167 TO262163:TO262167 ADK262163:ADK262167 ANG262163:ANG262167 AXC262163:AXC262167 BGY262163:BGY262167 BQU262163:BQU262167 CAQ262163:CAQ262167 CKM262163:CKM262167 CUI262163:CUI262167 DEE262163:DEE262167 DOA262163:DOA262167 DXW262163:DXW262167 EHS262163:EHS262167 ERO262163:ERO262167 FBK262163:FBK262167 FLG262163:FLG262167 FVC262163:FVC262167 GEY262163:GEY262167 GOU262163:GOU262167 GYQ262163:GYQ262167 HIM262163:HIM262167 HSI262163:HSI262167 ICE262163:ICE262167 IMA262163:IMA262167 IVW262163:IVW262167 JFS262163:JFS262167 JPO262163:JPO262167 JZK262163:JZK262167 KJG262163:KJG262167 KTC262163:KTC262167 LCY262163:LCY262167 LMU262163:LMU262167 LWQ262163:LWQ262167 MGM262163:MGM262167 MQI262163:MQI262167 NAE262163:NAE262167 NKA262163:NKA262167 NTW262163:NTW262167 ODS262163:ODS262167 ONO262163:ONO262167 OXK262163:OXK262167 PHG262163:PHG262167 PRC262163:PRC262167 QAY262163:QAY262167 QKU262163:QKU262167 QUQ262163:QUQ262167 REM262163:REM262167 ROI262163:ROI262167 RYE262163:RYE262167 SIA262163:SIA262167 SRW262163:SRW262167 TBS262163:TBS262167 TLO262163:TLO262167 TVK262163:TVK262167 UFG262163:UFG262167 UPC262163:UPC262167 UYY262163:UYY262167 VIU262163:VIU262167 VSQ262163:VSQ262167 WCM262163:WCM262167 WMI262163:WMI262167 WWE262163:WWE262167 AG327699:AG327703 JS327699:JS327703 TO327699:TO327703 ADK327699:ADK327703 ANG327699:ANG327703 AXC327699:AXC327703 BGY327699:BGY327703 BQU327699:BQU327703 CAQ327699:CAQ327703 CKM327699:CKM327703 CUI327699:CUI327703 DEE327699:DEE327703 DOA327699:DOA327703 DXW327699:DXW327703 EHS327699:EHS327703 ERO327699:ERO327703 FBK327699:FBK327703 FLG327699:FLG327703 FVC327699:FVC327703 GEY327699:GEY327703 GOU327699:GOU327703 GYQ327699:GYQ327703 HIM327699:HIM327703 HSI327699:HSI327703 ICE327699:ICE327703 IMA327699:IMA327703 IVW327699:IVW327703 JFS327699:JFS327703 JPO327699:JPO327703 JZK327699:JZK327703 KJG327699:KJG327703 KTC327699:KTC327703 LCY327699:LCY327703 LMU327699:LMU327703 LWQ327699:LWQ327703 MGM327699:MGM327703 MQI327699:MQI327703 NAE327699:NAE327703 NKA327699:NKA327703 NTW327699:NTW327703 ODS327699:ODS327703 ONO327699:ONO327703 OXK327699:OXK327703 PHG327699:PHG327703 PRC327699:PRC327703 QAY327699:QAY327703 QKU327699:QKU327703 QUQ327699:QUQ327703 REM327699:REM327703 ROI327699:ROI327703 RYE327699:RYE327703 SIA327699:SIA327703 SRW327699:SRW327703 TBS327699:TBS327703 TLO327699:TLO327703 TVK327699:TVK327703 UFG327699:UFG327703 UPC327699:UPC327703 UYY327699:UYY327703 VIU327699:VIU327703 VSQ327699:VSQ327703 WCM327699:WCM327703 WMI327699:WMI327703 WWE327699:WWE327703 AG393235:AG393239 JS393235:JS393239 TO393235:TO393239 ADK393235:ADK393239 ANG393235:ANG393239 AXC393235:AXC393239 BGY393235:BGY393239 BQU393235:BQU393239 CAQ393235:CAQ393239 CKM393235:CKM393239 CUI393235:CUI393239 DEE393235:DEE393239 DOA393235:DOA393239 DXW393235:DXW393239 EHS393235:EHS393239 ERO393235:ERO393239 FBK393235:FBK393239 FLG393235:FLG393239 FVC393235:FVC393239 GEY393235:GEY393239 GOU393235:GOU393239 GYQ393235:GYQ393239 HIM393235:HIM393239 HSI393235:HSI393239 ICE393235:ICE393239 IMA393235:IMA393239 IVW393235:IVW393239 JFS393235:JFS393239 JPO393235:JPO393239 JZK393235:JZK393239 KJG393235:KJG393239 KTC393235:KTC393239 LCY393235:LCY393239 LMU393235:LMU393239 LWQ393235:LWQ393239 MGM393235:MGM393239 MQI393235:MQI393239 NAE393235:NAE393239 NKA393235:NKA393239 NTW393235:NTW393239 ODS393235:ODS393239 ONO393235:ONO393239 OXK393235:OXK393239 PHG393235:PHG393239 PRC393235:PRC393239 QAY393235:QAY393239 QKU393235:QKU393239 QUQ393235:QUQ393239 REM393235:REM393239 ROI393235:ROI393239 RYE393235:RYE393239 SIA393235:SIA393239 SRW393235:SRW393239 TBS393235:TBS393239 TLO393235:TLO393239 TVK393235:TVK393239 UFG393235:UFG393239 UPC393235:UPC393239 UYY393235:UYY393239 VIU393235:VIU393239 VSQ393235:VSQ393239 WCM393235:WCM393239 WMI393235:WMI393239 WWE393235:WWE393239 AG458771:AG458775 JS458771:JS458775 TO458771:TO458775 ADK458771:ADK458775 ANG458771:ANG458775 AXC458771:AXC458775 BGY458771:BGY458775 BQU458771:BQU458775 CAQ458771:CAQ458775 CKM458771:CKM458775 CUI458771:CUI458775 DEE458771:DEE458775 DOA458771:DOA458775 DXW458771:DXW458775 EHS458771:EHS458775 ERO458771:ERO458775 FBK458771:FBK458775 FLG458771:FLG458775 FVC458771:FVC458775 GEY458771:GEY458775 GOU458771:GOU458775 GYQ458771:GYQ458775 HIM458771:HIM458775 HSI458771:HSI458775 ICE458771:ICE458775 IMA458771:IMA458775 IVW458771:IVW458775 JFS458771:JFS458775 JPO458771:JPO458775 JZK458771:JZK458775 KJG458771:KJG458775 KTC458771:KTC458775 LCY458771:LCY458775 LMU458771:LMU458775 LWQ458771:LWQ458775 MGM458771:MGM458775 MQI458771:MQI458775 NAE458771:NAE458775 NKA458771:NKA458775 NTW458771:NTW458775 ODS458771:ODS458775 ONO458771:ONO458775 OXK458771:OXK458775 PHG458771:PHG458775 PRC458771:PRC458775 QAY458771:QAY458775 QKU458771:QKU458775 QUQ458771:QUQ458775 REM458771:REM458775 ROI458771:ROI458775 RYE458771:RYE458775 SIA458771:SIA458775 SRW458771:SRW458775 TBS458771:TBS458775 TLO458771:TLO458775 TVK458771:TVK458775 UFG458771:UFG458775 UPC458771:UPC458775 UYY458771:UYY458775 VIU458771:VIU458775 VSQ458771:VSQ458775 WCM458771:WCM458775 WMI458771:WMI458775 WWE458771:WWE458775 AG524307:AG524311 JS524307:JS524311 TO524307:TO524311 ADK524307:ADK524311 ANG524307:ANG524311 AXC524307:AXC524311 BGY524307:BGY524311 BQU524307:BQU524311 CAQ524307:CAQ524311 CKM524307:CKM524311 CUI524307:CUI524311 DEE524307:DEE524311 DOA524307:DOA524311 DXW524307:DXW524311 EHS524307:EHS524311 ERO524307:ERO524311 FBK524307:FBK524311 FLG524307:FLG524311 FVC524307:FVC524311 GEY524307:GEY524311 GOU524307:GOU524311 GYQ524307:GYQ524311 HIM524307:HIM524311 HSI524307:HSI524311 ICE524307:ICE524311 IMA524307:IMA524311 IVW524307:IVW524311 JFS524307:JFS524311 JPO524307:JPO524311 JZK524307:JZK524311 KJG524307:KJG524311 KTC524307:KTC524311 LCY524307:LCY524311 LMU524307:LMU524311 LWQ524307:LWQ524311 MGM524307:MGM524311 MQI524307:MQI524311 NAE524307:NAE524311 NKA524307:NKA524311 NTW524307:NTW524311 ODS524307:ODS524311 ONO524307:ONO524311 OXK524307:OXK524311 PHG524307:PHG524311 PRC524307:PRC524311 QAY524307:QAY524311 QKU524307:QKU524311 QUQ524307:QUQ524311 REM524307:REM524311 ROI524307:ROI524311 RYE524307:RYE524311 SIA524307:SIA524311 SRW524307:SRW524311 TBS524307:TBS524311 TLO524307:TLO524311 TVK524307:TVK524311 UFG524307:UFG524311 UPC524307:UPC524311 UYY524307:UYY524311 VIU524307:VIU524311 VSQ524307:VSQ524311 WCM524307:WCM524311 WMI524307:WMI524311 WWE524307:WWE524311 AG589843:AG589847 JS589843:JS589847 TO589843:TO589847 ADK589843:ADK589847 ANG589843:ANG589847 AXC589843:AXC589847 BGY589843:BGY589847 BQU589843:BQU589847 CAQ589843:CAQ589847 CKM589843:CKM589847 CUI589843:CUI589847 DEE589843:DEE589847 DOA589843:DOA589847 DXW589843:DXW589847 EHS589843:EHS589847 ERO589843:ERO589847 FBK589843:FBK589847 FLG589843:FLG589847 FVC589843:FVC589847 GEY589843:GEY589847 GOU589843:GOU589847 GYQ589843:GYQ589847 HIM589843:HIM589847 HSI589843:HSI589847 ICE589843:ICE589847 IMA589843:IMA589847 IVW589843:IVW589847 JFS589843:JFS589847 JPO589843:JPO589847 JZK589843:JZK589847 KJG589843:KJG589847 KTC589843:KTC589847 LCY589843:LCY589847 LMU589843:LMU589847 LWQ589843:LWQ589847 MGM589843:MGM589847 MQI589843:MQI589847 NAE589843:NAE589847 NKA589843:NKA589847 NTW589843:NTW589847 ODS589843:ODS589847 ONO589843:ONO589847 OXK589843:OXK589847 PHG589843:PHG589847 PRC589843:PRC589847 QAY589843:QAY589847 QKU589843:QKU589847 QUQ589843:QUQ589847 REM589843:REM589847 ROI589843:ROI589847 RYE589843:RYE589847 SIA589843:SIA589847 SRW589843:SRW589847 TBS589843:TBS589847 TLO589843:TLO589847 TVK589843:TVK589847 UFG589843:UFG589847 UPC589843:UPC589847 UYY589843:UYY589847 VIU589843:VIU589847 VSQ589843:VSQ589847 WCM589843:WCM589847 WMI589843:WMI589847 WWE589843:WWE589847 AG655379:AG655383 JS655379:JS655383 TO655379:TO655383 ADK655379:ADK655383 ANG655379:ANG655383 AXC655379:AXC655383 BGY655379:BGY655383 BQU655379:BQU655383 CAQ655379:CAQ655383 CKM655379:CKM655383 CUI655379:CUI655383 DEE655379:DEE655383 DOA655379:DOA655383 DXW655379:DXW655383 EHS655379:EHS655383 ERO655379:ERO655383 FBK655379:FBK655383 FLG655379:FLG655383 FVC655379:FVC655383 GEY655379:GEY655383 GOU655379:GOU655383 GYQ655379:GYQ655383 HIM655379:HIM655383 HSI655379:HSI655383 ICE655379:ICE655383 IMA655379:IMA655383 IVW655379:IVW655383 JFS655379:JFS655383 JPO655379:JPO655383 JZK655379:JZK655383 KJG655379:KJG655383 KTC655379:KTC655383 LCY655379:LCY655383 LMU655379:LMU655383 LWQ655379:LWQ655383 MGM655379:MGM655383 MQI655379:MQI655383 NAE655379:NAE655383 NKA655379:NKA655383 NTW655379:NTW655383 ODS655379:ODS655383 ONO655379:ONO655383 OXK655379:OXK655383 PHG655379:PHG655383 PRC655379:PRC655383 QAY655379:QAY655383 QKU655379:QKU655383 QUQ655379:QUQ655383 REM655379:REM655383 ROI655379:ROI655383 RYE655379:RYE655383 SIA655379:SIA655383 SRW655379:SRW655383 TBS655379:TBS655383 TLO655379:TLO655383 TVK655379:TVK655383 UFG655379:UFG655383 UPC655379:UPC655383 UYY655379:UYY655383 VIU655379:VIU655383 VSQ655379:VSQ655383 WCM655379:WCM655383 WMI655379:WMI655383 WWE655379:WWE655383 AG720915:AG720919 JS720915:JS720919 TO720915:TO720919 ADK720915:ADK720919 ANG720915:ANG720919 AXC720915:AXC720919 BGY720915:BGY720919 BQU720915:BQU720919 CAQ720915:CAQ720919 CKM720915:CKM720919 CUI720915:CUI720919 DEE720915:DEE720919 DOA720915:DOA720919 DXW720915:DXW720919 EHS720915:EHS720919 ERO720915:ERO720919 FBK720915:FBK720919 FLG720915:FLG720919 FVC720915:FVC720919 GEY720915:GEY720919 GOU720915:GOU720919 GYQ720915:GYQ720919 HIM720915:HIM720919 HSI720915:HSI720919 ICE720915:ICE720919 IMA720915:IMA720919 IVW720915:IVW720919 JFS720915:JFS720919 JPO720915:JPO720919 JZK720915:JZK720919 KJG720915:KJG720919 KTC720915:KTC720919 LCY720915:LCY720919 LMU720915:LMU720919 LWQ720915:LWQ720919 MGM720915:MGM720919 MQI720915:MQI720919 NAE720915:NAE720919 NKA720915:NKA720919 NTW720915:NTW720919 ODS720915:ODS720919 ONO720915:ONO720919 OXK720915:OXK720919 PHG720915:PHG720919 PRC720915:PRC720919 QAY720915:QAY720919 QKU720915:QKU720919 QUQ720915:QUQ720919 REM720915:REM720919 ROI720915:ROI720919 RYE720915:RYE720919 SIA720915:SIA720919 SRW720915:SRW720919 TBS720915:TBS720919 TLO720915:TLO720919 TVK720915:TVK720919 UFG720915:UFG720919 UPC720915:UPC720919 UYY720915:UYY720919 VIU720915:VIU720919 VSQ720915:VSQ720919 WCM720915:WCM720919 WMI720915:WMI720919 WWE720915:WWE720919 AG786451:AG786455 JS786451:JS786455 TO786451:TO786455 ADK786451:ADK786455 ANG786451:ANG786455 AXC786451:AXC786455 BGY786451:BGY786455 BQU786451:BQU786455 CAQ786451:CAQ786455 CKM786451:CKM786455 CUI786451:CUI786455 DEE786451:DEE786455 DOA786451:DOA786455 DXW786451:DXW786455 EHS786451:EHS786455 ERO786451:ERO786455 FBK786451:FBK786455 FLG786451:FLG786455 FVC786451:FVC786455 GEY786451:GEY786455 GOU786451:GOU786455 GYQ786451:GYQ786455 HIM786451:HIM786455 HSI786451:HSI786455 ICE786451:ICE786455 IMA786451:IMA786455 IVW786451:IVW786455 JFS786451:JFS786455 JPO786451:JPO786455 JZK786451:JZK786455 KJG786451:KJG786455 KTC786451:KTC786455 LCY786451:LCY786455 LMU786451:LMU786455 LWQ786451:LWQ786455 MGM786451:MGM786455 MQI786451:MQI786455 NAE786451:NAE786455 NKA786451:NKA786455 NTW786451:NTW786455 ODS786451:ODS786455 ONO786451:ONO786455 OXK786451:OXK786455 PHG786451:PHG786455 PRC786451:PRC786455 QAY786451:QAY786455 QKU786451:QKU786455 QUQ786451:QUQ786455 REM786451:REM786455 ROI786451:ROI786455 RYE786451:RYE786455 SIA786451:SIA786455 SRW786451:SRW786455 TBS786451:TBS786455 TLO786451:TLO786455 TVK786451:TVK786455 UFG786451:UFG786455 UPC786451:UPC786455 UYY786451:UYY786455 VIU786451:VIU786455 VSQ786451:VSQ786455 WCM786451:WCM786455 WMI786451:WMI786455 WWE786451:WWE786455 AG851987:AG851991 JS851987:JS851991 TO851987:TO851991 ADK851987:ADK851991 ANG851987:ANG851991 AXC851987:AXC851991 BGY851987:BGY851991 BQU851987:BQU851991 CAQ851987:CAQ851991 CKM851987:CKM851991 CUI851987:CUI851991 DEE851987:DEE851991 DOA851987:DOA851991 DXW851987:DXW851991 EHS851987:EHS851991 ERO851987:ERO851991 FBK851987:FBK851991 FLG851987:FLG851991 FVC851987:FVC851991 GEY851987:GEY851991 GOU851987:GOU851991 GYQ851987:GYQ851991 HIM851987:HIM851991 HSI851987:HSI851991 ICE851987:ICE851991 IMA851987:IMA851991 IVW851987:IVW851991 JFS851987:JFS851991 JPO851987:JPO851991 JZK851987:JZK851991 KJG851987:KJG851991 KTC851987:KTC851991 LCY851987:LCY851991 LMU851987:LMU851991 LWQ851987:LWQ851991 MGM851987:MGM851991 MQI851987:MQI851991 NAE851987:NAE851991 NKA851987:NKA851991 NTW851987:NTW851991 ODS851987:ODS851991 ONO851987:ONO851991 OXK851987:OXK851991 PHG851987:PHG851991 PRC851987:PRC851991 QAY851987:QAY851991 QKU851987:QKU851991 QUQ851987:QUQ851991 REM851987:REM851991 ROI851987:ROI851991 RYE851987:RYE851991 SIA851987:SIA851991 SRW851987:SRW851991 TBS851987:TBS851991 TLO851987:TLO851991 TVK851987:TVK851991 UFG851987:UFG851991 UPC851987:UPC851991 UYY851987:UYY851991 VIU851987:VIU851991 VSQ851987:VSQ851991 WCM851987:WCM851991 WMI851987:WMI851991 WWE851987:WWE851991 AG917523:AG917527 JS917523:JS917527 TO917523:TO917527 ADK917523:ADK917527 ANG917523:ANG917527 AXC917523:AXC917527 BGY917523:BGY917527 BQU917523:BQU917527 CAQ917523:CAQ917527 CKM917523:CKM917527 CUI917523:CUI917527 DEE917523:DEE917527 DOA917523:DOA917527 DXW917523:DXW917527 EHS917523:EHS917527 ERO917523:ERO917527 FBK917523:FBK917527 FLG917523:FLG917527 FVC917523:FVC917527 GEY917523:GEY917527 GOU917523:GOU917527 GYQ917523:GYQ917527 HIM917523:HIM917527 HSI917523:HSI917527 ICE917523:ICE917527 IMA917523:IMA917527 IVW917523:IVW917527 JFS917523:JFS917527 JPO917523:JPO917527 JZK917523:JZK917527 KJG917523:KJG917527 KTC917523:KTC917527 LCY917523:LCY917527 LMU917523:LMU917527 LWQ917523:LWQ917527 MGM917523:MGM917527 MQI917523:MQI917527 NAE917523:NAE917527 NKA917523:NKA917527 NTW917523:NTW917527 ODS917523:ODS917527 ONO917523:ONO917527 OXK917523:OXK917527 PHG917523:PHG917527 PRC917523:PRC917527 QAY917523:QAY917527 QKU917523:QKU917527 QUQ917523:QUQ917527 REM917523:REM917527 ROI917523:ROI917527 RYE917523:RYE917527 SIA917523:SIA917527 SRW917523:SRW917527 TBS917523:TBS917527 TLO917523:TLO917527 TVK917523:TVK917527 UFG917523:UFG917527 UPC917523:UPC917527 UYY917523:UYY917527 VIU917523:VIU917527 VSQ917523:VSQ917527 WCM917523:WCM917527 WMI917523:WMI917527 WWE917523:WWE917527 AG983059:AG983063 JS983059:JS983063 TO983059:TO983063 ADK983059:ADK983063 ANG983059:ANG983063 AXC983059:AXC983063 BGY983059:BGY983063 BQU983059:BQU983063 CAQ983059:CAQ983063 CKM983059:CKM983063 CUI983059:CUI983063 DEE983059:DEE983063 DOA983059:DOA983063 DXW983059:DXW983063 EHS983059:EHS983063 ERO983059:ERO983063 FBK983059:FBK983063 FLG983059:FLG983063 FVC983059:FVC983063 GEY983059:GEY983063 GOU983059:GOU983063 GYQ983059:GYQ983063 HIM983059:HIM983063 HSI983059:HSI983063 ICE983059:ICE983063 IMA983059:IMA983063 IVW983059:IVW983063 JFS983059:JFS983063 JPO983059:JPO983063 JZK983059:JZK983063 KJG983059:KJG983063 KTC983059:KTC983063 LCY983059:LCY983063 LMU983059:LMU983063 LWQ983059:LWQ983063 MGM983059:MGM983063 MQI983059:MQI983063 NAE983059:NAE983063 NKA983059:NKA983063 NTW983059:NTW983063 ODS983059:ODS983063 ONO983059:ONO983063 OXK983059:OXK983063 PHG983059:PHG983063 PRC983059:PRC983063 QAY983059:QAY983063 QKU983059:QKU983063 QUQ983059:QUQ983063 REM983059:REM983063 ROI983059:ROI983063 RYE983059:RYE983063 SIA983059:SIA983063 SRW983059:SRW983063 TBS983059:TBS983063 TLO983059:TLO983063 TVK983059:TVK983063 UFG983059:UFG983063 UPC983059:UPC983063 UYY983059:UYY983063 VIU983059:VIU983063 VSQ983059:VSQ983063 WCM983059:WCM983063 WMI983059:WMI983063" xr:uid="{00000000-0002-0000-1B00-000005000000}">
      <formula1>900</formula1>
    </dataValidation>
    <dataValidation allowBlank="1" showInputMessage="1" showErrorMessage="1" prompt="Для выбора выполните двойной щелчок левой клавиши мыши по соответствующей ячейке." sqref="V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V65559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131095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196631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262167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327703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393239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458775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524311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589847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655383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720919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786455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851991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V917527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V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 R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R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R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R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R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R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R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R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R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R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R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R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R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R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R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R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N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N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N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N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N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N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N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N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N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N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N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N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N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N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N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N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AC23:AC24 JO23:JO24 TK23:TK24 ADG23:ADG24 ANC23:ANC24 AWY23:AWY24 BGU23:BGU24 BQQ23:BQQ24 CAM23:CAM24 CKI23:CKI24 CUE23:CUE24 DEA23:DEA24 DNW23:DNW24 DXS23:DXS24 EHO23:EHO24 ERK23:ERK24 FBG23:FBG24 FLC23:FLC24 FUY23:FUY24 GEU23:GEU24 GOQ23:GOQ24 GYM23:GYM24 HII23:HII24 HSE23:HSE24 ICA23:ICA24 ILW23:ILW24 IVS23:IVS24 JFO23:JFO24 JPK23:JPK24 JZG23:JZG24 KJC23:KJC24 KSY23:KSY24 LCU23:LCU24 LMQ23:LMQ24 LWM23:LWM24 MGI23:MGI24 MQE23:MQE24 NAA23:NAA24 NJW23:NJW24 NTS23:NTS24 ODO23:ODO24 ONK23:ONK24 OXG23:OXG24 PHC23:PHC24 PQY23:PQY24 QAU23:QAU24 QKQ23:QKQ24 QUM23:QUM24 REI23:REI24 ROE23:ROE24 RYA23:RYA24 SHW23:SHW24 SRS23:SRS24 TBO23:TBO24 TLK23:TLK24 TVG23:TVG24 UFC23:UFC24 UOY23:UOY24 UYU23:UYU24 VIQ23:VIQ24 VSM23:VSM24 WCI23:WCI24 WME23:WME24 WWA23:WWA24 AC65559:AC65560 JO65559:JO65560 TK65559:TK65560 ADG65559:ADG65560 ANC65559:ANC65560 AWY65559:AWY65560 BGU65559:BGU65560 BQQ65559:BQQ65560 CAM65559:CAM65560 CKI65559:CKI65560 CUE65559:CUE65560 DEA65559:DEA65560 DNW65559:DNW65560 DXS65559:DXS65560 EHO65559:EHO65560 ERK65559:ERK65560 FBG65559:FBG65560 FLC65559:FLC65560 FUY65559:FUY65560 GEU65559:GEU65560 GOQ65559:GOQ65560 GYM65559:GYM65560 HII65559:HII65560 HSE65559:HSE65560 ICA65559:ICA65560 ILW65559:ILW65560 IVS65559:IVS65560 JFO65559:JFO65560 JPK65559:JPK65560 JZG65559:JZG65560 KJC65559:KJC65560 KSY65559:KSY65560 LCU65559:LCU65560 LMQ65559:LMQ65560 LWM65559:LWM65560 MGI65559:MGI65560 MQE65559:MQE65560 NAA65559:NAA65560 NJW65559:NJW65560 NTS65559:NTS65560 ODO65559:ODO65560 ONK65559:ONK65560 OXG65559:OXG65560 PHC65559:PHC65560 PQY65559:PQY65560 QAU65559:QAU65560 QKQ65559:QKQ65560 QUM65559:QUM65560 REI65559:REI65560 ROE65559:ROE65560 RYA65559:RYA65560 SHW65559:SHW65560 SRS65559:SRS65560 TBO65559:TBO65560 TLK65559:TLK65560 TVG65559:TVG65560 UFC65559:UFC65560 UOY65559:UOY65560 UYU65559:UYU65560 VIQ65559:VIQ65560 VSM65559:VSM65560 WCI65559:WCI65560 WME65559:WME65560 WWA65559:WWA65560 AC131095:AC131096 JO131095:JO131096 TK131095:TK131096 ADG131095:ADG131096 ANC131095:ANC131096 AWY131095:AWY131096 BGU131095:BGU131096 BQQ131095:BQQ131096 CAM131095:CAM131096 CKI131095:CKI131096 CUE131095:CUE131096 DEA131095:DEA131096 DNW131095:DNW131096 DXS131095:DXS131096 EHO131095:EHO131096 ERK131095:ERK131096 FBG131095:FBG131096 FLC131095:FLC131096 FUY131095:FUY131096 GEU131095:GEU131096 GOQ131095:GOQ131096 GYM131095:GYM131096 HII131095:HII131096 HSE131095:HSE131096 ICA131095:ICA131096 ILW131095:ILW131096 IVS131095:IVS131096 JFO131095:JFO131096 JPK131095:JPK131096 JZG131095:JZG131096 KJC131095:KJC131096 KSY131095:KSY131096 LCU131095:LCU131096 LMQ131095:LMQ131096 LWM131095:LWM131096 MGI131095:MGI131096 MQE131095:MQE131096 NAA131095:NAA131096 NJW131095:NJW131096 NTS131095:NTS131096 ODO131095:ODO131096 ONK131095:ONK131096 OXG131095:OXG131096 PHC131095:PHC131096 PQY131095:PQY131096 QAU131095:QAU131096 QKQ131095:QKQ131096 QUM131095:QUM131096 REI131095:REI131096 ROE131095:ROE131096 RYA131095:RYA131096 SHW131095:SHW131096 SRS131095:SRS131096 TBO131095:TBO131096 TLK131095:TLK131096 TVG131095:TVG131096 UFC131095:UFC131096 UOY131095:UOY131096 UYU131095:UYU131096 VIQ131095:VIQ131096 VSM131095:VSM131096 WCI131095:WCI131096 WME131095:WME131096 WWA131095:WWA131096 AC196631:AC196632 JO196631:JO196632 TK196631:TK196632 ADG196631:ADG196632 ANC196631:ANC196632 AWY196631:AWY196632 BGU196631:BGU196632 BQQ196631:BQQ196632 CAM196631:CAM196632 CKI196631:CKI196632 CUE196631:CUE196632 DEA196631:DEA196632 DNW196631:DNW196632 DXS196631:DXS196632 EHO196631:EHO196632 ERK196631:ERK196632 FBG196631:FBG196632 FLC196631:FLC196632 FUY196631:FUY196632 GEU196631:GEU196632 GOQ196631:GOQ196632 GYM196631:GYM196632 HII196631:HII196632 HSE196631:HSE196632 ICA196631:ICA196632 ILW196631:ILW196632 IVS196631:IVS196632 JFO196631:JFO196632 JPK196631:JPK196632 JZG196631:JZG196632 KJC196631:KJC196632 KSY196631:KSY196632 LCU196631:LCU196632 LMQ196631:LMQ196632 LWM196631:LWM196632 MGI196631:MGI196632 MQE196631:MQE196632 NAA196631:NAA196632 NJW196631:NJW196632 NTS196631:NTS196632 ODO196631:ODO196632 ONK196631:ONK196632 OXG196631:OXG196632 PHC196631:PHC196632 PQY196631:PQY196632 QAU196631:QAU196632 QKQ196631:QKQ196632 QUM196631:QUM196632 REI196631:REI196632 ROE196631:ROE196632 RYA196631:RYA196632 SHW196631:SHW196632 SRS196631:SRS196632 TBO196631:TBO196632 TLK196631:TLK196632 TVG196631:TVG196632 UFC196631:UFC196632 UOY196631:UOY196632 UYU196631:UYU196632 VIQ196631:VIQ196632 VSM196631:VSM196632 WCI196631:WCI196632 WME196631:WME196632 WWA196631:WWA196632 AC262167:AC262168 JO262167:JO262168 TK262167:TK262168 ADG262167:ADG262168 ANC262167:ANC262168 AWY262167:AWY262168 BGU262167:BGU262168 BQQ262167:BQQ262168 CAM262167:CAM262168 CKI262167:CKI262168 CUE262167:CUE262168 DEA262167:DEA262168 DNW262167:DNW262168 DXS262167:DXS262168 EHO262167:EHO262168 ERK262167:ERK262168 FBG262167:FBG262168 FLC262167:FLC262168 FUY262167:FUY262168 GEU262167:GEU262168 GOQ262167:GOQ262168 GYM262167:GYM262168 HII262167:HII262168 HSE262167:HSE262168 ICA262167:ICA262168 ILW262167:ILW262168 IVS262167:IVS262168 JFO262167:JFO262168 JPK262167:JPK262168 JZG262167:JZG262168 KJC262167:KJC262168 KSY262167:KSY262168 LCU262167:LCU262168 LMQ262167:LMQ262168 LWM262167:LWM262168 MGI262167:MGI262168 MQE262167:MQE262168 NAA262167:NAA262168 NJW262167:NJW262168 NTS262167:NTS262168 ODO262167:ODO262168 ONK262167:ONK262168 OXG262167:OXG262168 PHC262167:PHC262168 PQY262167:PQY262168 QAU262167:QAU262168 QKQ262167:QKQ262168 QUM262167:QUM262168 REI262167:REI262168 ROE262167:ROE262168 RYA262167:RYA262168 SHW262167:SHW262168 SRS262167:SRS262168 TBO262167:TBO262168 TLK262167:TLK262168 TVG262167:TVG262168 UFC262167:UFC262168 UOY262167:UOY262168 UYU262167:UYU262168 VIQ262167:VIQ262168 VSM262167:VSM262168 WCI262167:WCI262168 WME262167:WME262168 WWA262167:WWA262168 AC327703:AC327704 JO327703:JO327704 TK327703:TK327704 ADG327703:ADG327704 ANC327703:ANC327704 AWY327703:AWY327704 BGU327703:BGU327704 BQQ327703:BQQ327704 CAM327703:CAM327704 CKI327703:CKI327704 CUE327703:CUE327704 DEA327703:DEA327704 DNW327703:DNW327704 DXS327703:DXS327704 EHO327703:EHO327704 ERK327703:ERK327704 FBG327703:FBG327704 FLC327703:FLC327704 FUY327703:FUY327704 GEU327703:GEU327704 GOQ327703:GOQ327704 GYM327703:GYM327704 HII327703:HII327704 HSE327703:HSE327704 ICA327703:ICA327704 ILW327703:ILW327704 IVS327703:IVS327704 JFO327703:JFO327704 JPK327703:JPK327704 JZG327703:JZG327704 KJC327703:KJC327704 KSY327703:KSY327704 LCU327703:LCU327704 LMQ327703:LMQ327704 LWM327703:LWM327704 MGI327703:MGI327704 MQE327703:MQE327704 NAA327703:NAA327704 NJW327703:NJW327704 NTS327703:NTS327704 ODO327703:ODO327704 ONK327703:ONK327704 OXG327703:OXG327704 PHC327703:PHC327704 PQY327703:PQY327704 QAU327703:QAU327704 QKQ327703:QKQ327704 QUM327703:QUM327704 REI327703:REI327704 ROE327703:ROE327704 RYA327703:RYA327704 SHW327703:SHW327704 SRS327703:SRS327704 TBO327703:TBO327704 TLK327703:TLK327704 TVG327703:TVG327704 UFC327703:UFC327704 UOY327703:UOY327704 UYU327703:UYU327704 VIQ327703:VIQ327704 VSM327703:VSM327704 WCI327703:WCI327704 WME327703:WME327704 WWA327703:WWA327704 AC393239:AC393240 JO393239:JO393240 TK393239:TK393240 ADG393239:ADG393240 ANC393239:ANC393240 AWY393239:AWY393240 BGU393239:BGU393240 BQQ393239:BQQ393240 CAM393239:CAM393240 CKI393239:CKI393240 CUE393239:CUE393240 DEA393239:DEA393240 DNW393239:DNW393240 DXS393239:DXS393240 EHO393239:EHO393240 ERK393239:ERK393240 FBG393239:FBG393240 FLC393239:FLC393240 FUY393239:FUY393240 GEU393239:GEU393240 GOQ393239:GOQ393240 GYM393239:GYM393240 HII393239:HII393240 HSE393239:HSE393240 ICA393239:ICA393240 ILW393239:ILW393240 IVS393239:IVS393240 JFO393239:JFO393240 JPK393239:JPK393240 JZG393239:JZG393240 KJC393239:KJC393240 KSY393239:KSY393240 LCU393239:LCU393240 LMQ393239:LMQ393240 LWM393239:LWM393240 MGI393239:MGI393240 MQE393239:MQE393240 NAA393239:NAA393240 NJW393239:NJW393240 NTS393239:NTS393240 ODO393239:ODO393240 ONK393239:ONK393240 OXG393239:OXG393240 PHC393239:PHC393240 PQY393239:PQY393240 QAU393239:QAU393240 QKQ393239:QKQ393240 QUM393239:QUM393240 REI393239:REI393240 ROE393239:ROE393240 RYA393239:RYA393240 SHW393239:SHW393240 SRS393239:SRS393240 TBO393239:TBO393240 TLK393239:TLK393240 TVG393239:TVG393240 UFC393239:UFC393240 UOY393239:UOY393240 UYU393239:UYU393240 VIQ393239:VIQ393240 VSM393239:VSM393240 WCI393239:WCI393240 WME393239:WME393240 WWA393239:WWA393240 AC458775:AC458776 JO458775:JO458776 TK458775:TK458776 ADG458775:ADG458776 ANC458775:ANC458776 AWY458775:AWY458776 BGU458775:BGU458776 BQQ458775:BQQ458776 CAM458775:CAM458776 CKI458775:CKI458776 CUE458775:CUE458776 DEA458775:DEA458776 DNW458775:DNW458776 DXS458775:DXS458776 EHO458775:EHO458776 ERK458775:ERK458776 FBG458775:FBG458776 FLC458775:FLC458776 FUY458775:FUY458776 GEU458775:GEU458776 GOQ458775:GOQ458776 GYM458775:GYM458776 HII458775:HII458776 HSE458775:HSE458776 ICA458775:ICA458776 ILW458775:ILW458776 IVS458775:IVS458776 JFO458775:JFO458776 JPK458775:JPK458776 JZG458775:JZG458776 KJC458775:KJC458776 KSY458775:KSY458776 LCU458775:LCU458776 LMQ458775:LMQ458776 LWM458775:LWM458776 MGI458775:MGI458776 MQE458775:MQE458776 NAA458775:NAA458776 NJW458775:NJW458776 NTS458775:NTS458776 ODO458775:ODO458776 ONK458775:ONK458776 OXG458775:OXG458776 PHC458775:PHC458776 PQY458775:PQY458776 QAU458775:QAU458776 QKQ458775:QKQ458776 QUM458775:QUM458776 REI458775:REI458776 ROE458775:ROE458776 RYA458775:RYA458776 SHW458775:SHW458776 SRS458775:SRS458776 TBO458775:TBO458776 TLK458775:TLK458776 TVG458775:TVG458776 UFC458775:UFC458776 UOY458775:UOY458776 UYU458775:UYU458776 VIQ458775:VIQ458776 VSM458775:VSM458776 WCI458775:WCI458776 WME458775:WME458776 WWA458775:WWA458776 AC524311:AC524312 JO524311:JO524312 TK524311:TK524312 ADG524311:ADG524312 ANC524311:ANC524312 AWY524311:AWY524312 BGU524311:BGU524312 BQQ524311:BQQ524312 CAM524311:CAM524312 CKI524311:CKI524312 CUE524311:CUE524312 DEA524311:DEA524312 DNW524311:DNW524312 DXS524311:DXS524312 EHO524311:EHO524312 ERK524311:ERK524312 FBG524311:FBG524312 FLC524311:FLC524312 FUY524311:FUY524312 GEU524311:GEU524312 GOQ524311:GOQ524312 GYM524311:GYM524312 HII524311:HII524312 HSE524311:HSE524312 ICA524311:ICA524312 ILW524311:ILW524312 IVS524311:IVS524312 JFO524311:JFO524312 JPK524311:JPK524312 JZG524311:JZG524312 KJC524311:KJC524312 KSY524311:KSY524312 LCU524311:LCU524312 LMQ524311:LMQ524312 LWM524311:LWM524312 MGI524311:MGI524312 MQE524311:MQE524312 NAA524311:NAA524312 NJW524311:NJW524312 NTS524311:NTS524312 ODO524311:ODO524312 ONK524311:ONK524312 OXG524311:OXG524312 PHC524311:PHC524312 PQY524311:PQY524312 QAU524311:QAU524312 QKQ524311:QKQ524312 QUM524311:QUM524312 REI524311:REI524312 ROE524311:ROE524312 RYA524311:RYA524312 SHW524311:SHW524312 SRS524311:SRS524312 TBO524311:TBO524312 TLK524311:TLK524312 TVG524311:TVG524312 UFC524311:UFC524312 UOY524311:UOY524312 UYU524311:UYU524312 VIQ524311:VIQ524312 VSM524311:VSM524312 WCI524311:WCI524312 WME524311:WME524312 WWA524311:WWA524312 AC589847:AC589848 JO589847:JO589848 TK589847:TK589848 ADG589847:ADG589848 ANC589847:ANC589848 AWY589847:AWY589848 BGU589847:BGU589848 BQQ589847:BQQ589848 CAM589847:CAM589848 CKI589847:CKI589848 CUE589847:CUE589848 DEA589847:DEA589848 DNW589847:DNW589848 DXS589847:DXS589848 EHO589847:EHO589848 ERK589847:ERK589848 FBG589847:FBG589848 FLC589847:FLC589848 FUY589847:FUY589848 GEU589847:GEU589848 GOQ589847:GOQ589848 GYM589847:GYM589848 HII589847:HII589848 HSE589847:HSE589848 ICA589847:ICA589848 ILW589847:ILW589848 IVS589847:IVS589848 JFO589847:JFO589848 JPK589847:JPK589848 JZG589847:JZG589848 KJC589847:KJC589848 KSY589847:KSY589848 LCU589847:LCU589848 LMQ589847:LMQ589848 LWM589847:LWM589848 MGI589847:MGI589848 MQE589847:MQE589848 NAA589847:NAA589848 NJW589847:NJW589848 NTS589847:NTS589848 ODO589847:ODO589848 ONK589847:ONK589848 OXG589847:OXG589848 PHC589847:PHC589848 PQY589847:PQY589848 QAU589847:QAU589848 QKQ589847:QKQ589848 QUM589847:QUM589848 REI589847:REI589848 ROE589847:ROE589848 RYA589847:RYA589848 SHW589847:SHW589848 SRS589847:SRS589848 TBO589847:TBO589848 TLK589847:TLK589848 TVG589847:TVG589848 UFC589847:UFC589848 UOY589847:UOY589848 UYU589847:UYU589848 VIQ589847:VIQ589848 VSM589847:VSM589848 WCI589847:WCI589848 WME589847:WME589848 WWA589847:WWA589848 AC655383:AC655384 JO655383:JO655384 TK655383:TK655384 ADG655383:ADG655384 ANC655383:ANC655384 AWY655383:AWY655384 BGU655383:BGU655384 BQQ655383:BQQ655384 CAM655383:CAM655384 CKI655383:CKI655384 CUE655383:CUE655384 DEA655383:DEA655384 DNW655383:DNW655384 DXS655383:DXS655384 EHO655383:EHO655384 ERK655383:ERK655384 FBG655383:FBG655384 FLC655383:FLC655384 FUY655383:FUY655384 GEU655383:GEU655384 GOQ655383:GOQ655384 GYM655383:GYM655384 HII655383:HII655384 HSE655383:HSE655384 ICA655383:ICA655384 ILW655383:ILW655384 IVS655383:IVS655384 JFO655383:JFO655384 JPK655383:JPK655384 JZG655383:JZG655384 KJC655383:KJC655384 KSY655383:KSY655384 LCU655383:LCU655384 LMQ655383:LMQ655384 LWM655383:LWM655384 MGI655383:MGI655384 MQE655383:MQE655384 NAA655383:NAA655384 NJW655383:NJW655384 NTS655383:NTS655384 ODO655383:ODO655384 ONK655383:ONK655384 OXG655383:OXG655384 PHC655383:PHC655384 PQY655383:PQY655384 QAU655383:QAU655384 QKQ655383:QKQ655384 QUM655383:QUM655384 REI655383:REI655384 ROE655383:ROE655384 RYA655383:RYA655384 SHW655383:SHW655384 SRS655383:SRS655384 TBO655383:TBO655384 TLK655383:TLK655384 TVG655383:TVG655384 UFC655383:UFC655384 UOY655383:UOY655384 UYU655383:UYU655384 VIQ655383:VIQ655384 VSM655383:VSM655384 WCI655383:WCI655384 WME655383:WME655384 WWA655383:WWA655384 AC720919:AC720920 JO720919:JO720920 TK720919:TK720920 ADG720919:ADG720920 ANC720919:ANC720920 AWY720919:AWY720920 BGU720919:BGU720920 BQQ720919:BQQ720920 CAM720919:CAM720920 CKI720919:CKI720920 CUE720919:CUE720920 DEA720919:DEA720920 DNW720919:DNW720920 DXS720919:DXS720920 EHO720919:EHO720920 ERK720919:ERK720920 FBG720919:FBG720920 FLC720919:FLC720920 FUY720919:FUY720920 GEU720919:GEU720920 GOQ720919:GOQ720920 GYM720919:GYM720920 HII720919:HII720920 HSE720919:HSE720920 ICA720919:ICA720920 ILW720919:ILW720920 IVS720919:IVS720920 JFO720919:JFO720920 JPK720919:JPK720920 JZG720919:JZG720920 KJC720919:KJC720920 KSY720919:KSY720920 LCU720919:LCU720920 LMQ720919:LMQ720920 LWM720919:LWM720920 MGI720919:MGI720920 MQE720919:MQE720920 NAA720919:NAA720920 NJW720919:NJW720920 NTS720919:NTS720920 ODO720919:ODO720920 ONK720919:ONK720920 OXG720919:OXG720920 PHC720919:PHC720920 PQY720919:PQY720920 QAU720919:QAU720920 QKQ720919:QKQ720920 QUM720919:QUM720920 REI720919:REI720920 ROE720919:ROE720920 RYA720919:RYA720920 SHW720919:SHW720920 SRS720919:SRS720920 TBO720919:TBO720920 TLK720919:TLK720920 TVG720919:TVG720920 UFC720919:UFC720920 UOY720919:UOY720920 UYU720919:UYU720920 VIQ720919:VIQ720920 VSM720919:VSM720920 WCI720919:WCI720920 WME720919:WME720920 WWA720919:WWA720920 AC786455:AC786456 JO786455:JO786456 TK786455:TK786456 ADG786455:ADG786456 ANC786455:ANC786456 AWY786455:AWY786456 BGU786455:BGU786456 BQQ786455:BQQ786456 CAM786455:CAM786456 CKI786455:CKI786456 CUE786455:CUE786456 DEA786455:DEA786456 DNW786455:DNW786456 DXS786455:DXS786456 EHO786455:EHO786456 ERK786455:ERK786456 FBG786455:FBG786456 FLC786455:FLC786456 FUY786455:FUY786456 GEU786455:GEU786456 GOQ786455:GOQ786456 GYM786455:GYM786456 HII786455:HII786456 HSE786455:HSE786456 ICA786455:ICA786456 ILW786455:ILW786456 IVS786455:IVS786456 JFO786455:JFO786456 JPK786455:JPK786456 JZG786455:JZG786456 KJC786455:KJC786456 KSY786455:KSY786456 LCU786455:LCU786456 LMQ786455:LMQ786456 LWM786455:LWM786456 MGI786455:MGI786456 MQE786455:MQE786456 NAA786455:NAA786456 NJW786455:NJW786456 NTS786455:NTS786456 ODO786455:ODO786456 ONK786455:ONK786456 OXG786455:OXG786456 PHC786455:PHC786456 PQY786455:PQY786456 QAU786455:QAU786456 QKQ786455:QKQ786456 QUM786455:QUM786456 REI786455:REI786456 ROE786455:ROE786456 RYA786455:RYA786456 SHW786455:SHW786456 SRS786455:SRS786456 TBO786455:TBO786456 TLK786455:TLK786456 TVG786455:TVG786456 UFC786455:UFC786456 UOY786455:UOY786456 UYU786455:UYU786456 VIQ786455:VIQ786456 VSM786455:VSM786456 WCI786455:WCI786456 WME786455:WME786456 WWA786455:WWA786456 AC851991:AC851992 JO851991:JO851992 TK851991:TK851992 ADG851991:ADG851992 ANC851991:ANC851992 AWY851991:AWY851992 BGU851991:BGU851992 BQQ851991:BQQ851992 CAM851991:CAM851992 CKI851991:CKI851992 CUE851991:CUE851992 DEA851991:DEA851992 DNW851991:DNW851992 DXS851991:DXS851992 EHO851991:EHO851992 ERK851991:ERK851992 FBG851991:FBG851992 FLC851991:FLC851992 FUY851991:FUY851992 GEU851991:GEU851992 GOQ851991:GOQ851992 GYM851991:GYM851992 HII851991:HII851992 HSE851991:HSE851992 ICA851991:ICA851992 ILW851991:ILW851992 IVS851991:IVS851992 JFO851991:JFO851992 JPK851991:JPK851992 JZG851991:JZG851992 KJC851991:KJC851992 KSY851991:KSY851992 LCU851991:LCU851992 LMQ851991:LMQ851992 LWM851991:LWM851992 MGI851991:MGI851992 MQE851991:MQE851992 NAA851991:NAA851992 NJW851991:NJW851992 NTS851991:NTS851992 ODO851991:ODO851992 ONK851991:ONK851992 OXG851991:OXG851992 PHC851991:PHC851992 PQY851991:PQY851992 QAU851991:QAU851992 QKQ851991:QKQ851992 QUM851991:QUM851992 REI851991:REI851992 ROE851991:ROE851992 RYA851991:RYA851992 SHW851991:SHW851992 SRS851991:SRS851992 TBO851991:TBO851992 TLK851991:TLK851992 TVG851991:TVG851992 UFC851991:UFC851992 UOY851991:UOY851992 UYU851991:UYU851992 VIQ851991:VIQ851992 VSM851991:VSM851992 WCI851991:WCI851992 WME851991:WME851992 WWA851991:WWA851992 AC917527:AC917528 JO917527:JO917528 TK917527:TK917528 ADG917527:ADG917528 ANC917527:ANC917528 AWY917527:AWY917528 BGU917527:BGU917528 BQQ917527:BQQ917528 CAM917527:CAM917528 CKI917527:CKI917528 CUE917527:CUE917528 DEA917527:DEA917528 DNW917527:DNW917528 DXS917527:DXS917528 EHO917527:EHO917528 ERK917527:ERK917528 FBG917527:FBG917528 FLC917527:FLC917528 FUY917527:FUY917528 GEU917527:GEU917528 GOQ917527:GOQ917528 GYM917527:GYM917528 HII917527:HII917528 HSE917527:HSE917528 ICA917527:ICA917528 ILW917527:ILW917528 IVS917527:IVS917528 JFO917527:JFO917528 JPK917527:JPK917528 JZG917527:JZG917528 KJC917527:KJC917528 KSY917527:KSY917528 LCU917527:LCU917528 LMQ917527:LMQ917528 LWM917527:LWM917528 MGI917527:MGI917528 MQE917527:MQE917528 NAA917527:NAA917528 NJW917527:NJW917528 NTS917527:NTS917528 ODO917527:ODO917528 ONK917527:ONK917528 OXG917527:OXG917528 PHC917527:PHC917528 PQY917527:PQY917528 QAU917527:QAU917528 QKQ917527:QKQ917528 QUM917527:QUM917528 REI917527:REI917528 ROE917527:ROE917528 RYA917527:RYA917528 SHW917527:SHW917528 SRS917527:SRS917528 TBO917527:TBO917528 TLK917527:TLK917528 TVG917527:TVG917528 UFC917527:UFC917528 UOY917527:UOY917528 UYU917527:UYU917528 VIQ917527:VIQ917528 VSM917527:VSM917528 WCI917527:WCI917528 WME917527:WME917528 WWA917527:WWA917528 AC983063:AC983064 JO983063:JO983064 TK983063:TK983064 ADG983063:ADG983064 ANC983063:ANC983064 AWY983063:AWY983064 BGU983063:BGU983064 BQQ983063:BQQ983064 CAM983063:CAM983064 CKI983063:CKI983064 CUE983063:CUE983064 DEA983063:DEA983064 DNW983063:DNW983064 DXS983063:DXS983064 EHO983063:EHO983064 ERK983063:ERK983064 FBG983063:FBG983064 FLC983063:FLC983064 FUY983063:FUY983064 GEU983063:GEU983064 GOQ983063:GOQ983064 GYM983063:GYM983064 HII983063:HII983064 HSE983063:HSE983064 ICA983063:ICA983064 ILW983063:ILW983064 IVS983063:IVS983064 JFO983063:JFO983064 JPK983063:JPK983064 JZG983063:JZG983064 KJC983063:KJC983064 KSY983063:KSY983064 LCU983063:LCU983064 LMQ983063:LMQ983064 LWM983063:LWM983064 MGI983063:MGI983064 MQE983063:MQE983064 NAA983063:NAA983064 NJW983063:NJW983064 NTS983063:NTS983064 ODO983063:ODO983064 ONK983063:ONK983064 OXG983063:OXG983064 PHC983063:PHC983064 PQY983063:PQY983064 QAU983063:QAU983064 QKQ983063:QKQ983064 QUM983063:QUM983064 REI983063:REI983064 ROE983063:ROE983064 RYA983063:RYA983064 SHW983063:SHW983064 SRS983063:SRS983064 TBO983063:TBO983064 TLK983063:TLK983064 TVG983063:TVG983064 UFC983063:UFC983064 UOY983063:UOY983064 UYU983063:UYU983064 VIQ983063:VIQ983064 VSM983063:VSM983064 WCI983063:WCI983064 WME983063:WME983064 WWA983063:WWA983064 AE655383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AE720919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AE786455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AE851991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AE917527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AE983063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AE65559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AE131095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AE196631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AE262167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AE327703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AE393239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AE23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AE458775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WWC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AE524311 AE589847" xr:uid="{00000000-0002-0000-1B00-000006000000}"/>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05_9">
    <tabColor theme="0" tint="-0.249977111117893"/>
  </sheetPr>
  <dimension ref="A1:T19"/>
  <sheetViews>
    <sheetView showGridLines="0" topLeftCell="E1" zoomScaleNormal="100" workbookViewId="0"/>
  </sheetViews>
  <sheetFormatPr defaultColWidth="10.5703125" defaultRowHeight="14.25"/>
  <cols>
    <col min="1" max="1" width="3.7109375" style="207" hidden="1" customWidth="1"/>
    <col min="2" max="4" width="3.7109375" style="194" hidden="1" customWidth="1"/>
    <col min="5" max="5" width="3.7109375" style="82" customWidth="1"/>
    <col min="6" max="6" width="9.7109375" style="35" customWidth="1"/>
    <col min="7" max="7" width="37.7109375" style="35" customWidth="1"/>
    <col min="8" max="8" width="66.85546875" style="35" customWidth="1"/>
    <col min="9" max="9" width="115.7109375" style="35" customWidth="1"/>
    <col min="10" max="11" width="10.5703125" style="194"/>
    <col min="12" max="12" width="11.140625" style="194" customWidth="1"/>
    <col min="13" max="20" width="10.5703125" style="194"/>
    <col min="21" max="16384" width="10.5703125" style="35"/>
  </cols>
  <sheetData>
    <row r="1" spans="1:20" ht="3" customHeight="1">
      <c r="A1" s="207" t="s">
        <v>207</v>
      </c>
    </row>
    <row r="2" spans="1:20" ht="22.5">
      <c r="F2" s="1274" t="s">
        <v>470</v>
      </c>
      <c r="G2" s="1275"/>
      <c r="H2" s="1276"/>
      <c r="I2" s="407"/>
    </row>
    <row r="3" spans="1:20" ht="3" customHeight="1"/>
    <row r="4" spans="1:20" s="182" customFormat="1" ht="11.25">
      <c r="A4" s="206"/>
      <c r="B4" s="206"/>
      <c r="C4" s="206"/>
      <c r="D4" s="206"/>
      <c r="F4" s="1235" t="s">
        <v>445</v>
      </c>
      <c r="G4" s="1235"/>
      <c r="H4" s="1235"/>
      <c r="I4" s="1277"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7"/>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29.04.2021</v>
      </c>
      <c r="I7" s="188" t="s">
        <v>472</v>
      </c>
      <c r="J7" s="312"/>
      <c r="K7" s="206"/>
      <c r="L7" s="206"/>
      <c r="M7" s="206"/>
      <c r="N7" s="206"/>
      <c r="O7" s="206"/>
      <c r="P7" s="206"/>
      <c r="Q7" s="206"/>
      <c r="R7" s="206"/>
      <c r="S7" s="206"/>
      <c r="T7" s="206"/>
    </row>
    <row r="8" spans="1:20" s="182" customFormat="1" ht="45">
      <c r="A8" s="1278">
        <v>1</v>
      </c>
      <c r="B8" s="206"/>
      <c r="C8" s="206"/>
      <c r="D8" s="206"/>
      <c r="F8" s="313" t="str">
        <f>"2." &amp;mergeValue(A8)</f>
        <v>2.1</v>
      </c>
      <c r="G8" s="389" t="s">
        <v>473</v>
      </c>
      <c r="H8" s="297"/>
      <c r="I8" s="188" t="s">
        <v>568</v>
      </c>
      <c r="J8" s="312"/>
      <c r="K8" s="206"/>
      <c r="L8" s="206"/>
      <c r="M8" s="206"/>
      <c r="N8" s="206"/>
      <c r="O8" s="206"/>
      <c r="P8" s="206"/>
      <c r="Q8" s="206"/>
      <c r="R8" s="206"/>
      <c r="S8" s="206"/>
      <c r="T8" s="206"/>
    </row>
    <row r="9" spans="1:20" s="182" customFormat="1" ht="22.5">
      <c r="A9" s="1278"/>
      <c r="B9" s="206"/>
      <c r="C9" s="206"/>
      <c r="D9" s="206"/>
      <c r="F9" s="313" t="str">
        <f>"3." &amp;mergeValue(A9)</f>
        <v>3.1</v>
      </c>
      <c r="G9" s="389" t="s">
        <v>474</v>
      </c>
      <c r="H9" s="297"/>
      <c r="I9" s="188" t="s">
        <v>566</v>
      </c>
      <c r="J9" s="312"/>
      <c r="K9" s="206"/>
      <c r="L9" s="206"/>
      <c r="M9" s="206"/>
      <c r="N9" s="206"/>
      <c r="O9" s="206"/>
      <c r="P9" s="206"/>
      <c r="Q9" s="206"/>
      <c r="R9" s="206"/>
      <c r="S9" s="206"/>
      <c r="T9" s="206"/>
    </row>
    <row r="10" spans="1:20" s="182" customFormat="1" ht="22.5">
      <c r="A10" s="1278"/>
      <c r="B10" s="206"/>
      <c r="C10" s="206"/>
      <c r="D10" s="206"/>
      <c r="F10" s="313" t="str">
        <f>"4."&amp;mergeValue(A10)</f>
        <v>4.1</v>
      </c>
      <c r="G10" s="389" t="s">
        <v>475</v>
      </c>
      <c r="H10" s="298" t="s">
        <v>449</v>
      </c>
      <c r="I10" s="188"/>
      <c r="J10" s="312"/>
      <c r="K10" s="206"/>
      <c r="L10" s="206"/>
      <c r="M10" s="206"/>
      <c r="N10" s="206"/>
      <c r="O10" s="206"/>
      <c r="P10" s="206"/>
      <c r="Q10" s="206"/>
      <c r="R10" s="206"/>
      <c r="S10" s="206"/>
      <c r="T10" s="206"/>
    </row>
    <row r="11" spans="1:20" s="182" customFormat="1" ht="18.75">
      <c r="A11" s="1278"/>
      <c r="B11" s="1278">
        <v>1</v>
      </c>
      <c r="C11" s="321"/>
      <c r="D11" s="321"/>
      <c r="F11" s="313" t="str">
        <f>"4."&amp;mergeValue(A11) &amp;"."&amp;mergeValue(B11)</f>
        <v>4.1.1</v>
      </c>
      <c r="G11" s="304" t="s">
        <v>570</v>
      </c>
      <c r="H11" s="297" t="str">
        <f>IF(region_name="","",region_name)</f>
        <v>Нижегородская область</v>
      </c>
      <c r="I11" s="188" t="s">
        <v>478</v>
      </c>
      <c r="J11" s="312"/>
      <c r="K11" s="206"/>
      <c r="L11" s="206"/>
      <c r="M11" s="206"/>
      <c r="N11" s="206"/>
      <c r="O11" s="206"/>
      <c r="P11" s="206"/>
      <c r="Q11" s="206"/>
      <c r="R11" s="206"/>
      <c r="S11" s="206"/>
      <c r="T11" s="206"/>
    </row>
    <row r="12" spans="1:20" s="182" customFormat="1" ht="22.5">
      <c r="A12" s="1278"/>
      <c r="B12" s="1278"/>
      <c r="C12" s="1278">
        <v>1</v>
      </c>
      <c r="D12" s="321"/>
      <c r="F12" s="313" t="str">
        <f>"4."&amp;mergeValue(A12) &amp;"."&amp;mergeValue(B12)&amp;"."&amp;mergeValue(C12)</f>
        <v>4.1.1.1</v>
      </c>
      <c r="G12" s="318" t="s">
        <v>476</v>
      </c>
      <c r="H12" s="297"/>
      <c r="I12" s="188" t="s">
        <v>479</v>
      </c>
      <c r="J12" s="312"/>
      <c r="K12" s="206"/>
      <c r="L12" s="206"/>
      <c r="M12" s="206"/>
      <c r="N12" s="206"/>
      <c r="O12" s="206"/>
      <c r="P12" s="206"/>
      <c r="Q12" s="206"/>
      <c r="R12" s="206"/>
      <c r="S12" s="206"/>
      <c r="T12" s="206"/>
    </row>
    <row r="13" spans="1:20" s="182" customFormat="1" ht="39" customHeight="1">
      <c r="A13" s="1278"/>
      <c r="B13" s="1278"/>
      <c r="C13" s="1278"/>
      <c r="D13" s="321">
        <v>1</v>
      </c>
      <c r="F13" s="313" t="str">
        <f>"4."&amp;mergeValue(A13) &amp;"."&amp;mergeValue(B13)&amp;"."&amp;mergeValue(C13)&amp;"."&amp;mergeValue(D13)</f>
        <v>4.1.1.1.1</v>
      </c>
      <c r="G13" s="392" t="s">
        <v>477</v>
      </c>
      <c r="H13" s="297"/>
      <c r="I13" s="1279" t="s">
        <v>569</v>
      </c>
      <c r="J13" s="312"/>
      <c r="K13" s="206"/>
      <c r="L13" s="206"/>
      <c r="M13" s="206"/>
      <c r="N13" s="206"/>
      <c r="O13" s="206"/>
      <c r="P13" s="206"/>
      <c r="Q13" s="206"/>
      <c r="R13" s="206"/>
      <c r="S13" s="206"/>
      <c r="T13" s="206"/>
    </row>
    <row r="14" spans="1:20" s="182" customFormat="1" ht="18.75">
      <c r="A14" s="1278"/>
      <c r="B14" s="1278"/>
      <c r="C14" s="1278"/>
      <c r="D14" s="321"/>
      <c r="F14" s="315"/>
      <c r="G14" s="143" t="s">
        <v>4</v>
      </c>
      <c r="H14" s="320"/>
      <c r="I14" s="1279"/>
      <c r="J14" s="312"/>
      <c r="K14" s="206"/>
      <c r="L14" s="206"/>
      <c r="M14" s="206"/>
      <c r="N14" s="206"/>
      <c r="O14" s="206"/>
      <c r="P14" s="206"/>
      <c r="Q14" s="206"/>
      <c r="R14" s="206"/>
      <c r="S14" s="206"/>
      <c r="T14" s="206"/>
    </row>
    <row r="15" spans="1:20" s="182" customFormat="1" ht="18.75">
      <c r="A15" s="1278"/>
      <c r="B15" s="1278"/>
      <c r="C15" s="321"/>
      <c r="D15" s="321"/>
      <c r="F15" s="393"/>
      <c r="G15" s="187" t="s">
        <v>401</v>
      </c>
      <c r="H15" s="394"/>
      <c r="I15" s="395"/>
      <c r="J15" s="312"/>
      <c r="K15" s="206"/>
      <c r="L15" s="206"/>
      <c r="M15" s="206"/>
      <c r="N15" s="206"/>
      <c r="O15" s="206"/>
      <c r="P15" s="206"/>
      <c r="Q15" s="206"/>
      <c r="R15" s="206"/>
      <c r="S15" s="206"/>
      <c r="T15" s="206"/>
    </row>
    <row r="16" spans="1:20" s="182" customFormat="1" ht="18.75">
      <c r="A16" s="1278"/>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22"/>
      <c r="G18" s="323"/>
      <c r="H18" s="324"/>
      <c r="I18" s="325"/>
      <c r="J18" s="307"/>
      <c r="K18" s="307"/>
      <c r="L18" s="307"/>
      <c r="M18" s="307"/>
      <c r="N18" s="307"/>
      <c r="O18" s="307"/>
      <c r="P18" s="307"/>
      <c r="Q18" s="307"/>
      <c r="R18" s="307"/>
      <c r="S18" s="307"/>
      <c r="T18" s="307"/>
    </row>
    <row r="19" spans="1:20" s="306" customFormat="1" ht="15" customHeight="1">
      <c r="A19" s="307"/>
      <c r="B19" s="307"/>
      <c r="C19" s="307"/>
      <c r="D19" s="307"/>
      <c r="F19" s="305"/>
      <c r="G19" s="1273" t="s">
        <v>571</v>
      </c>
      <c r="H19" s="1273"/>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xr:uid="{00000000-0002-0000-1C00-000000000000}">
      <formula1>900</formula1>
    </dataValidation>
  </dataValidation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06_9">
    <tabColor rgb="FFEAEBEE"/>
    <pageSetUpPr fitToPage="1"/>
  </sheetPr>
  <dimension ref="A1:AC32"/>
  <sheetViews>
    <sheetView showGridLines="0" topLeftCell="I4" zoomScaleNormal="100" workbookViewId="0"/>
  </sheetViews>
  <sheetFormatPr defaultColWidth="10.5703125" defaultRowHeight="14.25"/>
  <cols>
    <col min="1" max="6" width="10.5703125" style="470" hidden="1" customWidth="1"/>
    <col min="7" max="8" width="9.140625" style="476" hidden="1" customWidth="1"/>
    <col min="9" max="9" width="3.7109375" style="453" customWidth="1"/>
    <col min="10" max="11" width="3.7109375" style="452" customWidth="1"/>
    <col min="12" max="12" width="12.7109375" style="446" customWidth="1"/>
    <col min="13" max="13" width="47.42578125" style="446" customWidth="1"/>
    <col min="14" max="14" width="2.7109375" style="446" hidden="1" customWidth="1"/>
    <col min="15" max="18" width="23.7109375" style="446" customWidth="1"/>
    <col min="19" max="19" width="11.7109375" style="446" customWidth="1"/>
    <col min="20" max="20" width="3.7109375" style="446" customWidth="1"/>
    <col min="21" max="21" width="11.7109375" style="446" customWidth="1"/>
    <col min="22" max="22" width="8.5703125" style="446" hidden="1" customWidth="1"/>
    <col min="23" max="23" width="4.7109375" style="446" customWidth="1"/>
    <col min="24" max="24" width="115.7109375" style="446" customWidth="1"/>
    <col min="25" max="25" width="10.5703125" style="956"/>
    <col min="26" max="29" width="10.5703125" style="470"/>
    <col min="30" max="246" width="10.5703125" style="446"/>
    <col min="247" max="254" width="0" style="446" hidden="1" customWidth="1"/>
    <col min="255" max="257" width="3.7109375" style="446" customWidth="1"/>
    <col min="258" max="258" width="12.7109375" style="446" customWidth="1"/>
    <col min="259" max="259" width="47.42578125" style="446" customWidth="1"/>
    <col min="260" max="260" width="0" style="446" hidden="1" customWidth="1"/>
    <col min="261" max="261" width="24.7109375" style="446" customWidth="1"/>
    <col min="262" max="262" width="14.7109375" style="446" customWidth="1"/>
    <col min="263" max="264" width="15.7109375" style="446" customWidth="1"/>
    <col min="265" max="265" width="11.7109375" style="446" customWidth="1"/>
    <col min="266" max="266" width="6.42578125" style="446" bestFit="1" customWidth="1"/>
    <col min="267" max="267" width="11.7109375" style="446" customWidth="1"/>
    <col min="268" max="268" width="0" style="446" hidden="1" customWidth="1"/>
    <col min="269" max="269" width="3.7109375" style="446" customWidth="1"/>
    <col min="270" max="270" width="11.140625" style="446" bestFit="1" customWidth="1"/>
    <col min="271" max="502" width="10.5703125" style="446"/>
    <col min="503" max="510" width="0" style="446" hidden="1" customWidth="1"/>
    <col min="511" max="513" width="3.7109375" style="446" customWidth="1"/>
    <col min="514" max="514" width="12.7109375" style="446" customWidth="1"/>
    <col min="515" max="515" width="47.42578125" style="446" customWidth="1"/>
    <col min="516" max="516" width="0" style="446" hidden="1" customWidth="1"/>
    <col min="517" max="517" width="24.7109375" style="446" customWidth="1"/>
    <col min="518" max="518" width="14.7109375" style="446" customWidth="1"/>
    <col min="519" max="520" width="15.7109375" style="446" customWidth="1"/>
    <col min="521" max="521" width="11.7109375" style="446" customWidth="1"/>
    <col min="522" max="522" width="6.42578125" style="446" bestFit="1" customWidth="1"/>
    <col min="523" max="523" width="11.7109375" style="446" customWidth="1"/>
    <col min="524" max="524" width="0" style="446" hidden="1" customWidth="1"/>
    <col min="525" max="525" width="3.7109375" style="446" customWidth="1"/>
    <col min="526" max="526" width="11.140625" style="446" bestFit="1" customWidth="1"/>
    <col min="527" max="758" width="10.5703125" style="446"/>
    <col min="759" max="766" width="0" style="446" hidden="1" customWidth="1"/>
    <col min="767" max="769" width="3.7109375" style="446" customWidth="1"/>
    <col min="770" max="770" width="12.7109375" style="446" customWidth="1"/>
    <col min="771" max="771" width="47.42578125" style="446" customWidth="1"/>
    <col min="772" max="772" width="0" style="446" hidden="1" customWidth="1"/>
    <col min="773" max="773" width="24.7109375" style="446" customWidth="1"/>
    <col min="774" max="774" width="14.7109375" style="446" customWidth="1"/>
    <col min="775" max="776" width="15.7109375" style="446" customWidth="1"/>
    <col min="777" max="777" width="11.7109375" style="446" customWidth="1"/>
    <col min="778" max="778" width="6.42578125" style="446" bestFit="1" customWidth="1"/>
    <col min="779" max="779" width="11.7109375" style="446" customWidth="1"/>
    <col min="780" max="780" width="0" style="446" hidden="1" customWidth="1"/>
    <col min="781" max="781" width="3.7109375" style="446" customWidth="1"/>
    <col min="782" max="782" width="11.140625" style="446" bestFit="1" customWidth="1"/>
    <col min="783" max="1014" width="10.5703125" style="446"/>
    <col min="1015" max="1022" width="0" style="446" hidden="1" customWidth="1"/>
    <col min="1023" max="1025" width="3.7109375" style="446" customWidth="1"/>
    <col min="1026" max="1026" width="12.7109375" style="446" customWidth="1"/>
    <col min="1027" max="1027" width="47.42578125" style="446" customWidth="1"/>
    <col min="1028" max="1028" width="0" style="446" hidden="1" customWidth="1"/>
    <col min="1029" max="1029" width="24.7109375" style="446" customWidth="1"/>
    <col min="1030" max="1030" width="14.7109375" style="446" customWidth="1"/>
    <col min="1031" max="1032" width="15.7109375" style="446" customWidth="1"/>
    <col min="1033" max="1033" width="11.7109375" style="446" customWidth="1"/>
    <col min="1034" max="1034" width="6.42578125" style="446" bestFit="1" customWidth="1"/>
    <col min="1035" max="1035" width="11.7109375" style="446" customWidth="1"/>
    <col min="1036" max="1036" width="0" style="446" hidden="1" customWidth="1"/>
    <col min="1037" max="1037" width="3.7109375" style="446" customWidth="1"/>
    <col min="1038" max="1038" width="11.140625" style="446" bestFit="1" customWidth="1"/>
    <col min="1039" max="1270" width="10.5703125" style="446"/>
    <col min="1271" max="1278" width="0" style="446" hidden="1" customWidth="1"/>
    <col min="1279" max="1281" width="3.7109375" style="446" customWidth="1"/>
    <col min="1282" max="1282" width="12.7109375" style="446" customWidth="1"/>
    <col min="1283" max="1283" width="47.42578125" style="446" customWidth="1"/>
    <col min="1284" max="1284" width="0" style="446" hidden="1" customWidth="1"/>
    <col min="1285" max="1285" width="24.7109375" style="446" customWidth="1"/>
    <col min="1286" max="1286" width="14.7109375" style="446" customWidth="1"/>
    <col min="1287" max="1288" width="15.7109375" style="446" customWidth="1"/>
    <col min="1289" max="1289" width="11.7109375" style="446" customWidth="1"/>
    <col min="1290" max="1290" width="6.42578125" style="446" bestFit="1" customWidth="1"/>
    <col min="1291" max="1291" width="11.7109375" style="446" customWidth="1"/>
    <col min="1292" max="1292" width="0" style="446" hidden="1" customWidth="1"/>
    <col min="1293" max="1293" width="3.7109375" style="446" customWidth="1"/>
    <col min="1294" max="1294" width="11.140625" style="446" bestFit="1" customWidth="1"/>
    <col min="1295" max="1526" width="10.5703125" style="446"/>
    <col min="1527" max="1534" width="0" style="446" hidden="1" customWidth="1"/>
    <col min="1535" max="1537" width="3.7109375" style="446" customWidth="1"/>
    <col min="1538" max="1538" width="12.7109375" style="446" customWidth="1"/>
    <col min="1539" max="1539" width="47.42578125" style="446" customWidth="1"/>
    <col min="1540" max="1540" width="0" style="446" hidden="1" customWidth="1"/>
    <col min="1541" max="1541" width="24.7109375" style="446" customWidth="1"/>
    <col min="1542" max="1542" width="14.7109375" style="446" customWidth="1"/>
    <col min="1543" max="1544" width="15.7109375" style="446" customWidth="1"/>
    <col min="1545" max="1545" width="11.7109375" style="446" customWidth="1"/>
    <col min="1546" max="1546" width="6.42578125" style="446" bestFit="1" customWidth="1"/>
    <col min="1547" max="1547" width="11.7109375" style="446" customWidth="1"/>
    <col min="1548" max="1548" width="0" style="446" hidden="1" customWidth="1"/>
    <col min="1549" max="1549" width="3.7109375" style="446" customWidth="1"/>
    <col min="1550" max="1550" width="11.140625" style="446" bestFit="1" customWidth="1"/>
    <col min="1551" max="1782" width="10.5703125" style="446"/>
    <col min="1783" max="1790" width="0" style="446" hidden="1" customWidth="1"/>
    <col min="1791" max="1793" width="3.7109375" style="446" customWidth="1"/>
    <col min="1794" max="1794" width="12.7109375" style="446" customWidth="1"/>
    <col min="1795" max="1795" width="47.42578125" style="446" customWidth="1"/>
    <col min="1796" max="1796" width="0" style="446" hidden="1" customWidth="1"/>
    <col min="1797" max="1797" width="24.7109375" style="446" customWidth="1"/>
    <col min="1798" max="1798" width="14.7109375" style="446" customWidth="1"/>
    <col min="1799" max="1800" width="15.7109375" style="446" customWidth="1"/>
    <col min="1801" max="1801" width="11.7109375" style="446" customWidth="1"/>
    <col min="1802" max="1802" width="6.42578125" style="446" bestFit="1" customWidth="1"/>
    <col min="1803" max="1803" width="11.7109375" style="446" customWidth="1"/>
    <col min="1804" max="1804" width="0" style="446" hidden="1" customWidth="1"/>
    <col min="1805" max="1805" width="3.7109375" style="446" customWidth="1"/>
    <col min="1806" max="1806" width="11.140625" style="446" bestFit="1" customWidth="1"/>
    <col min="1807" max="2038" width="10.5703125" style="446"/>
    <col min="2039" max="2046" width="0" style="446" hidden="1" customWidth="1"/>
    <col min="2047" max="2049" width="3.7109375" style="446" customWidth="1"/>
    <col min="2050" max="2050" width="12.7109375" style="446" customWidth="1"/>
    <col min="2051" max="2051" width="47.42578125" style="446" customWidth="1"/>
    <col min="2052" max="2052" width="0" style="446" hidden="1" customWidth="1"/>
    <col min="2053" max="2053" width="24.7109375" style="446" customWidth="1"/>
    <col min="2054" max="2054" width="14.7109375" style="446" customWidth="1"/>
    <col min="2055" max="2056" width="15.7109375" style="446" customWidth="1"/>
    <col min="2057" max="2057" width="11.7109375" style="446" customWidth="1"/>
    <col min="2058" max="2058" width="6.42578125" style="446" bestFit="1" customWidth="1"/>
    <col min="2059" max="2059" width="11.7109375" style="446" customWidth="1"/>
    <col min="2060" max="2060" width="0" style="446" hidden="1" customWidth="1"/>
    <col min="2061" max="2061" width="3.7109375" style="446" customWidth="1"/>
    <col min="2062" max="2062" width="11.140625" style="446" bestFit="1" customWidth="1"/>
    <col min="2063" max="2294" width="10.5703125" style="446"/>
    <col min="2295" max="2302" width="0" style="446" hidden="1" customWidth="1"/>
    <col min="2303" max="2305" width="3.7109375" style="446" customWidth="1"/>
    <col min="2306" max="2306" width="12.7109375" style="446" customWidth="1"/>
    <col min="2307" max="2307" width="47.42578125" style="446" customWidth="1"/>
    <col min="2308" max="2308" width="0" style="446" hidden="1" customWidth="1"/>
    <col min="2309" max="2309" width="24.7109375" style="446" customWidth="1"/>
    <col min="2310" max="2310" width="14.7109375" style="446" customWidth="1"/>
    <col min="2311" max="2312" width="15.7109375" style="446" customWidth="1"/>
    <col min="2313" max="2313" width="11.7109375" style="446" customWidth="1"/>
    <col min="2314" max="2314" width="6.42578125" style="446" bestFit="1" customWidth="1"/>
    <col min="2315" max="2315" width="11.7109375" style="446" customWidth="1"/>
    <col min="2316" max="2316" width="0" style="446" hidden="1" customWidth="1"/>
    <col min="2317" max="2317" width="3.7109375" style="446" customWidth="1"/>
    <col min="2318" max="2318" width="11.140625" style="446" bestFit="1" customWidth="1"/>
    <col min="2319" max="2550" width="10.5703125" style="446"/>
    <col min="2551" max="2558" width="0" style="446" hidden="1" customWidth="1"/>
    <col min="2559" max="2561" width="3.7109375" style="446" customWidth="1"/>
    <col min="2562" max="2562" width="12.7109375" style="446" customWidth="1"/>
    <col min="2563" max="2563" width="47.42578125" style="446" customWidth="1"/>
    <col min="2564" max="2564" width="0" style="446" hidden="1" customWidth="1"/>
    <col min="2565" max="2565" width="24.7109375" style="446" customWidth="1"/>
    <col min="2566" max="2566" width="14.7109375" style="446" customWidth="1"/>
    <col min="2567" max="2568" width="15.7109375" style="446" customWidth="1"/>
    <col min="2569" max="2569" width="11.7109375" style="446" customWidth="1"/>
    <col min="2570" max="2570" width="6.42578125" style="446" bestFit="1" customWidth="1"/>
    <col min="2571" max="2571" width="11.7109375" style="446" customWidth="1"/>
    <col min="2572" max="2572" width="0" style="446" hidden="1" customWidth="1"/>
    <col min="2573" max="2573" width="3.7109375" style="446" customWidth="1"/>
    <col min="2574" max="2574" width="11.140625" style="446" bestFit="1" customWidth="1"/>
    <col min="2575" max="2806" width="10.5703125" style="446"/>
    <col min="2807" max="2814" width="0" style="446" hidden="1" customWidth="1"/>
    <col min="2815" max="2817" width="3.7109375" style="446" customWidth="1"/>
    <col min="2818" max="2818" width="12.7109375" style="446" customWidth="1"/>
    <col min="2819" max="2819" width="47.42578125" style="446" customWidth="1"/>
    <col min="2820" max="2820" width="0" style="446" hidden="1" customWidth="1"/>
    <col min="2821" max="2821" width="24.7109375" style="446" customWidth="1"/>
    <col min="2822" max="2822" width="14.7109375" style="446" customWidth="1"/>
    <col min="2823" max="2824" width="15.7109375" style="446" customWidth="1"/>
    <col min="2825" max="2825" width="11.7109375" style="446" customWidth="1"/>
    <col min="2826" max="2826" width="6.42578125" style="446" bestFit="1" customWidth="1"/>
    <col min="2827" max="2827" width="11.7109375" style="446" customWidth="1"/>
    <col min="2828" max="2828" width="0" style="446" hidden="1" customWidth="1"/>
    <col min="2829" max="2829" width="3.7109375" style="446" customWidth="1"/>
    <col min="2830" max="2830" width="11.140625" style="446" bestFit="1" customWidth="1"/>
    <col min="2831" max="3062" width="10.5703125" style="446"/>
    <col min="3063" max="3070" width="0" style="446" hidden="1" customWidth="1"/>
    <col min="3071" max="3073" width="3.7109375" style="446" customWidth="1"/>
    <col min="3074" max="3074" width="12.7109375" style="446" customWidth="1"/>
    <col min="3075" max="3075" width="47.42578125" style="446" customWidth="1"/>
    <col min="3076" max="3076" width="0" style="446" hidden="1" customWidth="1"/>
    <col min="3077" max="3077" width="24.7109375" style="446" customWidth="1"/>
    <col min="3078" max="3078" width="14.7109375" style="446" customWidth="1"/>
    <col min="3079" max="3080" width="15.7109375" style="446" customWidth="1"/>
    <col min="3081" max="3081" width="11.7109375" style="446" customWidth="1"/>
    <col min="3082" max="3082" width="6.42578125" style="446" bestFit="1" customWidth="1"/>
    <col min="3083" max="3083" width="11.7109375" style="446" customWidth="1"/>
    <col min="3084" max="3084" width="0" style="446" hidden="1" customWidth="1"/>
    <col min="3085" max="3085" width="3.7109375" style="446" customWidth="1"/>
    <col min="3086" max="3086" width="11.140625" style="446" bestFit="1" customWidth="1"/>
    <col min="3087" max="3318" width="10.5703125" style="446"/>
    <col min="3319" max="3326" width="0" style="446" hidden="1" customWidth="1"/>
    <col min="3327" max="3329" width="3.7109375" style="446" customWidth="1"/>
    <col min="3330" max="3330" width="12.7109375" style="446" customWidth="1"/>
    <col min="3331" max="3331" width="47.42578125" style="446" customWidth="1"/>
    <col min="3332" max="3332" width="0" style="446" hidden="1" customWidth="1"/>
    <col min="3333" max="3333" width="24.7109375" style="446" customWidth="1"/>
    <col min="3334" max="3334" width="14.7109375" style="446" customWidth="1"/>
    <col min="3335" max="3336" width="15.7109375" style="446" customWidth="1"/>
    <col min="3337" max="3337" width="11.7109375" style="446" customWidth="1"/>
    <col min="3338" max="3338" width="6.42578125" style="446" bestFit="1" customWidth="1"/>
    <col min="3339" max="3339" width="11.7109375" style="446" customWidth="1"/>
    <col min="3340" max="3340" width="0" style="446" hidden="1" customWidth="1"/>
    <col min="3341" max="3341" width="3.7109375" style="446" customWidth="1"/>
    <col min="3342" max="3342" width="11.140625" style="446" bestFit="1" customWidth="1"/>
    <col min="3343" max="3574" width="10.5703125" style="446"/>
    <col min="3575" max="3582" width="0" style="446" hidden="1" customWidth="1"/>
    <col min="3583" max="3585" width="3.7109375" style="446" customWidth="1"/>
    <col min="3586" max="3586" width="12.7109375" style="446" customWidth="1"/>
    <col min="3587" max="3587" width="47.42578125" style="446" customWidth="1"/>
    <col min="3588" max="3588" width="0" style="446" hidden="1" customWidth="1"/>
    <col min="3589" max="3589" width="24.7109375" style="446" customWidth="1"/>
    <col min="3590" max="3590" width="14.7109375" style="446" customWidth="1"/>
    <col min="3591" max="3592" width="15.7109375" style="446" customWidth="1"/>
    <col min="3593" max="3593" width="11.7109375" style="446" customWidth="1"/>
    <col min="3594" max="3594" width="6.42578125" style="446" bestFit="1" customWidth="1"/>
    <col min="3595" max="3595" width="11.7109375" style="446" customWidth="1"/>
    <col min="3596" max="3596" width="0" style="446" hidden="1" customWidth="1"/>
    <col min="3597" max="3597" width="3.7109375" style="446" customWidth="1"/>
    <col min="3598" max="3598" width="11.140625" style="446" bestFit="1" customWidth="1"/>
    <col min="3599" max="3830" width="10.5703125" style="446"/>
    <col min="3831" max="3838" width="0" style="446" hidden="1" customWidth="1"/>
    <col min="3839" max="3841" width="3.7109375" style="446" customWidth="1"/>
    <col min="3842" max="3842" width="12.7109375" style="446" customWidth="1"/>
    <col min="3843" max="3843" width="47.42578125" style="446" customWidth="1"/>
    <col min="3844" max="3844" width="0" style="446" hidden="1" customWidth="1"/>
    <col min="3845" max="3845" width="24.7109375" style="446" customWidth="1"/>
    <col min="3846" max="3846" width="14.7109375" style="446" customWidth="1"/>
    <col min="3847" max="3848" width="15.7109375" style="446" customWidth="1"/>
    <col min="3849" max="3849" width="11.7109375" style="446" customWidth="1"/>
    <col min="3850" max="3850" width="6.42578125" style="446" bestFit="1" customWidth="1"/>
    <col min="3851" max="3851" width="11.7109375" style="446" customWidth="1"/>
    <col min="3852" max="3852" width="0" style="446" hidden="1" customWidth="1"/>
    <col min="3853" max="3853" width="3.7109375" style="446" customWidth="1"/>
    <col min="3854" max="3854" width="11.140625" style="446" bestFit="1" customWidth="1"/>
    <col min="3855" max="4086" width="10.5703125" style="446"/>
    <col min="4087" max="4094" width="0" style="446" hidden="1" customWidth="1"/>
    <col min="4095" max="4097" width="3.7109375" style="446" customWidth="1"/>
    <col min="4098" max="4098" width="12.7109375" style="446" customWidth="1"/>
    <col min="4099" max="4099" width="47.42578125" style="446" customWidth="1"/>
    <col min="4100" max="4100" width="0" style="446" hidden="1" customWidth="1"/>
    <col min="4101" max="4101" width="24.7109375" style="446" customWidth="1"/>
    <col min="4102" max="4102" width="14.7109375" style="446" customWidth="1"/>
    <col min="4103" max="4104" width="15.7109375" style="446" customWidth="1"/>
    <col min="4105" max="4105" width="11.7109375" style="446" customWidth="1"/>
    <col min="4106" max="4106" width="6.42578125" style="446" bestFit="1" customWidth="1"/>
    <col min="4107" max="4107" width="11.7109375" style="446" customWidth="1"/>
    <col min="4108" max="4108" width="0" style="446" hidden="1" customWidth="1"/>
    <col min="4109" max="4109" width="3.7109375" style="446" customWidth="1"/>
    <col min="4110" max="4110" width="11.140625" style="446" bestFit="1" customWidth="1"/>
    <col min="4111" max="4342" width="10.5703125" style="446"/>
    <col min="4343" max="4350" width="0" style="446" hidden="1" customWidth="1"/>
    <col min="4351" max="4353" width="3.7109375" style="446" customWidth="1"/>
    <col min="4354" max="4354" width="12.7109375" style="446" customWidth="1"/>
    <col min="4355" max="4355" width="47.42578125" style="446" customWidth="1"/>
    <col min="4356" max="4356" width="0" style="446" hidden="1" customWidth="1"/>
    <col min="4357" max="4357" width="24.7109375" style="446" customWidth="1"/>
    <col min="4358" max="4358" width="14.7109375" style="446" customWidth="1"/>
    <col min="4359" max="4360" width="15.7109375" style="446" customWidth="1"/>
    <col min="4361" max="4361" width="11.7109375" style="446" customWidth="1"/>
    <col min="4362" max="4362" width="6.42578125" style="446" bestFit="1" customWidth="1"/>
    <col min="4363" max="4363" width="11.7109375" style="446" customWidth="1"/>
    <col min="4364" max="4364" width="0" style="446" hidden="1" customWidth="1"/>
    <col min="4365" max="4365" width="3.7109375" style="446" customWidth="1"/>
    <col min="4366" max="4366" width="11.140625" style="446" bestFit="1" customWidth="1"/>
    <col min="4367" max="4598" width="10.5703125" style="446"/>
    <col min="4599" max="4606" width="0" style="446" hidden="1" customWidth="1"/>
    <col min="4607" max="4609" width="3.7109375" style="446" customWidth="1"/>
    <col min="4610" max="4610" width="12.7109375" style="446" customWidth="1"/>
    <col min="4611" max="4611" width="47.42578125" style="446" customWidth="1"/>
    <col min="4612" max="4612" width="0" style="446" hidden="1" customWidth="1"/>
    <col min="4613" max="4613" width="24.7109375" style="446" customWidth="1"/>
    <col min="4614" max="4614" width="14.7109375" style="446" customWidth="1"/>
    <col min="4615" max="4616" width="15.7109375" style="446" customWidth="1"/>
    <col min="4617" max="4617" width="11.7109375" style="446" customWidth="1"/>
    <col min="4618" max="4618" width="6.42578125" style="446" bestFit="1" customWidth="1"/>
    <col min="4619" max="4619" width="11.7109375" style="446" customWidth="1"/>
    <col min="4620" max="4620" width="0" style="446" hidden="1" customWidth="1"/>
    <col min="4621" max="4621" width="3.7109375" style="446" customWidth="1"/>
    <col min="4622" max="4622" width="11.140625" style="446" bestFit="1" customWidth="1"/>
    <col min="4623" max="4854" width="10.5703125" style="446"/>
    <col min="4855" max="4862" width="0" style="446" hidden="1" customWidth="1"/>
    <col min="4863" max="4865" width="3.7109375" style="446" customWidth="1"/>
    <col min="4866" max="4866" width="12.7109375" style="446" customWidth="1"/>
    <col min="4867" max="4867" width="47.42578125" style="446" customWidth="1"/>
    <col min="4868" max="4868" width="0" style="446" hidden="1" customWidth="1"/>
    <col min="4869" max="4869" width="24.7109375" style="446" customWidth="1"/>
    <col min="4870" max="4870" width="14.7109375" style="446" customWidth="1"/>
    <col min="4871" max="4872" width="15.7109375" style="446" customWidth="1"/>
    <col min="4873" max="4873" width="11.7109375" style="446" customWidth="1"/>
    <col min="4874" max="4874" width="6.42578125" style="446" bestFit="1" customWidth="1"/>
    <col min="4875" max="4875" width="11.7109375" style="446" customWidth="1"/>
    <col min="4876" max="4876" width="0" style="446" hidden="1" customWidth="1"/>
    <col min="4877" max="4877" width="3.7109375" style="446" customWidth="1"/>
    <col min="4878" max="4878" width="11.140625" style="446" bestFit="1" customWidth="1"/>
    <col min="4879" max="5110" width="10.5703125" style="446"/>
    <col min="5111" max="5118" width="0" style="446" hidden="1" customWidth="1"/>
    <col min="5119" max="5121" width="3.7109375" style="446" customWidth="1"/>
    <col min="5122" max="5122" width="12.7109375" style="446" customWidth="1"/>
    <col min="5123" max="5123" width="47.42578125" style="446" customWidth="1"/>
    <col min="5124" max="5124" width="0" style="446" hidden="1" customWidth="1"/>
    <col min="5125" max="5125" width="24.7109375" style="446" customWidth="1"/>
    <col min="5126" max="5126" width="14.7109375" style="446" customWidth="1"/>
    <col min="5127" max="5128" width="15.7109375" style="446" customWidth="1"/>
    <col min="5129" max="5129" width="11.7109375" style="446" customWidth="1"/>
    <col min="5130" max="5130" width="6.42578125" style="446" bestFit="1" customWidth="1"/>
    <col min="5131" max="5131" width="11.7109375" style="446" customWidth="1"/>
    <col min="5132" max="5132" width="0" style="446" hidden="1" customWidth="1"/>
    <col min="5133" max="5133" width="3.7109375" style="446" customWidth="1"/>
    <col min="5134" max="5134" width="11.140625" style="446" bestFit="1" customWidth="1"/>
    <col min="5135" max="5366" width="10.5703125" style="446"/>
    <col min="5367" max="5374" width="0" style="446" hidden="1" customWidth="1"/>
    <col min="5375" max="5377" width="3.7109375" style="446" customWidth="1"/>
    <col min="5378" max="5378" width="12.7109375" style="446" customWidth="1"/>
    <col min="5379" max="5379" width="47.42578125" style="446" customWidth="1"/>
    <col min="5380" max="5380" width="0" style="446" hidden="1" customWidth="1"/>
    <col min="5381" max="5381" width="24.7109375" style="446" customWidth="1"/>
    <col min="5382" max="5382" width="14.7109375" style="446" customWidth="1"/>
    <col min="5383" max="5384" width="15.7109375" style="446" customWidth="1"/>
    <col min="5385" max="5385" width="11.7109375" style="446" customWidth="1"/>
    <col min="5386" max="5386" width="6.42578125" style="446" bestFit="1" customWidth="1"/>
    <col min="5387" max="5387" width="11.7109375" style="446" customWidth="1"/>
    <col min="5388" max="5388" width="0" style="446" hidden="1" customWidth="1"/>
    <col min="5389" max="5389" width="3.7109375" style="446" customWidth="1"/>
    <col min="5390" max="5390" width="11.140625" style="446" bestFit="1" customWidth="1"/>
    <col min="5391" max="5622" width="10.5703125" style="446"/>
    <col min="5623" max="5630" width="0" style="446" hidden="1" customWidth="1"/>
    <col min="5631" max="5633" width="3.7109375" style="446" customWidth="1"/>
    <col min="5634" max="5634" width="12.7109375" style="446" customWidth="1"/>
    <col min="5635" max="5635" width="47.42578125" style="446" customWidth="1"/>
    <col min="5636" max="5636" width="0" style="446" hidden="1" customWidth="1"/>
    <col min="5637" max="5637" width="24.7109375" style="446" customWidth="1"/>
    <col min="5638" max="5638" width="14.7109375" style="446" customWidth="1"/>
    <col min="5639" max="5640" width="15.7109375" style="446" customWidth="1"/>
    <col min="5641" max="5641" width="11.7109375" style="446" customWidth="1"/>
    <col min="5642" max="5642" width="6.42578125" style="446" bestFit="1" customWidth="1"/>
    <col min="5643" max="5643" width="11.7109375" style="446" customWidth="1"/>
    <col min="5644" max="5644" width="0" style="446" hidden="1" customWidth="1"/>
    <col min="5645" max="5645" width="3.7109375" style="446" customWidth="1"/>
    <col min="5646" max="5646" width="11.140625" style="446" bestFit="1" customWidth="1"/>
    <col min="5647" max="5878" width="10.5703125" style="446"/>
    <col min="5879" max="5886" width="0" style="446" hidden="1" customWidth="1"/>
    <col min="5887" max="5889" width="3.7109375" style="446" customWidth="1"/>
    <col min="5890" max="5890" width="12.7109375" style="446" customWidth="1"/>
    <col min="5891" max="5891" width="47.42578125" style="446" customWidth="1"/>
    <col min="5892" max="5892" width="0" style="446" hidden="1" customWidth="1"/>
    <col min="5893" max="5893" width="24.7109375" style="446" customWidth="1"/>
    <col min="5894" max="5894" width="14.7109375" style="446" customWidth="1"/>
    <col min="5895" max="5896" width="15.7109375" style="446" customWidth="1"/>
    <col min="5897" max="5897" width="11.7109375" style="446" customWidth="1"/>
    <col min="5898" max="5898" width="6.42578125" style="446" bestFit="1" customWidth="1"/>
    <col min="5899" max="5899" width="11.7109375" style="446" customWidth="1"/>
    <col min="5900" max="5900" width="0" style="446" hidden="1" customWidth="1"/>
    <col min="5901" max="5901" width="3.7109375" style="446" customWidth="1"/>
    <col min="5902" max="5902" width="11.140625" style="446" bestFit="1" customWidth="1"/>
    <col min="5903" max="6134" width="10.5703125" style="446"/>
    <col min="6135" max="6142" width="0" style="446" hidden="1" customWidth="1"/>
    <col min="6143" max="6145" width="3.7109375" style="446" customWidth="1"/>
    <col min="6146" max="6146" width="12.7109375" style="446" customWidth="1"/>
    <col min="6147" max="6147" width="47.42578125" style="446" customWidth="1"/>
    <col min="6148" max="6148" width="0" style="446" hidden="1" customWidth="1"/>
    <col min="6149" max="6149" width="24.7109375" style="446" customWidth="1"/>
    <col min="6150" max="6150" width="14.7109375" style="446" customWidth="1"/>
    <col min="6151" max="6152" width="15.7109375" style="446" customWidth="1"/>
    <col min="6153" max="6153" width="11.7109375" style="446" customWidth="1"/>
    <col min="6154" max="6154" width="6.42578125" style="446" bestFit="1" customWidth="1"/>
    <col min="6155" max="6155" width="11.7109375" style="446" customWidth="1"/>
    <col min="6156" max="6156" width="0" style="446" hidden="1" customWidth="1"/>
    <col min="6157" max="6157" width="3.7109375" style="446" customWidth="1"/>
    <col min="6158" max="6158" width="11.140625" style="446" bestFit="1" customWidth="1"/>
    <col min="6159" max="6390" width="10.5703125" style="446"/>
    <col min="6391" max="6398" width="0" style="446" hidden="1" customWidth="1"/>
    <col min="6399" max="6401" width="3.7109375" style="446" customWidth="1"/>
    <col min="6402" max="6402" width="12.7109375" style="446" customWidth="1"/>
    <col min="6403" max="6403" width="47.42578125" style="446" customWidth="1"/>
    <col min="6404" max="6404" width="0" style="446" hidden="1" customWidth="1"/>
    <col min="6405" max="6405" width="24.7109375" style="446" customWidth="1"/>
    <col min="6406" max="6406" width="14.7109375" style="446" customWidth="1"/>
    <col min="6407" max="6408" width="15.7109375" style="446" customWidth="1"/>
    <col min="6409" max="6409" width="11.7109375" style="446" customWidth="1"/>
    <col min="6410" max="6410" width="6.42578125" style="446" bestFit="1" customWidth="1"/>
    <col min="6411" max="6411" width="11.7109375" style="446" customWidth="1"/>
    <col min="6412" max="6412" width="0" style="446" hidden="1" customWidth="1"/>
    <col min="6413" max="6413" width="3.7109375" style="446" customWidth="1"/>
    <col min="6414" max="6414" width="11.140625" style="446" bestFit="1" customWidth="1"/>
    <col min="6415" max="6646" width="10.5703125" style="446"/>
    <col min="6647" max="6654" width="0" style="446" hidden="1" customWidth="1"/>
    <col min="6655" max="6657" width="3.7109375" style="446" customWidth="1"/>
    <col min="6658" max="6658" width="12.7109375" style="446" customWidth="1"/>
    <col min="6659" max="6659" width="47.42578125" style="446" customWidth="1"/>
    <col min="6660" max="6660" width="0" style="446" hidden="1" customWidth="1"/>
    <col min="6661" max="6661" width="24.7109375" style="446" customWidth="1"/>
    <col min="6662" max="6662" width="14.7109375" style="446" customWidth="1"/>
    <col min="6663" max="6664" width="15.7109375" style="446" customWidth="1"/>
    <col min="6665" max="6665" width="11.7109375" style="446" customWidth="1"/>
    <col min="6666" max="6666" width="6.42578125" style="446" bestFit="1" customWidth="1"/>
    <col min="6667" max="6667" width="11.7109375" style="446" customWidth="1"/>
    <col min="6668" max="6668" width="0" style="446" hidden="1" customWidth="1"/>
    <col min="6669" max="6669" width="3.7109375" style="446" customWidth="1"/>
    <col min="6670" max="6670" width="11.140625" style="446" bestFit="1" customWidth="1"/>
    <col min="6671" max="6902" width="10.5703125" style="446"/>
    <col min="6903" max="6910" width="0" style="446" hidden="1" customWidth="1"/>
    <col min="6911" max="6913" width="3.7109375" style="446" customWidth="1"/>
    <col min="6914" max="6914" width="12.7109375" style="446" customWidth="1"/>
    <col min="6915" max="6915" width="47.42578125" style="446" customWidth="1"/>
    <col min="6916" max="6916" width="0" style="446" hidden="1" customWidth="1"/>
    <col min="6917" max="6917" width="24.7109375" style="446" customWidth="1"/>
    <col min="6918" max="6918" width="14.7109375" style="446" customWidth="1"/>
    <col min="6919" max="6920" width="15.7109375" style="446" customWidth="1"/>
    <col min="6921" max="6921" width="11.7109375" style="446" customWidth="1"/>
    <col min="6922" max="6922" width="6.42578125" style="446" bestFit="1" customWidth="1"/>
    <col min="6923" max="6923" width="11.7109375" style="446" customWidth="1"/>
    <col min="6924" max="6924" width="0" style="446" hidden="1" customWidth="1"/>
    <col min="6925" max="6925" width="3.7109375" style="446" customWidth="1"/>
    <col min="6926" max="6926" width="11.140625" style="446" bestFit="1" customWidth="1"/>
    <col min="6927" max="7158" width="10.5703125" style="446"/>
    <col min="7159" max="7166" width="0" style="446" hidden="1" customWidth="1"/>
    <col min="7167" max="7169" width="3.7109375" style="446" customWidth="1"/>
    <col min="7170" max="7170" width="12.7109375" style="446" customWidth="1"/>
    <col min="7171" max="7171" width="47.42578125" style="446" customWidth="1"/>
    <col min="7172" max="7172" width="0" style="446" hidden="1" customWidth="1"/>
    <col min="7173" max="7173" width="24.7109375" style="446" customWidth="1"/>
    <col min="7174" max="7174" width="14.7109375" style="446" customWidth="1"/>
    <col min="7175" max="7176" width="15.7109375" style="446" customWidth="1"/>
    <col min="7177" max="7177" width="11.7109375" style="446" customWidth="1"/>
    <col min="7178" max="7178" width="6.42578125" style="446" bestFit="1" customWidth="1"/>
    <col min="7179" max="7179" width="11.7109375" style="446" customWidth="1"/>
    <col min="7180" max="7180" width="0" style="446" hidden="1" customWidth="1"/>
    <col min="7181" max="7181" width="3.7109375" style="446" customWidth="1"/>
    <col min="7182" max="7182" width="11.140625" style="446" bestFit="1" customWidth="1"/>
    <col min="7183" max="7414" width="10.5703125" style="446"/>
    <col min="7415" max="7422" width="0" style="446" hidden="1" customWidth="1"/>
    <col min="7423" max="7425" width="3.7109375" style="446" customWidth="1"/>
    <col min="7426" max="7426" width="12.7109375" style="446" customWidth="1"/>
    <col min="7427" max="7427" width="47.42578125" style="446" customWidth="1"/>
    <col min="7428" max="7428" width="0" style="446" hidden="1" customWidth="1"/>
    <col min="7429" max="7429" width="24.7109375" style="446" customWidth="1"/>
    <col min="7430" max="7430" width="14.7109375" style="446" customWidth="1"/>
    <col min="7431" max="7432" width="15.7109375" style="446" customWidth="1"/>
    <col min="7433" max="7433" width="11.7109375" style="446" customWidth="1"/>
    <col min="7434" max="7434" width="6.42578125" style="446" bestFit="1" customWidth="1"/>
    <col min="7435" max="7435" width="11.7109375" style="446" customWidth="1"/>
    <col min="7436" max="7436" width="0" style="446" hidden="1" customWidth="1"/>
    <col min="7437" max="7437" width="3.7109375" style="446" customWidth="1"/>
    <col min="7438" max="7438" width="11.140625" style="446" bestFit="1" customWidth="1"/>
    <col min="7439" max="7670" width="10.5703125" style="446"/>
    <col min="7671" max="7678" width="0" style="446" hidden="1" customWidth="1"/>
    <col min="7679" max="7681" width="3.7109375" style="446" customWidth="1"/>
    <col min="7682" max="7682" width="12.7109375" style="446" customWidth="1"/>
    <col min="7683" max="7683" width="47.42578125" style="446" customWidth="1"/>
    <col min="7684" max="7684" width="0" style="446" hidden="1" customWidth="1"/>
    <col min="7685" max="7685" width="24.7109375" style="446" customWidth="1"/>
    <col min="7686" max="7686" width="14.7109375" style="446" customWidth="1"/>
    <col min="7687" max="7688" width="15.7109375" style="446" customWidth="1"/>
    <col min="7689" max="7689" width="11.7109375" style="446" customWidth="1"/>
    <col min="7690" max="7690" width="6.42578125" style="446" bestFit="1" customWidth="1"/>
    <col min="7691" max="7691" width="11.7109375" style="446" customWidth="1"/>
    <col min="7692" max="7692" width="0" style="446" hidden="1" customWidth="1"/>
    <col min="7693" max="7693" width="3.7109375" style="446" customWidth="1"/>
    <col min="7694" max="7694" width="11.140625" style="446" bestFit="1" customWidth="1"/>
    <col min="7695" max="7926" width="10.5703125" style="446"/>
    <col min="7927" max="7934" width="0" style="446" hidden="1" customWidth="1"/>
    <col min="7935" max="7937" width="3.7109375" style="446" customWidth="1"/>
    <col min="7938" max="7938" width="12.7109375" style="446" customWidth="1"/>
    <col min="7939" max="7939" width="47.42578125" style="446" customWidth="1"/>
    <col min="7940" max="7940" width="0" style="446" hidden="1" customWidth="1"/>
    <col min="7941" max="7941" width="24.7109375" style="446" customWidth="1"/>
    <col min="7942" max="7942" width="14.7109375" style="446" customWidth="1"/>
    <col min="7943" max="7944" width="15.7109375" style="446" customWidth="1"/>
    <col min="7945" max="7945" width="11.7109375" style="446" customWidth="1"/>
    <col min="7946" max="7946" width="6.42578125" style="446" bestFit="1" customWidth="1"/>
    <col min="7947" max="7947" width="11.7109375" style="446" customWidth="1"/>
    <col min="7948" max="7948" width="0" style="446" hidden="1" customWidth="1"/>
    <col min="7949" max="7949" width="3.7109375" style="446" customWidth="1"/>
    <col min="7950" max="7950" width="11.140625" style="446" bestFit="1" customWidth="1"/>
    <col min="7951" max="8182" width="10.5703125" style="446"/>
    <col min="8183" max="8190" width="0" style="446" hidden="1" customWidth="1"/>
    <col min="8191" max="8193" width="3.7109375" style="446" customWidth="1"/>
    <col min="8194" max="8194" width="12.7109375" style="446" customWidth="1"/>
    <col min="8195" max="8195" width="47.42578125" style="446" customWidth="1"/>
    <col min="8196" max="8196" width="0" style="446" hidden="1" customWidth="1"/>
    <col min="8197" max="8197" width="24.7109375" style="446" customWidth="1"/>
    <col min="8198" max="8198" width="14.7109375" style="446" customWidth="1"/>
    <col min="8199" max="8200" width="15.7109375" style="446" customWidth="1"/>
    <col min="8201" max="8201" width="11.7109375" style="446" customWidth="1"/>
    <col min="8202" max="8202" width="6.42578125" style="446" bestFit="1" customWidth="1"/>
    <col min="8203" max="8203" width="11.7109375" style="446" customWidth="1"/>
    <col min="8204" max="8204" width="0" style="446" hidden="1" customWidth="1"/>
    <col min="8205" max="8205" width="3.7109375" style="446" customWidth="1"/>
    <col min="8206" max="8206" width="11.140625" style="446" bestFit="1" customWidth="1"/>
    <col min="8207" max="8438" width="10.5703125" style="446"/>
    <col min="8439" max="8446" width="0" style="446" hidden="1" customWidth="1"/>
    <col min="8447" max="8449" width="3.7109375" style="446" customWidth="1"/>
    <col min="8450" max="8450" width="12.7109375" style="446" customWidth="1"/>
    <col min="8451" max="8451" width="47.42578125" style="446" customWidth="1"/>
    <col min="8452" max="8452" width="0" style="446" hidden="1" customWidth="1"/>
    <col min="8453" max="8453" width="24.7109375" style="446" customWidth="1"/>
    <col min="8454" max="8454" width="14.7109375" style="446" customWidth="1"/>
    <col min="8455" max="8456" width="15.7109375" style="446" customWidth="1"/>
    <col min="8457" max="8457" width="11.7109375" style="446" customWidth="1"/>
    <col min="8458" max="8458" width="6.42578125" style="446" bestFit="1" customWidth="1"/>
    <col min="8459" max="8459" width="11.7109375" style="446" customWidth="1"/>
    <col min="8460" max="8460" width="0" style="446" hidden="1" customWidth="1"/>
    <col min="8461" max="8461" width="3.7109375" style="446" customWidth="1"/>
    <col min="8462" max="8462" width="11.140625" style="446" bestFit="1" customWidth="1"/>
    <col min="8463" max="8694" width="10.5703125" style="446"/>
    <col min="8695" max="8702" width="0" style="446" hidden="1" customWidth="1"/>
    <col min="8703" max="8705" width="3.7109375" style="446" customWidth="1"/>
    <col min="8706" max="8706" width="12.7109375" style="446" customWidth="1"/>
    <col min="8707" max="8707" width="47.42578125" style="446" customWidth="1"/>
    <col min="8708" max="8708" width="0" style="446" hidden="1" customWidth="1"/>
    <col min="8709" max="8709" width="24.7109375" style="446" customWidth="1"/>
    <col min="8710" max="8710" width="14.7109375" style="446" customWidth="1"/>
    <col min="8711" max="8712" width="15.7109375" style="446" customWidth="1"/>
    <col min="8713" max="8713" width="11.7109375" style="446" customWidth="1"/>
    <col min="8714" max="8714" width="6.42578125" style="446" bestFit="1" customWidth="1"/>
    <col min="8715" max="8715" width="11.7109375" style="446" customWidth="1"/>
    <col min="8716" max="8716" width="0" style="446" hidden="1" customWidth="1"/>
    <col min="8717" max="8717" width="3.7109375" style="446" customWidth="1"/>
    <col min="8718" max="8718" width="11.140625" style="446" bestFit="1" customWidth="1"/>
    <col min="8719" max="8950" width="10.5703125" style="446"/>
    <col min="8951" max="8958" width="0" style="446" hidden="1" customWidth="1"/>
    <col min="8959" max="8961" width="3.7109375" style="446" customWidth="1"/>
    <col min="8962" max="8962" width="12.7109375" style="446" customWidth="1"/>
    <col min="8963" max="8963" width="47.42578125" style="446" customWidth="1"/>
    <col min="8964" max="8964" width="0" style="446" hidden="1" customWidth="1"/>
    <col min="8965" max="8965" width="24.7109375" style="446" customWidth="1"/>
    <col min="8966" max="8966" width="14.7109375" style="446" customWidth="1"/>
    <col min="8967" max="8968" width="15.7109375" style="446" customWidth="1"/>
    <col min="8969" max="8969" width="11.7109375" style="446" customWidth="1"/>
    <col min="8970" max="8970" width="6.42578125" style="446" bestFit="1" customWidth="1"/>
    <col min="8971" max="8971" width="11.7109375" style="446" customWidth="1"/>
    <col min="8972" max="8972" width="0" style="446" hidden="1" customWidth="1"/>
    <col min="8973" max="8973" width="3.7109375" style="446" customWidth="1"/>
    <col min="8974" max="8974" width="11.140625" style="446" bestFit="1" customWidth="1"/>
    <col min="8975" max="9206" width="10.5703125" style="446"/>
    <col min="9207" max="9214" width="0" style="446" hidden="1" customWidth="1"/>
    <col min="9215" max="9217" width="3.7109375" style="446" customWidth="1"/>
    <col min="9218" max="9218" width="12.7109375" style="446" customWidth="1"/>
    <col min="9219" max="9219" width="47.42578125" style="446" customWidth="1"/>
    <col min="9220" max="9220" width="0" style="446" hidden="1" customWidth="1"/>
    <col min="9221" max="9221" width="24.7109375" style="446" customWidth="1"/>
    <col min="9222" max="9222" width="14.7109375" style="446" customWidth="1"/>
    <col min="9223" max="9224" width="15.7109375" style="446" customWidth="1"/>
    <col min="9225" max="9225" width="11.7109375" style="446" customWidth="1"/>
    <col min="9226" max="9226" width="6.42578125" style="446" bestFit="1" customWidth="1"/>
    <col min="9227" max="9227" width="11.7109375" style="446" customWidth="1"/>
    <col min="9228" max="9228" width="0" style="446" hidden="1" customWidth="1"/>
    <col min="9229" max="9229" width="3.7109375" style="446" customWidth="1"/>
    <col min="9230" max="9230" width="11.140625" style="446" bestFit="1" customWidth="1"/>
    <col min="9231" max="9462" width="10.5703125" style="446"/>
    <col min="9463" max="9470" width="0" style="446" hidden="1" customWidth="1"/>
    <col min="9471" max="9473" width="3.7109375" style="446" customWidth="1"/>
    <col min="9474" max="9474" width="12.7109375" style="446" customWidth="1"/>
    <col min="9475" max="9475" width="47.42578125" style="446" customWidth="1"/>
    <col min="9476" max="9476" width="0" style="446" hidden="1" customWidth="1"/>
    <col min="9477" max="9477" width="24.7109375" style="446" customWidth="1"/>
    <col min="9478" max="9478" width="14.7109375" style="446" customWidth="1"/>
    <col min="9479" max="9480" width="15.7109375" style="446" customWidth="1"/>
    <col min="9481" max="9481" width="11.7109375" style="446" customWidth="1"/>
    <col min="9482" max="9482" width="6.42578125" style="446" bestFit="1" customWidth="1"/>
    <col min="9483" max="9483" width="11.7109375" style="446" customWidth="1"/>
    <col min="9484" max="9484" width="0" style="446" hidden="1" customWidth="1"/>
    <col min="9485" max="9485" width="3.7109375" style="446" customWidth="1"/>
    <col min="9486" max="9486" width="11.140625" style="446" bestFit="1" customWidth="1"/>
    <col min="9487" max="9718" width="10.5703125" style="446"/>
    <col min="9719" max="9726" width="0" style="446" hidden="1" customWidth="1"/>
    <col min="9727" max="9729" width="3.7109375" style="446" customWidth="1"/>
    <col min="9730" max="9730" width="12.7109375" style="446" customWidth="1"/>
    <col min="9731" max="9731" width="47.42578125" style="446" customWidth="1"/>
    <col min="9732" max="9732" width="0" style="446" hidden="1" customWidth="1"/>
    <col min="9733" max="9733" width="24.7109375" style="446" customWidth="1"/>
    <col min="9734" max="9734" width="14.7109375" style="446" customWidth="1"/>
    <col min="9735" max="9736" width="15.7109375" style="446" customWidth="1"/>
    <col min="9737" max="9737" width="11.7109375" style="446" customWidth="1"/>
    <col min="9738" max="9738" width="6.42578125" style="446" bestFit="1" customWidth="1"/>
    <col min="9739" max="9739" width="11.7109375" style="446" customWidth="1"/>
    <col min="9740" max="9740" width="0" style="446" hidden="1" customWidth="1"/>
    <col min="9741" max="9741" width="3.7109375" style="446" customWidth="1"/>
    <col min="9742" max="9742" width="11.140625" style="446" bestFit="1" customWidth="1"/>
    <col min="9743" max="9974" width="10.5703125" style="446"/>
    <col min="9975" max="9982" width="0" style="446" hidden="1" customWidth="1"/>
    <col min="9983" max="9985" width="3.7109375" style="446" customWidth="1"/>
    <col min="9986" max="9986" width="12.7109375" style="446" customWidth="1"/>
    <col min="9987" max="9987" width="47.42578125" style="446" customWidth="1"/>
    <col min="9988" max="9988" width="0" style="446" hidden="1" customWidth="1"/>
    <col min="9989" max="9989" width="24.7109375" style="446" customWidth="1"/>
    <col min="9990" max="9990" width="14.7109375" style="446" customWidth="1"/>
    <col min="9991" max="9992" width="15.7109375" style="446" customWidth="1"/>
    <col min="9993" max="9993" width="11.7109375" style="446" customWidth="1"/>
    <col min="9994" max="9994" width="6.42578125" style="446" bestFit="1" customWidth="1"/>
    <col min="9995" max="9995" width="11.7109375" style="446" customWidth="1"/>
    <col min="9996" max="9996" width="0" style="446" hidden="1" customWidth="1"/>
    <col min="9997" max="9997" width="3.7109375" style="446" customWidth="1"/>
    <col min="9998" max="9998" width="11.140625" style="446" bestFit="1" customWidth="1"/>
    <col min="9999" max="10230" width="10.5703125" style="446"/>
    <col min="10231" max="10238" width="0" style="446" hidden="1" customWidth="1"/>
    <col min="10239" max="10241" width="3.7109375" style="446" customWidth="1"/>
    <col min="10242" max="10242" width="12.7109375" style="446" customWidth="1"/>
    <col min="10243" max="10243" width="47.42578125" style="446" customWidth="1"/>
    <col min="10244" max="10244" width="0" style="446" hidden="1" customWidth="1"/>
    <col min="10245" max="10245" width="24.7109375" style="446" customWidth="1"/>
    <col min="10246" max="10246" width="14.7109375" style="446" customWidth="1"/>
    <col min="10247" max="10248" width="15.7109375" style="446" customWidth="1"/>
    <col min="10249" max="10249" width="11.7109375" style="446" customWidth="1"/>
    <col min="10250" max="10250" width="6.42578125" style="446" bestFit="1" customWidth="1"/>
    <col min="10251" max="10251" width="11.7109375" style="446" customWidth="1"/>
    <col min="10252" max="10252" width="0" style="446" hidden="1" customWidth="1"/>
    <col min="10253" max="10253" width="3.7109375" style="446" customWidth="1"/>
    <col min="10254" max="10254" width="11.140625" style="446" bestFit="1" customWidth="1"/>
    <col min="10255" max="10486" width="10.5703125" style="446"/>
    <col min="10487" max="10494" width="0" style="446" hidden="1" customWidth="1"/>
    <col min="10495" max="10497" width="3.7109375" style="446" customWidth="1"/>
    <col min="10498" max="10498" width="12.7109375" style="446" customWidth="1"/>
    <col min="10499" max="10499" width="47.42578125" style="446" customWidth="1"/>
    <col min="10500" max="10500" width="0" style="446" hidden="1" customWidth="1"/>
    <col min="10501" max="10501" width="24.7109375" style="446" customWidth="1"/>
    <col min="10502" max="10502" width="14.7109375" style="446" customWidth="1"/>
    <col min="10503" max="10504" width="15.7109375" style="446" customWidth="1"/>
    <col min="10505" max="10505" width="11.7109375" style="446" customWidth="1"/>
    <col min="10506" max="10506" width="6.42578125" style="446" bestFit="1" customWidth="1"/>
    <col min="10507" max="10507" width="11.7109375" style="446" customWidth="1"/>
    <col min="10508" max="10508" width="0" style="446" hidden="1" customWidth="1"/>
    <col min="10509" max="10509" width="3.7109375" style="446" customWidth="1"/>
    <col min="10510" max="10510" width="11.140625" style="446" bestFit="1" customWidth="1"/>
    <col min="10511" max="10742" width="10.5703125" style="446"/>
    <col min="10743" max="10750" width="0" style="446" hidden="1" customWidth="1"/>
    <col min="10751" max="10753" width="3.7109375" style="446" customWidth="1"/>
    <col min="10754" max="10754" width="12.7109375" style="446" customWidth="1"/>
    <col min="10755" max="10755" width="47.42578125" style="446" customWidth="1"/>
    <col min="10756" max="10756" width="0" style="446" hidden="1" customWidth="1"/>
    <col min="10757" max="10757" width="24.7109375" style="446" customWidth="1"/>
    <col min="10758" max="10758" width="14.7109375" style="446" customWidth="1"/>
    <col min="10759" max="10760" width="15.7109375" style="446" customWidth="1"/>
    <col min="10761" max="10761" width="11.7109375" style="446" customWidth="1"/>
    <col min="10762" max="10762" width="6.42578125" style="446" bestFit="1" customWidth="1"/>
    <col min="10763" max="10763" width="11.7109375" style="446" customWidth="1"/>
    <col min="10764" max="10764" width="0" style="446" hidden="1" customWidth="1"/>
    <col min="10765" max="10765" width="3.7109375" style="446" customWidth="1"/>
    <col min="10766" max="10766" width="11.140625" style="446" bestFit="1" customWidth="1"/>
    <col min="10767" max="10998" width="10.5703125" style="446"/>
    <col min="10999" max="11006" width="0" style="446" hidden="1" customWidth="1"/>
    <col min="11007" max="11009" width="3.7109375" style="446" customWidth="1"/>
    <col min="11010" max="11010" width="12.7109375" style="446" customWidth="1"/>
    <col min="11011" max="11011" width="47.42578125" style="446" customWidth="1"/>
    <col min="11012" max="11012" width="0" style="446" hidden="1" customWidth="1"/>
    <col min="11013" max="11013" width="24.7109375" style="446" customWidth="1"/>
    <col min="11014" max="11014" width="14.7109375" style="446" customWidth="1"/>
    <col min="11015" max="11016" width="15.7109375" style="446" customWidth="1"/>
    <col min="11017" max="11017" width="11.7109375" style="446" customWidth="1"/>
    <col min="11018" max="11018" width="6.42578125" style="446" bestFit="1" customWidth="1"/>
    <col min="11019" max="11019" width="11.7109375" style="446" customWidth="1"/>
    <col min="11020" max="11020" width="0" style="446" hidden="1" customWidth="1"/>
    <col min="11021" max="11021" width="3.7109375" style="446" customWidth="1"/>
    <col min="11022" max="11022" width="11.140625" style="446" bestFit="1" customWidth="1"/>
    <col min="11023" max="11254" width="10.5703125" style="446"/>
    <col min="11255" max="11262" width="0" style="446" hidden="1" customWidth="1"/>
    <col min="11263" max="11265" width="3.7109375" style="446" customWidth="1"/>
    <col min="11266" max="11266" width="12.7109375" style="446" customWidth="1"/>
    <col min="11267" max="11267" width="47.42578125" style="446" customWidth="1"/>
    <col min="11268" max="11268" width="0" style="446" hidden="1" customWidth="1"/>
    <col min="11269" max="11269" width="24.7109375" style="446" customWidth="1"/>
    <col min="11270" max="11270" width="14.7109375" style="446" customWidth="1"/>
    <col min="11271" max="11272" width="15.7109375" style="446" customWidth="1"/>
    <col min="11273" max="11273" width="11.7109375" style="446" customWidth="1"/>
    <col min="11274" max="11274" width="6.42578125" style="446" bestFit="1" customWidth="1"/>
    <col min="11275" max="11275" width="11.7109375" style="446" customWidth="1"/>
    <col min="11276" max="11276" width="0" style="446" hidden="1" customWidth="1"/>
    <col min="11277" max="11277" width="3.7109375" style="446" customWidth="1"/>
    <col min="11278" max="11278" width="11.140625" style="446" bestFit="1" customWidth="1"/>
    <col min="11279" max="11510" width="10.5703125" style="446"/>
    <col min="11511" max="11518" width="0" style="446" hidden="1" customWidth="1"/>
    <col min="11519" max="11521" width="3.7109375" style="446" customWidth="1"/>
    <col min="11522" max="11522" width="12.7109375" style="446" customWidth="1"/>
    <col min="11523" max="11523" width="47.42578125" style="446" customWidth="1"/>
    <col min="11524" max="11524" width="0" style="446" hidden="1" customWidth="1"/>
    <col min="11525" max="11525" width="24.7109375" style="446" customWidth="1"/>
    <col min="11526" max="11526" width="14.7109375" style="446" customWidth="1"/>
    <col min="11527" max="11528" width="15.7109375" style="446" customWidth="1"/>
    <col min="11529" max="11529" width="11.7109375" style="446" customWidth="1"/>
    <col min="11530" max="11530" width="6.42578125" style="446" bestFit="1" customWidth="1"/>
    <col min="11531" max="11531" width="11.7109375" style="446" customWidth="1"/>
    <col min="11532" max="11532" width="0" style="446" hidden="1" customWidth="1"/>
    <col min="11533" max="11533" width="3.7109375" style="446" customWidth="1"/>
    <col min="11534" max="11534" width="11.140625" style="446" bestFit="1" customWidth="1"/>
    <col min="11535" max="11766" width="10.5703125" style="446"/>
    <col min="11767" max="11774" width="0" style="446" hidden="1" customWidth="1"/>
    <col min="11775" max="11777" width="3.7109375" style="446" customWidth="1"/>
    <col min="11778" max="11778" width="12.7109375" style="446" customWidth="1"/>
    <col min="11779" max="11779" width="47.42578125" style="446" customWidth="1"/>
    <col min="11780" max="11780" width="0" style="446" hidden="1" customWidth="1"/>
    <col min="11781" max="11781" width="24.7109375" style="446" customWidth="1"/>
    <col min="11782" max="11782" width="14.7109375" style="446" customWidth="1"/>
    <col min="11783" max="11784" width="15.7109375" style="446" customWidth="1"/>
    <col min="11785" max="11785" width="11.7109375" style="446" customWidth="1"/>
    <col min="11786" max="11786" width="6.42578125" style="446" bestFit="1" customWidth="1"/>
    <col min="11787" max="11787" width="11.7109375" style="446" customWidth="1"/>
    <col min="11788" max="11788" width="0" style="446" hidden="1" customWidth="1"/>
    <col min="11789" max="11789" width="3.7109375" style="446" customWidth="1"/>
    <col min="11790" max="11790" width="11.140625" style="446" bestFit="1" customWidth="1"/>
    <col min="11791" max="12022" width="10.5703125" style="446"/>
    <col min="12023" max="12030" width="0" style="446" hidden="1" customWidth="1"/>
    <col min="12031" max="12033" width="3.7109375" style="446" customWidth="1"/>
    <col min="12034" max="12034" width="12.7109375" style="446" customWidth="1"/>
    <col min="12035" max="12035" width="47.42578125" style="446" customWidth="1"/>
    <col min="12036" max="12036" width="0" style="446" hidden="1" customWidth="1"/>
    <col min="12037" max="12037" width="24.7109375" style="446" customWidth="1"/>
    <col min="12038" max="12038" width="14.7109375" style="446" customWidth="1"/>
    <col min="12039" max="12040" width="15.7109375" style="446" customWidth="1"/>
    <col min="12041" max="12041" width="11.7109375" style="446" customWidth="1"/>
    <col min="12042" max="12042" width="6.42578125" style="446" bestFit="1" customWidth="1"/>
    <col min="12043" max="12043" width="11.7109375" style="446" customWidth="1"/>
    <col min="12044" max="12044" width="0" style="446" hidden="1" customWidth="1"/>
    <col min="12045" max="12045" width="3.7109375" style="446" customWidth="1"/>
    <col min="12046" max="12046" width="11.140625" style="446" bestFit="1" customWidth="1"/>
    <col min="12047" max="12278" width="10.5703125" style="446"/>
    <col min="12279" max="12286" width="0" style="446" hidden="1" customWidth="1"/>
    <col min="12287" max="12289" width="3.7109375" style="446" customWidth="1"/>
    <col min="12290" max="12290" width="12.7109375" style="446" customWidth="1"/>
    <col min="12291" max="12291" width="47.42578125" style="446" customWidth="1"/>
    <col min="12292" max="12292" width="0" style="446" hidden="1" customWidth="1"/>
    <col min="12293" max="12293" width="24.7109375" style="446" customWidth="1"/>
    <col min="12294" max="12294" width="14.7109375" style="446" customWidth="1"/>
    <col min="12295" max="12296" width="15.7109375" style="446" customWidth="1"/>
    <col min="12297" max="12297" width="11.7109375" style="446" customWidth="1"/>
    <col min="12298" max="12298" width="6.42578125" style="446" bestFit="1" customWidth="1"/>
    <col min="12299" max="12299" width="11.7109375" style="446" customWidth="1"/>
    <col min="12300" max="12300" width="0" style="446" hidden="1" customWidth="1"/>
    <col min="12301" max="12301" width="3.7109375" style="446" customWidth="1"/>
    <col min="12302" max="12302" width="11.140625" style="446" bestFit="1" customWidth="1"/>
    <col min="12303" max="12534" width="10.5703125" style="446"/>
    <col min="12535" max="12542" width="0" style="446" hidden="1" customWidth="1"/>
    <col min="12543" max="12545" width="3.7109375" style="446" customWidth="1"/>
    <col min="12546" max="12546" width="12.7109375" style="446" customWidth="1"/>
    <col min="12547" max="12547" width="47.42578125" style="446" customWidth="1"/>
    <col min="12548" max="12548" width="0" style="446" hidden="1" customWidth="1"/>
    <col min="12549" max="12549" width="24.7109375" style="446" customWidth="1"/>
    <col min="12550" max="12550" width="14.7109375" style="446" customWidth="1"/>
    <col min="12551" max="12552" width="15.7109375" style="446" customWidth="1"/>
    <col min="12553" max="12553" width="11.7109375" style="446" customWidth="1"/>
    <col min="12554" max="12554" width="6.42578125" style="446" bestFit="1" customWidth="1"/>
    <col min="12555" max="12555" width="11.7109375" style="446" customWidth="1"/>
    <col min="12556" max="12556" width="0" style="446" hidden="1" customWidth="1"/>
    <col min="12557" max="12557" width="3.7109375" style="446" customWidth="1"/>
    <col min="12558" max="12558" width="11.140625" style="446" bestFit="1" customWidth="1"/>
    <col min="12559" max="12790" width="10.5703125" style="446"/>
    <col min="12791" max="12798" width="0" style="446" hidden="1" customWidth="1"/>
    <col min="12799" max="12801" width="3.7109375" style="446" customWidth="1"/>
    <col min="12802" max="12802" width="12.7109375" style="446" customWidth="1"/>
    <col min="12803" max="12803" width="47.42578125" style="446" customWidth="1"/>
    <col min="12804" max="12804" width="0" style="446" hidden="1" customWidth="1"/>
    <col min="12805" max="12805" width="24.7109375" style="446" customWidth="1"/>
    <col min="12806" max="12806" width="14.7109375" style="446" customWidth="1"/>
    <col min="12807" max="12808" width="15.7109375" style="446" customWidth="1"/>
    <col min="12809" max="12809" width="11.7109375" style="446" customWidth="1"/>
    <col min="12810" max="12810" width="6.42578125" style="446" bestFit="1" customWidth="1"/>
    <col min="12811" max="12811" width="11.7109375" style="446" customWidth="1"/>
    <col min="12812" max="12812" width="0" style="446" hidden="1" customWidth="1"/>
    <col min="12813" max="12813" width="3.7109375" style="446" customWidth="1"/>
    <col min="12814" max="12814" width="11.140625" style="446" bestFit="1" customWidth="1"/>
    <col min="12815" max="13046" width="10.5703125" style="446"/>
    <col min="13047" max="13054" width="0" style="446" hidden="1" customWidth="1"/>
    <col min="13055" max="13057" width="3.7109375" style="446" customWidth="1"/>
    <col min="13058" max="13058" width="12.7109375" style="446" customWidth="1"/>
    <col min="13059" max="13059" width="47.42578125" style="446" customWidth="1"/>
    <col min="13060" max="13060" width="0" style="446" hidden="1" customWidth="1"/>
    <col min="13061" max="13061" width="24.7109375" style="446" customWidth="1"/>
    <col min="13062" max="13062" width="14.7109375" style="446" customWidth="1"/>
    <col min="13063" max="13064" width="15.7109375" style="446" customWidth="1"/>
    <col min="13065" max="13065" width="11.7109375" style="446" customWidth="1"/>
    <col min="13066" max="13066" width="6.42578125" style="446" bestFit="1" customWidth="1"/>
    <col min="13067" max="13067" width="11.7109375" style="446" customWidth="1"/>
    <col min="13068" max="13068" width="0" style="446" hidden="1" customWidth="1"/>
    <col min="13069" max="13069" width="3.7109375" style="446" customWidth="1"/>
    <col min="13070" max="13070" width="11.140625" style="446" bestFit="1" customWidth="1"/>
    <col min="13071" max="13302" width="10.5703125" style="446"/>
    <col min="13303" max="13310" width="0" style="446" hidden="1" customWidth="1"/>
    <col min="13311" max="13313" width="3.7109375" style="446" customWidth="1"/>
    <col min="13314" max="13314" width="12.7109375" style="446" customWidth="1"/>
    <col min="13315" max="13315" width="47.42578125" style="446" customWidth="1"/>
    <col min="13316" max="13316" width="0" style="446" hidden="1" customWidth="1"/>
    <col min="13317" max="13317" width="24.7109375" style="446" customWidth="1"/>
    <col min="13318" max="13318" width="14.7109375" style="446" customWidth="1"/>
    <col min="13319" max="13320" width="15.7109375" style="446" customWidth="1"/>
    <col min="13321" max="13321" width="11.7109375" style="446" customWidth="1"/>
    <col min="13322" max="13322" width="6.42578125" style="446" bestFit="1" customWidth="1"/>
    <col min="13323" max="13323" width="11.7109375" style="446" customWidth="1"/>
    <col min="13324" max="13324" width="0" style="446" hidden="1" customWidth="1"/>
    <col min="13325" max="13325" width="3.7109375" style="446" customWidth="1"/>
    <col min="13326" max="13326" width="11.140625" style="446" bestFit="1" customWidth="1"/>
    <col min="13327" max="13558" width="10.5703125" style="446"/>
    <col min="13559" max="13566" width="0" style="446" hidden="1" customWidth="1"/>
    <col min="13567" max="13569" width="3.7109375" style="446" customWidth="1"/>
    <col min="13570" max="13570" width="12.7109375" style="446" customWidth="1"/>
    <col min="13571" max="13571" width="47.42578125" style="446" customWidth="1"/>
    <col min="13572" max="13572" width="0" style="446" hidden="1" customWidth="1"/>
    <col min="13573" max="13573" width="24.7109375" style="446" customWidth="1"/>
    <col min="13574" max="13574" width="14.7109375" style="446" customWidth="1"/>
    <col min="13575" max="13576" width="15.7109375" style="446" customWidth="1"/>
    <col min="13577" max="13577" width="11.7109375" style="446" customWidth="1"/>
    <col min="13578" max="13578" width="6.42578125" style="446" bestFit="1" customWidth="1"/>
    <col min="13579" max="13579" width="11.7109375" style="446" customWidth="1"/>
    <col min="13580" max="13580" width="0" style="446" hidden="1" customWidth="1"/>
    <col min="13581" max="13581" width="3.7109375" style="446" customWidth="1"/>
    <col min="13582" max="13582" width="11.140625" style="446" bestFit="1" customWidth="1"/>
    <col min="13583" max="13814" width="10.5703125" style="446"/>
    <col min="13815" max="13822" width="0" style="446" hidden="1" customWidth="1"/>
    <col min="13823" max="13825" width="3.7109375" style="446" customWidth="1"/>
    <col min="13826" max="13826" width="12.7109375" style="446" customWidth="1"/>
    <col min="13827" max="13827" width="47.42578125" style="446" customWidth="1"/>
    <col min="13828" max="13828" width="0" style="446" hidden="1" customWidth="1"/>
    <col min="13829" max="13829" width="24.7109375" style="446" customWidth="1"/>
    <col min="13830" max="13830" width="14.7109375" style="446" customWidth="1"/>
    <col min="13831" max="13832" width="15.7109375" style="446" customWidth="1"/>
    <col min="13833" max="13833" width="11.7109375" style="446" customWidth="1"/>
    <col min="13834" max="13834" width="6.42578125" style="446" bestFit="1" customWidth="1"/>
    <col min="13835" max="13835" width="11.7109375" style="446" customWidth="1"/>
    <col min="13836" max="13836" width="0" style="446" hidden="1" customWidth="1"/>
    <col min="13837" max="13837" width="3.7109375" style="446" customWidth="1"/>
    <col min="13838" max="13838" width="11.140625" style="446" bestFit="1" customWidth="1"/>
    <col min="13839" max="14070" width="10.5703125" style="446"/>
    <col min="14071" max="14078" width="0" style="446" hidden="1" customWidth="1"/>
    <col min="14079" max="14081" width="3.7109375" style="446" customWidth="1"/>
    <col min="14082" max="14082" width="12.7109375" style="446" customWidth="1"/>
    <col min="14083" max="14083" width="47.42578125" style="446" customWidth="1"/>
    <col min="14084" max="14084" width="0" style="446" hidden="1" customWidth="1"/>
    <col min="14085" max="14085" width="24.7109375" style="446" customWidth="1"/>
    <col min="14086" max="14086" width="14.7109375" style="446" customWidth="1"/>
    <col min="14087" max="14088" width="15.7109375" style="446" customWidth="1"/>
    <col min="14089" max="14089" width="11.7109375" style="446" customWidth="1"/>
    <col min="14090" max="14090" width="6.42578125" style="446" bestFit="1" customWidth="1"/>
    <col min="14091" max="14091" width="11.7109375" style="446" customWidth="1"/>
    <col min="14092" max="14092" width="0" style="446" hidden="1" customWidth="1"/>
    <col min="14093" max="14093" width="3.7109375" style="446" customWidth="1"/>
    <col min="14094" max="14094" width="11.140625" style="446" bestFit="1" customWidth="1"/>
    <col min="14095" max="14326" width="10.5703125" style="446"/>
    <col min="14327" max="14334" width="0" style="446" hidden="1" customWidth="1"/>
    <col min="14335" max="14337" width="3.7109375" style="446" customWidth="1"/>
    <col min="14338" max="14338" width="12.7109375" style="446" customWidth="1"/>
    <col min="14339" max="14339" width="47.42578125" style="446" customWidth="1"/>
    <col min="14340" max="14340" width="0" style="446" hidden="1" customWidth="1"/>
    <col min="14341" max="14341" width="24.7109375" style="446" customWidth="1"/>
    <col min="14342" max="14342" width="14.7109375" style="446" customWidth="1"/>
    <col min="14343" max="14344" width="15.7109375" style="446" customWidth="1"/>
    <col min="14345" max="14345" width="11.7109375" style="446" customWidth="1"/>
    <col min="14346" max="14346" width="6.42578125" style="446" bestFit="1" customWidth="1"/>
    <col min="14347" max="14347" width="11.7109375" style="446" customWidth="1"/>
    <col min="14348" max="14348" width="0" style="446" hidden="1" customWidth="1"/>
    <col min="14349" max="14349" width="3.7109375" style="446" customWidth="1"/>
    <col min="14350" max="14350" width="11.140625" style="446" bestFit="1" customWidth="1"/>
    <col min="14351" max="14582" width="10.5703125" style="446"/>
    <col min="14583" max="14590" width="0" style="446" hidden="1" customWidth="1"/>
    <col min="14591" max="14593" width="3.7109375" style="446" customWidth="1"/>
    <col min="14594" max="14594" width="12.7109375" style="446" customWidth="1"/>
    <col min="14595" max="14595" width="47.42578125" style="446" customWidth="1"/>
    <col min="14596" max="14596" width="0" style="446" hidden="1" customWidth="1"/>
    <col min="14597" max="14597" width="24.7109375" style="446" customWidth="1"/>
    <col min="14598" max="14598" width="14.7109375" style="446" customWidth="1"/>
    <col min="14599" max="14600" width="15.7109375" style="446" customWidth="1"/>
    <col min="14601" max="14601" width="11.7109375" style="446" customWidth="1"/>
    <col min="14602" max="14602" width="6.42578125" style="446" bestFit="1" customWidth="1"/>
    <col min="14603" max="14603" width="11.7109375" style="446" customWidth="1"/>
    <col min="14604" max="14604" width="0" style="446" hidden="1" customWidth="1"/>
    <col min="14605" max="14605" width="3.7109375" style="446" customWidth="1"/>
    <col min="14606" max="14606" width="11.140625" style="446" bestFit="1" customWidth="1"/>
    <col min="14607" max="14838" width="10.5703125" style="446"/>
    <col min="14839" max="14846" width="0" style="446" hidden="1" customWidth="1"/>
    <col min="14847" max="14849" width="3.7109375" style="446" customWidth="1"/>
    <col min="14850" max="14850" width="12.7109375" style="446" customWidth="1"/>
    <col min="14851" max="14851" width="47.42578125" style="446" customWidth="1"/>
    <col min="14852" max="14852" width="0" style="446" hidden="1" customWidth="1"/>
    <col min="14853" max="14853" width="24.7109375" style="446" customWidth="1"/>
    <col min="14854" max="14854" width="14.7109375" style="446" customWidth="1"/>
    <col min="14855" max="14856" width="15.7109375" style="446" customWidth="1"/>
    <col min="14857" max="14857" width="11.7109375" style="446" customWidth="1"/>
    <col min="14858" max="14858" width="6.42578125" style="446" bestFit="1" customWidth="1"/>
    <col min="14859" max="14859" width="11.7109375" style="446" customWidth="1"/>
    <col min="14860" max="14860" width="0" style="446" hidden="1" customWidth="1"/>
    <col min="14861" max="14861" width="3.7109375" style="446" customWidth="1"/>
    <col min="14862" max="14862" width="11.140625" style="446" bestFit="1" customWidth="1"/>
    <col min="14863" max="15094" width="10.5703125" style="446"/>
    <col min="15095" max="15102" width="0" style="446" hidden="1" customWidth="1"/>
    <col min="15103" max="15105" width="3.7109375" style="446" customWidth="1"/>
    <col min="15106" max="15106" width="12.7109375" style="446" customWidth="1"/>
    <col min="15107" max="15107" width="47.42578125" style="446" customWidth="1"/>
    <col min="15108" max="15108" width="0" style="446" hidden="1" customWidth="1"/>
    <col min="15109" max="15109" width="24.7109375" style="446" customWidth="1"/>
    <col min="15110" max="15110" width="14.7109375" style="446" customWidth="1"/>
    <col min="15111" max="15112" width="15.7109375" style="446" customWidth="1"/>
    <col min="15113" max="15113" width="11.7109375" style="446" customWidth="1"/>
    <col min="15114" max="15114" width="6.42578125" style="446" bestFit="1" customWidth="1"/>
    <col min="15115" max="15115" width="11.7109375" style="446" customWidth="1"/>
    <col min="15116" max="15116" width="0" style="446" hidden="1" customWidth="1"/>
    <col min="15117" max="15117" width="3.7109375" style="446" customWidth="1"/>
    <col min="15118" max="15118" width="11.140625" style="446" bestFit="1" customWidth="1"/>
    <col min="15119" max="15350" width="10.5703125" style="446"/>
    <col min="15351" max="15358" width="0" style="446" hidden="1" customWidth="1"/>
    <col min="15359" max="15361" width="3.7109375" style="446" customWidth="1"/>
    <col min="15362" max="15362" width="12.7109375" style="446" customWidth="1"/>
    <col min="15363" max="15363" width="47.42578125" style="446" customWidth="1"/>
    <col min="15364" max="15364" width="0" style="446" hidden="1" customWidth="1"/>
    <col min="15365" max="15365" width="24.7109375" style="446" customWidth="1"/>
    <col min="15366" max="15366" width="14.7109375" style="446" customWidth="1"/>
    <col min="15367" max="15368" width="15.7109375" style="446" customWidth="1"/>
    <col min="15369" max="15369" width="11.7109375" style="446" customWidth="1"/>
    <col min="15370" max="15370" width="6.42578125" style="446" bestFit="1" customWidth="1"/>
    <col min="15371" max="15371" width="11.7109375" style="446" customWidth="1"/>
    <col min="15372" max="15372" width="0" style="446" hidden="1" customWidth="1"/>
    <col min="15373" max="15373" width="3.7109375" style="446" customWidth="1"/>
    <col min="15374" max="15374" width="11.140625" style="446" bestFit="1" customWidth="1"/>
    <col min="15375" max="15606" width="10.5703125" style="446"/>
    <col min="15607" max="15614" width="0" style="446" hidden="1" customWidth="1"/>
    <col min="15615" max="15617" width="3.7109375" style="446" customWidth="1"/>
    <col min="15618" max="15618" width="12.7109375" style="446" customWidth="1"/>
    <col min="15619" max="15619" width="47.42578125" style="446" customWidth="1"/>
    <col min="15620" max="15620" width="0" style="446" hidden="1" customWidth="1"/>
    <col min="15621" max="15621" width="24.7109375" style="446" customWidth="1"/>
    <col min="15622" max="15622" width="14.7109375" style="446" customWidth="1"/>
    <col min="15623" max="15624" width="15.7109375" style="446" customWidth="1"/>
    <col min="15625" max="15625" width="11.7109375" style="446" customWidth="1"/>
    <col min="15626" max="15626" width="6.42578125" style="446" bestFit="1" customWidth="1"/>
    <col min="15627" max="15627" width="11.7109375" style="446" customWidth="1"/>
    <col min="15628" max="15628" width="0" style="446" hidden="1" customWidth="1"/>
    <col min="15629" max="15629" width="3.7109375" style="446" customWidth="1"/>
    <col min="15630" max="15630" width="11.140625" style="446" bestFit="1" customWidth="1"/>
    <col min="15631" max="15862" width="10.5703125" style="446"/>
    <col min="15863" max="15870" width="0" style="446" hidden="1" customWidth="1"/>
    <col min="15871" max="15873" width="3.7109375" style="446" customWidth="1"/>
    <col min="15874" max="15874" width="12.7109375" style="446" customWidth="1"/>
    <col min="15875" max="15875" width="47.42578125" style="446" customWidth="1"/>
    <col min="15876" max="15876" width="0" style="446" hidden="1" customWidth="1"/>
    <col min="15877" max="15877" width="24.7109375" style="446" customWidth="1"/>
    <col min="15878" max="15878" width="14.7109375" style="446" customWidth="1"/>
    <col min="15879" max="15880" width="15.7109375" style="446" customWidth="1"/>
    <col min="15881" max="15881" width="11.7109375" style="446" customWidth="1"/>
    <col min="15882" max="15882" width="6.42578125" style="446" bestFit="1" customWidth="1"/>
    <col min="15883" max="15883" width="11.7109375" style="446" customWidth="1"/>
    <col min="15884" max="15884" width="0" style="446" hidden="1" customWidth="1"/>
    <col min="15885" max="15885" width="3.7109375" style="446" customWidth="1"/>
    <col min="15886" max="15886" width="11.140625" style="446" bestFit="1" customWidth="1"/>
    <col min="15887" max="16118" width="10.5703125" style="446"/>
    <col min="16119" max="16126" width="0" style="446" hidden="1" customWidth="1"/>
    <col min="16127" max="16129" width="3.7109375" style="446" customWidth="1"/>
    <col min="16130" max="16130" width="12.7109375" style="446" customWidth="1"/>
    <col min="16131" max="16131" width="47.42578125" style="446" customWidth="1"/>
    <col min="16132" max="16132" width="0" style="446" hidden="1" customWidth="1"/>
    <col min="16133" max="16133" width="24.7109375" style="446" customWidth="1"/>
    <col min="16134" max="16134" width="14.7109375" style="446" customWidth="1"/>
    <col min="16135" max="16136" width="15.7109375" style="446" customWidth="1"/>
    <col min="16137" max="16137" width="11.7109375" style="446" customWidth="1"/>
    <col min="16138" max="16138" width="6.42578125" style="446" bestFit="1" customWidth="1"/>
    <col min="16139" max="16139" width="11.7109375" style="446" customWidth="1"/>
    <col min="16140" max="16140" width="0" style="446" hidden="1" customWidth="1"/>
    <col min="16141" max="16141" width="3.7109375" style="446" customWidth="1"/>
    <col min="16142" max="16142" width="11.140625" style="446" bestFit="1" customWidth="1"/>
    <col min="16143" max="16384" width="10.5703125" style="446"/>
  </cols>
  <sheetData>
    <row r="1" spans="1:29" hidden="1"/>
    <row r="2" spans="1:29" hidden="1"/>
    <row r="3" spans="1:29" hidden="1"/>
    <row r="4" spans="1:29" ht="3" customHeight="1">
      <c r="J4" s="451"/>
      <c r="K4" s="451"/>
      <c r="L4" s="447"/>
      <c r="M4" s="447"/>
      <c r="N4" s="447"/>
      <c r="O4" s="454"/>
      <c r="P4" s="454"/>
      <c r="Q4" s="454"/>
      <c r="R4" s="454"/>
      <c r="S4" s="454"/>
      <c r="T4" s="454"/>
      <c r="U4" s="454"/>
      <c r="V4" s="447"/>
    </row>
    <row r="5" spans="1:29" ht="22.5" customHeight="1">
      <c r="J5" s="451"/>
      <c r="K5" s="451"/>
      <c r="L5" s="1307" t="s">
        <v>744</v>
      </c>
      <c r="M5" s="1307"/>
      <c r="N5" s="1307"/>
      <c r="O5" s="1307"/>
      <c r="P5" s="1307"/>
      <c r="Q5" s="1307"/>
      <c r="R5" s="1307"/>
      <c r="S5" s="1307"/>
      <c r="T5" s="1307"/>
      <c r="U5" s="548"/>
      <c r="V5" s="467"/>
    </row>
    <row r="6" spans="1:29" ht="3" customHeight="1">
      <c r="J6" s="451"/>
      <c r="K6" s="451"/>
      <c r="L6" s="447"/>
      <c r="M6" s="447"/>
      <c r="N6" s="447"/>
      <c r="O6" s="450"/>
      <c r="P6" s="450"/>
      <c r="Q6" s="450"/>
      <c r="R6" s="450"/>
      <c r="S6" s="450"/>
      <c r="T6" s="450"/>
      <c r="U6" s="447"/>
    </row>
    <row r="7" spans="1:29" s="746" customFormat="1" ht="5.25" hidden="1">
      <c r="A7" s="1121"/>
      <c r="B7" s="1121"/>
      <c r="C7" s="1121"/>
      <c r="D7" s="1121"/>
      <c r="E7" s="1121"/>
      <c r="F7" s="1121"/>
      <c r="G7" s="1121"/>
      <c r="H7" s="1121"/>
      <c r="L7" s="1171"/>
      <c r="M7" s="1046"/>
      <c r="O7" s="1283"/>
      <c r="P7" s="1283"/>
      <c r="Q7" s="1283"/>
      <c r="R7" s="1283"/>
      <c r="S7" s="1283"/>
      <c r="T7" s="1283"/>
      <c r="U7" s="780"/>
      <c r="V7" s="780"/>
      <c r="X7" s="1121"/>
      <c r="Y7" s="1121"/>
      <c r="Z7" s="1121"/>
      <c r="AA7" s="1121"/>
      <c r="AB7" s="1121"/>
    </row>
    <row r="8" spans="1:29" s="539" customFormat="1" ht="18.75">
      <c r="A8" s="559"/>
      <c r="B8" s="559"/>
      <c r="C8" s="559"/>
      <c r="D8" s="559"/>
      <c r="E8" s="559"/>
      <c r="F8" s="559"/>
      <c r="G8" s="559"/>
      <c r="H8" s="559"/>
      <c r="L8" s="469"/>
      <c r="M8" s="586" t="str">
        <f>"Дата подачи заявления об "&amp;IF(datePr_ch="","утверждении","изменении") &amp; " тарифов"</f>
        <v>Дата подачи заявления об утверждении тарифов</v>
      </c>
      <c r="N8" s="1125"/>
      <c r="O8" s="1284" t="str">
        <f>IF(datePr_ch="",IF(datePr="","",datePr),datePr_ch)</f>
        <v>29.04.2021</v>
      </c>
      <c r="P8" s="1284"/>
      <c r="Q8" s="1284"/>
      <c r="R8" s="1284"/>
      <c r="S8" s="1284"/>
      <c r="T8" s="1284"/>
      <c r="U8" s="635"/>
      <c r="Y8" s="961"/>
      <c r="Z8" s="559"/>
      <c r="AA8" s="559"/>
      <c r="AB8" s="559"/>
      <c r="AC8" s="559"/>
    </row>
    <row r="9" spans="1:29" s="461" customFormat="1" ht="18.75">
      <c r="A9" s="475"/>
      <c r="B9" s="475"/>
      <c r="C9" s="475"/>
      <c r="D9" s="475"/>
      <c r="E9" s="475"/>
      <c r="F9" s="475"/>
      <c r="G9" s="475"/>
      <c r="H9" s="475"/>
      <c r="L9" s="522"/>
      <c r="M9" s="586" t="str">
        <f>"Номер подачи заявления об "&amp;IF(numberPr_ch="","утверждении","изменении") &amp; " тарифов"</f>
        <v>Номер подачи заявления об утверждении тарифов</v>
      </c>
      <c r="N9" s="1125"/>
      <c r="O9" s="1284" t="str">
        <f>IF(numberPr_ch="",IF(numberPr="","",numberPr),numberPr_ch)</f>
        <v>53</v>
      </c>
      <c r="P9" s="1284"/>
      <c r="Q9" s="1284"/>
      <c r="R9" s="1284"/>
      <c r="S9" s="1284"/>
      <c r="T9" s="1284"/>
      <c r="U9" s="635"/>
      <c r="Y9" s="961"/>
      <c r="Z9" s="475"/>
      <c r="AA9" s="475"/>
      <c r="AB9" s="475"/>
      <c r="AC9" s="475"/>
    </row>
    <row r="10" spans="1:29" s="746" customFormat="1" ht="5.25" hidden="1">
      <c r="A10" s="1121"/>
      <c r="B10" s="1121"/>
      <c r="C10" s="1121"/>
      <c r="D10" s="1121"/>
      <c r="E10" s="1121"/>
      <c r="F10" s="1121"/>
      <c r="G10" s="1121"/>
      <c r="H10" s="1121"/>
      <c r="L10" s="1171"/>
      <c r="M10" s="1046"/>
      <c r="O10" s="1283"/>
      <c r="P10" s="1283"/>
      <c r="Q10" s="1283"/>
      <c r="R10" s="1283"/>
      <c r="S10" s="1283"/>
      <c r="T10" s="1283"/>
      <c r="U10" s="780"/>
      <c r="V10" s="780"/>
      <c r="X10" s="1121"/>
      <c r="Y10" s="1121"/>
      <c r="Z10" s="1121"/>
      <c r="AA10" s="1121"/>
      <c r="AB10" s="1121"/>
    </row>
    <row r="11" spans="1:29" s="582" customFormat="1" ht="18.75" hidden="1">
      <c r="A11" s="583"/>
      <c r="B11" s="583"/>
      <c r="C11" s="583"/>
      <c r="D11" s="583"/>
      <c r="E11" s="583"/>
      <c r="F11" s="583"/>
      <c r="G11" s="583"/>
      <c r="H11" s="583"/>
      <c r="L11" s="715"/>
      <c r="M11" s="713"/>
      <c r="O11" s="712"/>
      <c r="P11" s="712"/>
      <c r="Q11" s="734" t="s">
        <v>635</v>
      </c>
      <c r="R11" s="734" t="s">
        <v>636</v>
      </c>
      <c r="S11" s="712"/>
      <c r="T11" s="712"/>
      <c r="U11" s="635"/>
      <c r="Y11" s="736"/>
      <c r="Z11" s="583"/>
      <c r="AA11" s="583"/>
      <c r="AB11" s="583"/>
      <c r="AC11" s="583"/>
    </row>
    <row r="12" spans="1:29" s="461" customFormat="1" ht="11.25" hidden="1">
      <c r="A12" s="475"/>
      <c r="B12" s="475"/>
      <c r="C12" s="475"/>
      <c r="D12" s="475"/>
      <c r="E12" s="475"/>
      <c r="F12" s="475"/>
      <c r="G12" s="475"/>
      <c r="H12" s="475"/>
      <c r="L12" s="1308"/>
      <c r="M12" s="1308"/>
      <c r="N12" s="458"/>
      <c r="O12" s="730"/>
      <c r="P12" s="730"/>
      <c r="Q12" s="730"/>
      <c r="R12" s="730"/>
      <c r="S12" s="730"/>
      <c r="T12" s="730"/>
      <c r="U12" s="456"/>
      <c r="V12" s="473" t="s">
        <v>371</v>
      </c>
      <c r="Y12" s="961"/>
      <c r="Z12" s="475"/>
      <c r="AA12" s="475"/>
      <c r="AB12" s="475"/>
      <c r="AC12" s="475"/>
    </row>
    <row r="13" spans="1:29" ht="15" customHeight="1">
      <c r="J13" s="451"/>
      <c r="K13" s="451"/>
      <c r="L13" s="447"/>
      <c r="M13" s="447"/>
      <c r="N13" s="447"/>
      <c r="O13" s="568"/>
      <c r="P13" s="568"/>
      <c r="Q13" s="1324"/>
      <c r="R13" s="1324"/>
      <c r="S13" s="1324"/>
      <c r="T13" s="1324"/>
      <c r="U13" s="1324"/>
      <c r="V13" s="1324"/>
    </row>
    <row r="14" spans="1:29">
      <c r="J14" s="451"/>
      <c r="K14" s="451"/>
      <c r="L14" s="1235" t="s">
        <v>445</v>
      </c>
      <c r="M14" s="1235"/>
      <c r="N14" s="1235"/>
      <c r="O14" s="1235"/>
      <c r="P14" s="1235"/>
      <c r="Q14" s="1235"/>
      <c r="R14" s="1235"/>
      <c r="S14" s="1235"/>
      <c r="T14" s="1235"/>
      <c r="U14" s="1235"/>
      <c r="V14" s="1235"/>
      <c r="W14" s="1235"/>
      <c r="X14" s="1235" t="s">
        <v>446</v>
      </c>
    </row>
    <row r="15" spans="1:29" ht="14.25" customHeight="1">
      <c r="J15" s="451"/>
      <c r="K15" s="451"/>
      <c r="L15" s="1291" t="s">
        <v>91</v>
      </c>
      <c r="M15" s="1291" t="s">
        <v>595</v>
      </c>
      <c r="N15" s="504"/>
      <c r="O15" s="1291" t="s">
        <v>596</v>
      </c>
      <c r="P15" s="1342" t="s">
        <v>597</v>
      </c>
      <c r="Q15" s="1342" t="s">
        <v>604</v>
      </c>
      <c r="R15" s="1342"/>
      <c r="S15" s="1342"/>
      <c r="T15" s="1342"/>
      <c r="U15" s="1342"/>
      <c r="V15" s="1291" t="s">
        <v>339</v>
      </c>
      <c r="W15" s="1323" t="s">
        <v>274</v>
      </c>
      <c r="X15" s="1235"/>
    </row>
    <row r="16" spans="1:29" s="493" customFormat="1" ht="25.5" customHeight="1">
      <c r="A16" s="554"/>
      <c r="B16" s="554"/>
      <c r="C16" s="554"/>
      <c r="D16" s="554"/>
      <c r="E16" s="554"/>
      <c r="F16" s="554"/>
      <c r="G16" s="560"/>
      <c r="H16" s="560"/>
      <c r="I16" s="501"/>
      <c r="J16" s="499"/>
      <c r="K16" s="499"/>
      <c r="L16" s="1291"/>
      <c r="M16" s="1291"/>
      <c r="N16" s="504"/>
      <c r="O16" s="1291"/>
      <c r="P16" s="1342"/>
      <c r="Q16" s="1342" t="s">
        <v>621</v>
      </c>
      <c r="R16" s="1342"/>
      <c r="S16" s="1331" t="s">
        <v>615</v>
      </c>
      <c r="T16" s="1331"/>
      <c r="U16" s="1331"/>
      <c r="V16" s="1291"/>
      <c r="W16" s="1323"/>
      <c r="X16" s="1235"/>
      <c r="Y16" s="956"/>
      <c r="Z16" s="554"/>
      <c r="AA16" s="554"/>
      <c r="AB16" s="554"/>
      <c r="AC16" s="554"/>
    </row>
    <row r="17" spans="1:29" ht="14.25" customHeight="1">
      <c r="J17" s="451"/>
      <c r="K17" s="451"/>
      <c r="L17" s="1291"/>
      <c r="M17" s="1291"/>
      <c r="N17" s="504"/>
      <c r="O17" s="1291"/>
      <c r="P17" s="1342"/>
      <c r="Q17" s="504" t="s">
        <v>619</v>
      </c>
      <c r="R17" s="504" t="s">
        <v>620</v>
      </c>
      <c r="S17" s="506" t="s">
        <v>273</v>
      </c>
      <c r="T17" s="1333" t="s">
        <v>272</v>
      </c>
      <c r="U17" s="1333"/>
      <c r="V17" s="1291"/>
      <c r="W17" s="1323"/>
      <c r="X17" s="1235"/>
    </row>
    <row r="18" spans="1:29">
      <c r="J18" s="451"/>
      <c r="K18" s="459">
        <v>1</v>
      </c>
      <c r="L18" s="448" t="s">
        <v>92</v>
      </c>
      <c r="M18" s="448" t="s">
        <v>48</v>
      </c>
      <c r="N18" s="466" t="s">
        <v>48</v>
      </c>
      <c r="O18" s="457">
        <f t="shared" ref="O18:T18" ca="1" si="0">OFFSET(O18,0,-1)+1</f>
        <v>3</v>
      </c>
      <c r="P18" s="457">
        <f t="shared" ca="1" si="0"/>
        <v>4</v>
      </c>
      <c r="Q18" s="457">
        <f t="shared" ca="1" si="0"/>
        <v>5</v>
      </c>
      <c r="R18" s="457">
        <f t="shared" ca="1" si="0"/>
        <v>6</v>
      </c>
      <c r="S18" s="457">
        <f t="shared" ca="1" si="0"/>
        <v>7</v>
      </c>
      <c r="T18" s="1343">
        <f t="shared" ca="1" si="0"/>
        <v>8</v>
      </c>
      <c r="U18" s="1343"/>
      <c r="V18" s="457">
        <f ca="1">OFFSET(V18,0,-2)+1</f>
        <v>9</v>
      </c>
      <c r="W18" s="493"/>
      <c r="X18" s="457">
        <f ca="1">OFFSET(X18,0,-2)+1</f>
        <v>10</v>
      </c>
    </row>
    <row r="19" spans="1:29" ht="22.5">
      <c r="A19" s="1310">
        <v>1</v>
      </c>
      <c r="B19" s="928"/>
      <c r="C19" s="928"/>
      <c r="D19" s="928"/>
      <c r="E19" s="928"/>
      <c r="F19" s="928"/>
      <c r="G19" s="929"/>
      <c r="H19" s="929"/>
      <c r="I19" s="931"/>
      <c r="J19" s="923"/>
      <c r="K19" s="923"/>
      <c r="L19" s="562">
        <f>mergeValue(A19)</f>
        <v>1</v>
      </c>
      <c r="M19" s="610" t="s">
        <v>19</v>
      </c>
      <c r="N19" s="549"/>
      <c r="O19" s="1322"/>
      <c r="P19" s="1322"/>
      <c r="Q19" s="1322"/>
      <c r="R19" s="1322"/>
      <c r="S19" s="1322"/>
      <c r="T19" s="1322"/>
      <c r="U19" s="1322"/>
      <c r="V19" s="1322"/>
      <c r="W19" s="1322"/>
      <c r="X19" s="550" t="s">
        <v>718</v>
      </c>
    </row>
    <row r="20" spans="1:29" ht="22.5">
      <c r="A20" s="1310"/>
      <c r="B20" s="1310">
        <v>1</v>
      </c>
      <c r="C20" s="928"/>
      <c r="D20" s="928"/>
      <c r="E20" s="928"/>
      <c r="F20" s="928"/>
      <c r="G20" s="933"/>
      <c r="H20" s="930"/>
      <c r="I20" s="935"/>
      <c r="J20" s="920"/>
      <c r="K20" s="919"/>
      <c r="L20" s="562" t="str">
        <f>mergeValue(A20) &amp;"."&amp; mergeValue(B20)</f>
        <v>1.1</v>
      </c>
      <c r="M20" s="516" t="s">
        <v>15</v>
      </c>
      <c r="N20" s="549"/>
      <c r="O20" s="1322"/>
      <c r="P20" s="1322"/>
      <c r="Q20" s="1322"/>
      <c r="R20" s="1322"/>
      <c r="S20" s="1322"/>
      <c r="T20" s="1322"/>
      <c r="U20" s="1322"/>
      <c r="V20" s="1322"/>
      <c r="W20" s="1322"/>
      <c r="X20" s="550" t="s">
        <v>459</v>
      </c>
    </row>
    <row r="21" spans="1:29" ht="22.5">
      <c r="A21" s="1310"/>
      <c r="B21" s="1310"/>
      <c r="C21" s="1310">
        <v>1</v>
      </c>
      <c r="D21" s="928"/>
      <c r="E21" s="928"/>
      <c r="F21" s="928"/>
      <c r="G21" s="933"/>
      <c r="H21" s="930"/>
      <c r="I21" s="936"/>
      <c r="J21" s="920"/>
      <c r="K21" s="919"/>
      <c r="L21" s="562" t="str">
        <f>mergeValue(A21) &amp;"."&amp; mergeValue(B21)&amp;"."&amp; mergeValue(C21)</f>
        <v>1.1.1</v>
      </c>
      <c r="M21" s="517" t="s">
        <v>7</v>
      </c>
      <c r="N21" s="549"/>
      <c r="O21" s="1322"/>
      <c r="P21" s="1322"/>
      <c r="Q21" s="1322"/>
      <c r="R21" s="1322"/>
      <c r="S21" s="1322"/>
      <c r="T21" s="1322"/>
      <c r="U21" s="1322"/>
      <c r="V21" s="1322"/>
      <c r="W21" s="1322"/>
      <c r="X21" s="550" t="s">
        <v>600</v>
      </c>
    </row>
    <row r="22" spans="1:29">
      <c r="A22" s="1310"/>
      <c r="B22" s="1310"/>
      <c r="C22" s="1310"/>
      <c r="D22" s="1310">
        <v>1</v>
      </c>
      <c r="E22" s="928"/>
      <c r="F22" s="928"/>
      <c r="G22" s="933"/>
      <c r="H22" s="930"/>
      <c r="I22" s="936"/>
      <c r="J22" s="934"/>
      <c r="K22" s="919"/>
      <c r="L22" s="562" t="str">
        <f>mergeValue(A22) &amp;"."&amp; mergeValue(B22)&amp;"."&amp; mergeValue(C22)&amp;"."&amp; mergeValue(D22)</f>
        <v>1.1.1.1</v>
      </c>
      <c r="M22" s="518" t="s">
        <v>21</v>
      </c>
      <c r="N22" s="549"/>
      <c r="O22" s="1322"/>
      <c r="P22" s="1322"/>
      <c r="Q22" s="1322"/>
      <c r="R22" s="1322"/>
      <c r="S22" s="1322"/>
      <c r="T22" s="1322"/>
      <c r="U22" s="1322"/>
      <c r="V22" s="1322"/>
      <c r="W22" s="1322"/>
      <c r="X22" s="968" t="s">
        <v>623</v>
      </c>
    </row>
    <row r="23" spans="1:29" ht="42.95" customHeight="1">
      <c r="A23" s="1310"/>
      <c r="B23" s="1310"/>
      <c r="C23" s="1310"/>
      <c r="D23" s="1310"/>
      <c r="E23" s="928">
        <v>1</v>
      </c>
      <c r="F23" s="928"/>
      <c r="G23" s="933"/>
      <c r="H23" s="930"/>
      <c r="I23" s="936"/>
      <c r="J23" s="934"/>
      <c r="K23" s="924"/>
      <c r="L23" s="562" t="str">
        <f>mergeValue(A23) &amp;"."&amp; mergeValue(B23)&amp;"."&amp; mergeValue(C23)&amp;"."&amp; mergeValue(D23)&amp;"."&amp; mergeValue(E23)</f>
        <v>1.1.1.1.1</v>
      </c>
      <c r="M23" s="1019"/>
      <c r="N23" s="512"/>
      <c r="O23" s="1021"/>
      <c r="P23" s="1022"/>
      <c r="Q23" s="1176"/>
      <c r="R23" s="1176"/>
      <c r="S23" s="1177"/>
      <c r="T23" s="619" t="s">
        <v>83</v>
      </c>
      <c r="U23" s="1177"/>
      <c r="V23" s="737" t="s">
        <v>84</v>
      </c>
      <c r="W23" s="787"/>
      <c r="X23" s="1280" t="s">
        <v>748</v>
      </c>
      <c r="Y23" s="956" t="str">
        <f>strCheckDateTwo(N23:W23)</f>
        <v/>
      </c>
    </row>
    <row r="24" spans="1:29" hidden="1">
      <c r="A24" s="1310"/>
      <c r="B24" s="1310"/>
      <c r="C24" s="1310"/>
      <c r="D24" s="1310"/>
      <c r="E24" s="928"/>
      <c r="F24" s="928"/>
      <c r="G24" s="933"/>
      <c r="H24" s="930"/>
      <c r="I24" s="936"/>
      <c r="J24" s="934"/>
      <c r="K24" s="924"/>
      <c r="L24" s="600"/>
      <c r="M24" s="531"/>
      <c r="N24" s="615"/>
      <c r="O24" s="615"/>
      <c r="P24" s="615"/>
      <c r="Q24" s="615"/>
      <c r="R24" s="553" t="str">
        <f>S23 &amp; "-" &amp; U23</f>
        <v>-</v>
      </c>
      <c r="S24" s="482"/>
      <c r="T24" s="555"/>
      <c r="U24" s="482"/>
      <c r="V24" s="615"/>
      <c r="W24" s="786"/>
      <c r="X24" s="1281"/>
    </row>
    <row r="25" spans="1:29" ht="15" customHeight="1">
      <c r="A25" s="1310"/>
      <c r="B25" s="1310"/>
      <c r="C25" s="1310"/>
      <c r="D25" s="1310"/>
      <c r="E25" s="928"/>
      <c r="F25" s="928"/>
      <c r="G25" s="933"/>
      <c r="H25" s="930"/>
      <c r="I25" s="936"/>
      <c r="J25" s="934"/>
      <c r="K25" s="924"/>
      <c r="L25" s="508"/>
      <c r="M25" s="521" t="s">
        <v>5</v>
      </c>
      <c r="N25" s="519"/>
      <c r="O25" s="515"/>
      <c r="P25" s="515"/>
      <c r="Q25" s="515"/>
      <c r="R25" s="515"/>
      <c r="S25" s="542"/>
      <c r="T25" s="534"/>
      <c r="U25" s="533"/>
      <c r="V25" s="519"/>
      <c r="W25" s="519"/>
      <c r="X25" s="1282"/>
    </row>
    <row r="26" spans="1:29" s="445" customFormat="1" ht="15" customHeight="1">
      <c r="A26" s="1310"/>
      <c r="B26" s="1310"/>
      <c r="C26" s="1310"/>
      <c r="D26" s="932"/>
      <c r="E26" s="932"/>
      <c r="F26" s="932"/>
      <c r="G26" s="933"/>
      <c r="H26" s="932"/>
      <c r="I26" s="936"/>
      <c r="J26" s="922"/>
      <c r="K26" s="926"/>
      <c r="L26" s="508"/>
      <c r="M26" s="520" t="s">
        <v>16</v>
      </c>
      <c r="N26" s="519"/>
      <c r="O26" s="515"/>
      <c r="P26" s="515"/>
      <c r="Q26" s="515"/>
      <c r="R26" s="515"/>
      <c r="S26" s="542"/>
      <c r="T26" s="534"/>
      <c r="U26" s="533"/>
      <c r="V26" s="519"/>
      <c r="W26" s="534"/>
      <c r="X26" s="952"/>
      <c r="Y26" s="1024"/>
      <c r="Z26" s="471"/>
      <c r="AA26" s="471"/>
      <c r="AB26" s="471"/>
      <c r="AC26" s="471"/>
    </row>
    <row r="27" spans="1:29" s="445" customFormat="1" ht="15" customHeight="1">
      <c r="A27" s="1310"/>
      <c r="B27" s="1310"/>
      <c r="C27" s="932"/>
      <c r="D27" s="932"/>
      <c r="E27" s="932"/>
      <c r="F27" s="932"/>
      <c r="G27" s="933"/>
      <c r="H27" s="932"/>
      <c r="I27" s="927"/>
      <c r="J27" s="922"/>
      <c r="K27" s="926"/>
      <c r="L27" s="508"/>
      <c r="M27" s="519" t="s">
        <v>17</v>
      </c>
      <c r="N27" s="519"/>
      <c r="O27" s="515"/>
      <c r="P27" s="515"/>
      <c r="Q27" s="515"/>
      <c r="R27" s="515"/>
      <c r="S27" s="542"/>
      <c r="T27" s="534"/>
      <c r="U27" s="533"/>
      <c r="V27" s="519"/>
      <c r="W27" s="534"/>
      <c r="X27" s="530"/>
      <c r="Y27" s="1024"/>
      <c r="Z27" s="471"/>
      <c r="AA27" s="471"/>
      <c r="AB27" s="471"/>
      <c r="AC27" s="471"/>
    </row>
    <row r="28" spans="1:29" s="445" customFormat="1" ht="15" customHeight="1">
      <c r="A28" s="1310"/>
      <c r="B28" s="932"/>
      <c r="C28" s="932"/>
      <c r="D28" s="932"/>
      <c r="E28" s="932"/>
      <c r="F28" s="932"/>
      <c r="G28" s="933"/>
      <c r="H28" s="932"/>
      <c r="I28" s="927"/>
      <c r="J28" s="922"/>
      <c r="K28" s="926"/>
      <c r="L28" s="508"/>
      <c r="M28" s="528" t="s">
        <v>18</v>
      </c>
      <c r="N28" s="519"/>
      <c r="O28" s="515"/>
      <c r="P28" s="515"/>
      <c r="Q28" s="515"/>
      <c r="R28" s="515"/>
      <c r="S28" s="542"/>
      <c r="T28" s="534"/>
      <c r="U28" s="533"/>
      <c r="V28" s="519"/>
      <c r="W28" s="534"/>
      <c r="X28" s="530"/>
      <c r="Y28" s="1024"/>
      <c r="Z28" s="471"/>
      <c r="AA28" s="471"/>
      <c r="AB28" s="471"/>
      <c r="AC28" s="471"/>
    </row>
    <row r="29" spans="1:29" s="445" customFormat="1" ht="15" customHeight="1">
      <c r="A29" s="918"/>
      <c r="B29" s="918"/>
      <c r="C29" s="918"/>
      <c r="D29" s="918"/>
      <c r="E29" s="918"/>
      <c r="F29" s="918"/>
      <c r="G29" s="925"/>
      <c r="H29" s="926"/>
      <c r="I29" s="921"/>
      <c r="J29" s="922"/>
      <c r="K29" s="918"/>
      <c r="L29" s="508"/>
      <c r="M29" s="535" t="s">
        <v>308</v>
      </c>
      <c r="N29" s="519"/>
      <c r="O29" s="515"/>
      <c r="P29" s="515"/>
      <c r="Q29" s="515"/>
      <c r="R29" s="515"/>
      <c r="S29" s="542"/>
      <c r="T29" s="534"/>
      <c r="U29" s="533"/>
      <c r="V29" s="519"/>
      <c r="W29" s="534"/>
      <c r="X29" s="530"/>
      <c r="Y29" s="1024"/>
      <c r="Z29" s="471"/>
      <c r="AA29" s="471"/>
      <c r="AB29" s="471"/>
      <c r="AC29" s="471"/>
    </row>
    <row r="30" spans="1:29" ht="3" customHeight="1"/>
    <row r="31" spans="1:29" ht="96" customHeight="1">
      <c r="L31" s="1">
        <v>1</v>
      </c>
      <c r="M31" s="1273" t="s">
        <v>749</v>
      </c>
      <c r="N31" s="1273"/>
      <c r="O31" s="1273"/>
      <c r="P31" s="1273"/>
      <c r="Q31" s="1273"/>
      <c r="R31" s="1273"/>
      <c r="S31" s="1273"/>
      <c r="T31" s="1273"/>
      <c r="U31" s="1273"/>
      <c r="V31" s="1273"/>
      <c r="W31" s="1273"/>
      <c r="X31" s="1273"/>
      <c r="Y31" s="1044"/>
      <c r="Z31" s="486"/>
      <c r="AA31" s="486"/>
      <c r="AB31" s="486"/>
      <c r="AC31" s="486"/>
    </row>
    <row r="32" spans="1:29">
      <c r="M32" s="485"/>
      <c r="N32" s="485"/>
      <c r="O32" s="485"/>
      <c r="P32" s="485"/>
      <c r="Q32" s="485"/>
      <c r="R32" s="485"/>
      <c r="S32" s="485"/>
      <c r="T32" s="485"/>
      <c r="U32" s="485"/>
      <c r="V32" s="485"/>
      <c r="W32" s="485"/>
      <c r="X32" s="485"/>
      <c r="Y32" s="962"/>
      <c r="Z32" s="476"/>
      <c r="AA32" s="476"/>
      <c r="AB32" s="476"/>
      <c r="AC32" s="476"/>
    </row>
  </sheetData>
  <sheetProtection password="FA9C" sheet="1" objects="1" scenarios="1" formatColumns="0" formatRows="0"/>
  <dataConsolidate link="1"/>
  <mergeCells count="30">
    <mergeCell ref="A19:A28"/>
    <mergeCell ref="O19:W19"/>
    <mergeCell ref="B20:B27"/>
    <mergeCell ref="O20:W20"/>
    <mergeCell ref="C21:C26"/>
    <mergeCell ref="D22:D25"/>
    <mergeCell ref="O22:W22"/>
    <mergeCell ref="L5:T5"/>
    <mergeCell ref="T18:U18"/>
    <mergeCell ref="V15:V17"/>
    <mergeCell ref="W15:W17"/>
    <mergeCell ref="L15:L17"/>
    <mergeCell ref="M15:M17"/>
    <mergeCell ref="O15:O17"/>
    <mergeCell ref="T17:U17"/>
    <mergeCell ref="L12:M12"/>
    <mergeCell ref="Q13:V13"/>
    <mergeCell ref="O9:T9"/>
    <mergeCell ref="O10:T10"/>
    <mergeCell ref="M31:X31"/>
    <mergeCell ref="P15:P17"/>
    <mergeCell ref="L14:W14"/>
    <mergeCell ref="O7:T7"/>
    <mergeCell ref="O8:T8"/>
    <mergeCell ref="Q15:U15"/>
    <mergeCell ref="S16:U16"/>
    <mergeCell ref="Q16:R16"/>
    <mergeCell ref="O21:W21"/>
    <mergeCell ref="X14:X17"/>
    <mergeCell ref="X23:X25"/>
  </mergeCells>
  <dataValidations count="9">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1D00-000000000000}"/>
    <dataValidation type="textLength" operator="lessThanOrEqual" allowBlank="1" showInputMessage="1" showErrorMessage="1" errorTitle="Ошибка" error="Допускается ввод не более 900 символов!" prompt="Укажите заявителя" sqref="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IY23 SU23 ACQ23 M23 AMM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AWI23 BGE23" xr:uid="{00000000-0002-0000-1D00-000001000000}">
      <formula1>900</formula1>
    </dataValidation>
    <dataValidation type="decimal" allowBlank="1" showErrorMessage="1" errorTitle="Ошибка" error="Допускается ввод только неотрицательных чисел!" sqref="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JB23 SX23 ACT23 P23 AMP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AWL23 BGH23" xr:uid="{00000000-0002-0000-1D00-000002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JE23 TA23 ACW23 AMS23 AWO23 BGK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TC23 ACY23 S23 AMU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AWQ23 BGM23" xr:uid="{00000000-0002-0000-1D00-000003000000}"/>
    <dataValidation type="decimal" allowBlank="1" showErrorMessage="1" errorTitle="Ошибка" error="Допускается ввод только действительных чисел!" sqref="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JC23:JD23 SY23:SZ23 ACU23:ACV23 Q23:R23 AMQ23:AMR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AWM23:AWN23 BGI23:BGJ23" xr:uid="{00000000-0002-0000-1D00-000004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ACZ23 AMV23 AWR23 BGN23 V720919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JF23 TB23 ACX23 V23 V786455 V91752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98306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6555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T23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131095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19663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26216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32770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39323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45877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524311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851991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AMT2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V589847 AWP23 V655383 BGL23" xr:uid="{00000000-0002-0000-1D00-000005000000}"/>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1D00-000006000000}"/>
    <dataValidation type="textLength" operator="lessThanOrEqual" allowBlank="1" showInputMessage="1" showErrorMessage="1" errorTitle="Ошибка" error="Допускается ввод не более 900 символов!" sqref="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JA23 SW23 ACS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O23 AMO23 WLZ24 WCD24 VSH24 VIL24 UYP24 UOT24 UEX24 TVB24 TLF24 TBJ24 SRN24 SHR24 RXV24 RNZ24 RED24 QUH24 QKL24 QAP24 PQT24 PGX24 OXB24 ONF24 ODJ24 NTN24 NJR24 MZV24 MPZ24 MGD24 LWH24 LML24 LCP24 KST24 KIX24 JZB24 JPF24 JFJ24 IVN24 ILR24 IBV24 HRZ24 HID24 GYH24 GOL24 GEP24 FUT24 FKX24 FBB24 ERF24 EHJ24 DXN24 DNR24 DDV24 CTZ24 CKD24 CAH24 BQL24 BGP24 AWT24 AMX24 ADB24 TF24 JJ24 WVV24 AWK23 WVV19:WVV23 JJ19:JJ23 TF19:TF23 ADB19:ADB23 AMX19:AMX23 AWT19:AWT23 BGP19:BGP23 BQL19:BQL23 CAH19:CAH23 CKD19:CKD23 CTZ19:CTZ23 DDV19:DDV23 DNR19:DNR23 DXN19:DXN23 EHJ19:EHJ23 ERF19:ERF23 FBB19:FBB23 FKX19:FKX23 FUT19:FUT23 GEP19:GEP23 GOL19:GOL23 GYH19:GYH23 HID19:HID23 HRZ19:HRZ23 IBV19:IBV23 ILR19:ILR23 IVN19:IVN23 JFJ19:JFJ23 JPF19:JPF23 JZB19:JZB23 KIX19:KIX23 KST19:KST23 LCP19:LCP23 LML19:LML23 LWH19:LWH23 MGD19:MGD23 MPZ19:MPZ23 MZV19:MZV23 NJR19:NJR23 NTN19:NTN23 ODJ19:ODJ23 ONF19:ONF23 OXB19:OXB23 PGX19:PGX23 PQT19:PQT23 QAP19:QAP23 QKL19:QKL23 QUH19:QUH23 RED19:RED23 RNZ19:RNZ23 RXV19:RXV23 SHR19:SHR23 SRN19:SRN23 TBJ19:TBJ23 TLF19:TLF23 TVB19:TVB23 UEX19:UEX23 UOT19:UOT23 UYP19:UYP23 VIL19:VIL23 VSH19:VSH23 WCD19:WCD23 WLZ19:WLZ23 BGG23" xr:uid="{00000000-0002-0000-1D00-000007000000}">
      <formula1>900</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U23" xr:uid="{00000000-0002-0000-1D00-000008000000}">
      <formula1>900</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05_11">
    <tabColor theme="0" tint="-0.249977111117893"/>
  </sheetPr>
  <dimension ref="A1:T15"/>
  <sheetViews>
    <sheetView showGridLines="0" topLeftCell="E1" zoomScaleNormal="100" workbookViewId="0"/>
  </sheetViews>
  <sheetFormatPr defaultColWidth="10.5703125" defaultRowHeight="14.25"/>
  <cols>
    <col min="1" max="1" width="3.7109375" style="1102" hidden="1" customWidth="1"/>
    <col min="2" max="4" width="3.7109375" style="1099" hidden="1" customWidth="1"/>
    <col min="5" max="5" width="3.7109375" style="1081" customWidth="1"/>
    <col min="6" max="6" width="9.7109375" style="1074" customWidth="1"/>
    <col min="7" max="7" width="37.7109375" style="1074" customWidth="1"/>
    <col min="8" max="8" width="66.85546875" style="1074" customWidth="1"/>
    <col min="9" max="9" width="115.7109375" style="1074" customWidth="1"/>
    <col min="10" max="11" width="10.5703125" style="1099"/>
    <col min="12" max="12" width="11.140625" style="1099" customWidth="1"/>
    <col min="13" max="20" width="10.5703125" style="1099"/>
    <col min="21" max="16384" width="10.5703125" style="1074"/>
  </cols>
  <sheetData>
    <row r="1" spans="1:20" ht="3" customHeight="1">
      <c r="A1" s="1102" t="s">
        <v>209</v>
      </c>
    </row>
    <row r="2" spans="1:20" ht="22.5">
      <c r="F2" s="1274" t="s">
        <v>470</v>
      </c>
      <c r="G2" s="1275"/>
      <c r="H2" s="1276"/>
      <c r="I2" s="1136"/>
    </row>
    <row r="3" spans="1:20" ht="3" customHeight="1"/>
    <row r="4" spans="1:20" s="1096" customFormat="1" ht="11.25">
      <c r="A4" s="1101"/>
      <c r="B4" s="1101"/>
      <c r="C4" s="1101"/>
      <c r="D4" s="1101"/>
      <c r="F4" s="1235" t="s">
        <v>445</v>
      </c>
      <c r="G4" s="1235"/>
      <c r="H4" s="1235"/>
      <c r="I4" s="1277" t="s">
        <v>446</v>
      </c>
      <c r="J4" s="1101"/>
      <c r="K4" s="1101"/>
      <c r="L4" s="1101"/>
      <c r="M4" s="1101"/>
      <c r="N4" s="1101"/>
      <c r="O4" s="1101"/>
      <c r="P4" s="1101"/>
      <c r="Q4" s="1101"/>
      <c r="R4" s="1101"/>
      <c r="S4" s="1101"/>
      <c r="T4" s="1101"/>
    </row>
    <row r="5" spans="1:20" s="1096" customFormat="1" ht="11.25" customHeight="1">
      <c r="A5" s="1101"/>
      <c r="B5" s="1101"/>
      <c r="C5" s="1101"/>
      <c r="D5" s="1101"/>
      <c r="F5" s="1113" t="s">
        <v>91</v>
      </c>
      <c r="G5" s="1126" t="s">
        <v>448</v>
      </c>
      <c r="H5" s="1112" t="s">
        <v>439</v>
      </c>
      <c r="I5" s="1277"/>
      <c r="J5" s="1101"/>
      <c r="K5" s="1101"/>
      <c r="L5" s="1101"/>
      <c r="M5" s="1101"/>
      <c r="N5" s="1101"/>
      <c r="O5" s="1101"/>
      <c r="P5" s="1101"/>
      <c r="Q5" s="1101"/>
      <c r="R5" s="1101"/>
      <c r="S5" s="1101"/>
      <c r="T5" s="1101"/>
    </row>
    <row r="6" spans="1:20" s="1096" customFormat="1" ht="12" customHeight="1">
      <c r="A6" s="1101"/>
      <c r="B6" s="1101"/>
      <c r="C6" s="1101"/>
      <c r="D6" s="1101"/>
      <c r="F6" s="1114" t="s">
        <v>92</v>
      </c>
      <c r="G6" s="1116">
        <v>2</v>
      </c>
      <c r="H6" s="1117">
        <v>3</v>
      </c>
      <c r="I6" s="1115">
        <v>4</v>
      </c>
      <c r="J6" s="1101">
        <v>4</v>
      </c>
      <c r="K6" s="1101"/>
      <c r="L6" s="1101"/>
      <c r="M6" s="1101"/>
      <c r="N6" s="1101"/>
      <c r="O6" s="1101"/>
      <c r="P6" s="1101"/>
      <c r="Q6" s="1101"/>
      <c r="R6" s="1101"/>
      <c r="S6" s="1101"/>
      <c r="T6" s="1101"/>
    </row>
    <row r="7" spans="1:20" s="1096" customFormat="1" ht="18.75">
      <c r="A7" s="1101"/>
      <c r="B7" s="1101"/>
      <c r="C7" s="1101"/>
      <c r="D7" s="1101"/>
      <c r="F7" s="1123">
        <v>1</v>
      </c>
      <c r="G7" s="1132" t="s">
        <v>471</v>
      </c>
      <c r="H7" s="1111" t="str">
        <f>IF(dateCh="","",dateCh)</f>
        <v>29.04.2021</v>
      </c>
      <c r="I7" s="1097" t="s">
        <v>472</v>
      </c>
      <c r="J7" s="1122"/>
      <c r="K7" s="1101"/>
      <c r="L7" s="1101"/>
      <c r="M7" s="1101"/>
      <c r="N7" s="1101"/>
      <c r="O7" s="1101"/>
      <c r="P7" s="1101"/>
      <c r="Q7" s="1101"/>
      <c r="R7" s="1101"/>
      <c r="S7" s="1101"/>
      <c r="T7" s="1101"/>
    </row>
    <row r="8" spans="1:20" s="1096" customFormat="1" ht="45">
      <c r="A8" s="1278">
        <v>1</v>
      </c>
      <c r="B8" s="1101"/>
      <c r="C8" s="1101"/>
      <c r="D8" s="1101"/>
      <c r="F8" s="1123" t="str">
        <f>"2." &amp;mergeValue(A8)</f>
        <v>2.1</v>
      </c>
      <c r="G8" s="1132" t="s">
        <v>473</v>
      </c>
      <c r="H8" s="1111" t="str">
        <f>IF('Перечень тарифов'!R21="","наименование отсутствует","" &amp; 'Перечень тарифов'!R21 &amp; "")</f>
        <v>наименование отсутствует</v>
      </c>
      <c r="I8" s="1097" t="s">
        <v>568</v>
      </c>
      <c r="J8" s="1122"/>
      <c r="K8" s="1101"/>
      <c r="L8" s="1101"/>
      <c r="M8" s="1101"/>
      <c r="N8" s="1101"/>
      <c r="O8" s="1101"/>
      <c r="P8" s="1101"/>
      <c r="Q8" s="1101"/>
      <c r="R8" s="1101"/>
      <c r="S8" s="1101"/>
      <c r="T8" s="1101"/>
    </row>
    <row r="9" spans="1:20" s="1096" customFormat="1" ht="22.5">
      <c r="A9" s="1278"/>
      <c r="B9" s="1101"/>
      <c r="C9" s="1101"/>
      <c r="D9" s="1101"/>
      <c r="F9" s="1123" t="str">
        <f>"3." &amp;mergeValue(A9)</f>
        <v>3.1</v>
      </c>
      <c r="G9" s="1132" t="s">
        <v>474</v>
      </c>
      <c r="H9" s="1111" t="str">
        <f>IF('Перечень тарифов'!F21="","наименование отсутствует","" &amp; 'Перечень тарифов'!F21 &amp; "")</f>
        <v>Производство тепловой энергии. Некомбинированная выработка</v>
      </c>
      <c r="I9" s="1097" t="s">
        <v>566</v>
      </c>
      <c r="J9" s="1122"/>
      <c r="K9" s="1101"/>
      <c r="L9" s="1101"/>
      <c r="M9" s="1101"/>
      <c r="N9" s="1101"/>
      <c r="O9" s="1101"/>
      <c r="P9" s="1101"/>
      <c r="Q9" s="1101"/>
      <c r="R9" s="1101"/>
      <c r="S9" s="1101"/>
      <c r="T9" s="1101"/>
    </row>
    <row r="10" spans="1:20" s="1096" customFormat="1" ht="22.5">
      <c r="A10" s="1278"/>
      <c r="B10" s="1101"/>
      <c r="C10" s="1101"/>
      <c r="D10" s="1101"/>
      <c r="F10" s="1123" t="str">
        <f>"4."&amp;mergeValue(A10)</f>
        <v>4.1</v>
      </c>
      <c r="G10" s="1132" t="s">
        <v>475</v>
      </c>
      <c r="H10" s="1112" t="s">
        <v>449</v>
      </c>
      <c r="I10" s="1097"/>
      <c r="J10" s="1122"/>
      <c r="K10" s="1101"/>
      <c r="L10" s="1101"/>
      <c r="M10" s="1101"/>
      <c r="N10" s="1101"/>
      <c r="O10" s="1101"/>
      <c r="P10" s="1101"/>
      <c r="Q10" s="1101"/>
      <c r="R10" s="1101"/>
      <c r="S10" s="1101"/>
      <c r="T10" s="1101"/>
    </row>
    <row r="11" spans="1:20" s="1096" customFormat="1" ht="18.75">
      <c r="A11" s="1278"/>
      <c r="B11" s="1278">
        <v>1</v>
      </c>
      <c r="C11" s="1128"/>
      <c r="D11" s="1128"/>
      <c r="F11" s="1123" t="str">
        <f>"4."&amp;mergeValue(A11) &amp;"."&amp;mergeValue(B11)</f>
        <v>4.1.1</v>
      </c>
      <c r="G11" s="1118" t="s">
        <v>570</v>
      </c>
      <c r="H11" s="1111" t="str">
        <f>IF(region_name="","",region_name)</f>
        <v>Нижегородская область</v>
      </c>
      <c r="I11" s="1097" t="s">
        <v>478</v>
      </c>
      <c r="J11" s="1122"/>
      <c r="K11" s="1101"/>
      <c r="L11" s="1101"/>
      <c r="M11" s="1101"/>
      <c r="N11" s="1101"/>
      <c r="O11" s="1101"/>
      <c r="P11" s="1101"/>
      <c r="Q11" s="1101"/>
      <c r="R11" s="1101"/>
      <c r="S11" s="1101"/>
      <c r="T11" s="1101"/>
    </row>
    <row r="12" spans="1:20" s="1096" customFormat="1" ht="22.5">
      <c r="A12" s="1278"/>
      <c r="B12" s="1278"/>
      <c r="C12" s="1278">
        <v>1</v>
      </c>
      <c r="D12" s="1128"/>
      <c r="F12" s="1123" t="str">
        <f>"4."&amp;mergeValue(A12) &amp;"."&amp;mergeValue(B12)&amp;"."&amp;mergeValue(C12)</f>
        <v>4.1.1.1</v>
      </c>
      <c r="G12" s="1127" t="s">
        <v>476</v>
      </c>
      <c r="H12" s="1111" t="str">
        <f>IF(Территории!H13="","","" &amp; Территории!H13 &amp; "")</f>
        <v>Кстовский муниципальный район</v>
      </c>
      <c r="I12" s="1097" t="s">
        <v>479</v>
      </c>
      <c r="J12" s="1122"/>
      <c r="K12" s="1101"/>
      <c r="L12" s="1101"/>
      <c r="M12" s="1101"/>
      <c r="N12" s="1101"/>
      <c r="O12" s="1101"/>
      <c r="P12" s="1101"/>
      <c r="Q12" s="1101"/>
      <c r="R12" s="1101"/>
      <c r="S12" s="1101"/>
      <c r="T12" s="1101"/>
    </row>
    <row r="13" spans="1:20" s="1096" customFormat="1" ht="56.25">
      <c r="A13" s="1278"/>
      <c r="B13" s="1278"/>
      <c r="C13" s="1278"/>
      <c r="D13" s="1128">
        <v>1</v>
      </c>
      <c r="F13" s="1123" t="str">
        <f>"4."&amp;mergeValue(A13) &amp;"."&amp;mergeValue(B13)&amp;"."&amp;mergeValue(C13)&amp;"."&amp;mergeValue(D13)</f>
        <v>4.1.1.1.1</v>
      </c>
      <c r="G13" s="1135" t="s">
        <v>477</v>
      </c>
      <c r="H13" s="1111" t="str">
        <f>IF(Территории!R14="","","" &amp; Территории!R14 &amp; "")</f>
        <v>Афонинский сельсовет (22637404)</v>
      </c>
      <c r="I13" s="1183" t="s">
        <v>569</v>
      </c>
      <c r="J13" s="1122"/>
      <c r="K13" s="1101"/>
      <c r="L13" s="1101"/>
      <c r="M13" s="1101"/>
      <c r="N13" s="1101"/>
      <c r="O13" s="1101"/>
      <c r="P13" s="1101"/>
      <c r="Q13" s="1101"/>
      <c r="R13" s="1101"/>
      <c r="S13" s="1101"/>
      <c r="T13" s="1101"/>
    </row>
    <row r="14" spans="1:20" s="1120" customFormat="1" ht="3" customHeight="1">
      <c r="A14" s="1121"/>
      <c r="B14" s="1121"/>
      <c r="C14" s="1121"/>
      <c r="D14" s="1121"/>
      <c r="F14" s="1119"/>
      <c r="G14" s="1133"/>
      <c r="H14" s="1134"/>
      <c r="I14" s="1104"/>
      <c r="J14" s="1121"/>
      <c r="K14" s="1121"/>
      <c r="L14" s="1121"/>
      <c r="M14" s="1121"/>
      <c r="N14" s="1121"/>
      <c r="O14" s="1121"/>
      <c r="P14" s="1121"/>
      <c r="Q14" s="1121"/>
      <c r="R14" s="1121"/>
      <c r="S14" s="1121"/>
      <c r="T14" s="1121"/>
    </row>
    <row r="15" spans="1:20" s="1120" customFormat="1" ht="15" customHeight="1">
      <c r="A15" s="1121"/>
      <c r="B15" s="1121"/>
      <c r="C15" s="1121"/>
      <c r="D15" s="1121"/>
      <c r="F15" s="1119"/>
      <c r="G15" s="1273" t="s">
        <v>571</v>
      </c>
      <c r="H15" s="1273"/>
      <c r="I15" s="1104"/>
      <c r="J15" s="1121"/>
      <c r="K15" s="1121"/>
      <c r="L15" s="1121"/>
      <c r="M15" s="1121"/>
      <c r="N15" s="1121"/>
      <c r="O15" s="1121"/>
      <c r="P15" s="1121"/>
      <c r="Q15" s="1121"/>
      <c r="R15" s="1121"/>
      <c r="S15" s="1121"/>
      <c r="T15" s="1121"/>
    </row>
  </sheetData>
  <sheetProtection algorithmName="SHA-512" hashValue="TQDFh1eoHvGNMgCV3NoPx8Z4dU7BEjtKaG5OSCaUG94QYSfYxKlvSEnB/1vQgEEfEhI17fpYyJfm5Q/tlTAGhA==" saltValue="AtP0Oqgv0SP+d9LV+4AayQ=="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xr:uid="{00000000-0002-0000-1E00-000000000000}">
      <formula1>900</formula1>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13">
    <tabColor rgb="FFEAEBEE"/>
    <pageSetUpPr fitToPage="1"/>
  </sheetPr>
  <dimension ref="A1:Q15"/>
  <sheetViews>
    <sheetView showGridLines="0" topLeftCell="C4" zoomScaleNormal="100" workbookViewId="0">
      <selection activeCell="F17" sqref="F17"/>
    </sheetView>
  </sheetViews>
  <sheetFormatPr defaultColWidth="10.5703125" defaultRowHeight="14.25"/>
  <cols>
    <col min="1" max="1" width="9.140625" style="1082" hidden="1" customWidth="1"/>
    <col min="2" max="2" width="9.140625" style="1094" hidden="1" customWidth="1"/>
    <col min="3" max="3" width="3.7109375" style="1081" customWidth="1"/>
    <col min="4" max="4" width="6.28515625" style="1074" bestFit="1" customWidth="1"/>
    <col min="5" max="5" width="64.140625" style="1074" customWidth="1"/>
    <col min="6" max="7" width="35.7109375" style="1074" customWidth="1"/>
    <col min="8" max="8" width="115.7109375" style="1074" customWidth="1"/>
    <col min="9" max="9" width="10.5703125" style="1074"/>
    <col min="10" max="11" width="10.5703125" style="1100"/>
    <col min="12" max="16384" width="10.5703125" style="1074"/>
  </cols>
  <sheetData>
    <row r="1" spans="1:17" hidden="1">
      <c r="N1" s="1149"/>
      <c r="O1" s="1149"/>
      <c r="Q1" s="1149"/>
    </row>
    <row r="2" spans="1:17" hidden="1"/>
    <row r="3" spans="1:17" hidden="1"/>
    <row r="4" spans="1:17" ht="3" customHeight="1">
      <c r="C4" s="1080"/>
      <c r="D4" s="1075"/>
      <c r="E4" s="1075"/>
      <c r="F4" s="1075"/>
      <c r="G4" s="1140"/>
      <c r="H4" s="1140"/>
    </row>
    <row r="5" spans="1:17" ht="26.1" customHeight="1">
      <c r="C5" s="1080"/>
      <c r="D5" s="1307" t="s">
        <v>695</v>
      </c>
      <c r="E5" s="1307"/>
      <c r="F5" s="1307"/>
      <c r="G5" s="1307"/>
      <c r="H5" s="1137"/>
    </row>
    <row r="6" spans="1:17" ht="3" customHeight="1">
      <c r="C6" s="1080"/>
      <c r="D6" s="1075"/>
      <c r="E6" s="1141"/>
      <c r="F6" s="1141"/>
      <c r="G6" s="1079"/>
      <c r="H6" s="1142"/>
    </row>
    <row r="7" spans="1:17">
      <c r="C7" s="1080"/>
      <c r="D7" s="1291" t="s">
        <v>445</v>
      </c>
      <c r="E7" s="1291"/>
      <c r="F7" s="1291"/>
      <c r="G7" s="1291"/>
      <c r="H7" s="1348" t="s">
        <v>446</v>
      </c>
    </row>
    <row r="8" spans="1:17">
      <c r="C8" s="1080"/>
      <c r="D8" s="1084" t="s">
        <v>91</v>
      </c>
      <c r="E8" s="1085" t="s">
        <v>448</v>
      </c>
      <c r="F8" s="1085" t="s">
        <v>439</v>
      </c>
      <c r="G8" s="1085" t="s">
        <v>447</v>
      </c>
      <c r="H8" s="1348"/>
    </row>
    <row r="9" spans="1:17" ht="12" customHeight="1">
      <c r="C9" s="1080"/>
      <c r="D9" s="1076" t="s">
        <v>92</v>
      </c>
      <c r="E9" s="1076" t="s">
        <v>48</v>
      </c>
      <c r="F9" s="1076" t="s">
        <v>49</v>
      </c>
      <c r="G9" s="1076" t="s">
        <v>50</v>
      </c>
      <c r="H9" s="1076" t="s">
        <v>67</v>
      </c>
    </row>
    <row r="10" spans="1:17" ht="21" customHeight="1">
      <c r="A10" s="1105"/>
      <c r="C10" s="1080"/>
      <c r="D10" s="1095" t="s">
        <v>92</v>
      </c>
      <c r="E10" s="1150" t="s">
        <v>698</v>
      </c>
      <c r="F10" s="1130" t="s">
        <v>2848</v>
      </c>
      <c r="G10" s="1037" t="s">
        <v>2847</v>
      </c>
      <c r="H10" s="1280" t="s">
        <v>700</v>
      </c>
    </row>
    <row r="11" spans="1:17" ht="21" customHeight="1">
      <c r="A11" s="1105"/>
      <c r="C11" s="1080"/>
      <c r="D11" s="1095" t="s">
        <v>48</v>
      </c>
      <c r="E11" s="1150" t="s">
        <v>699</v>
      </c>
      <c r="F11" s="1130" t="s">
        <v>2850</v>
      </c>
      <c r="G11" s="1200" t="s">
        <v>2849</v>
      </c>
      <c r="H11" s="1281"/>
    </row>
    <row r="12" spans="1:17" ht="21" customHeight="1">
      <c r="A12" s="1083"/>
      <c r="C12" s="1078"/>
      <c r="D12" s="1095" t="s">
        <v>49</v>
      </c>
      <c r="E12" s="1150" t="s">
        <v>682</v>
      </c>
      <c r="F12" s="1130" t="s">
        <v>2850</v>
      </c>
      <c r="G12" s="1200" t="s">
        <v>2849</v>
      </c>
      <c r="H12" s="1281"/>
      <c r="I12" s="1100"/>
      <c r="K12" s="1074"/>
    </row>
    <row r="13" spans="1:17" ht="21" customHeight="1">
      <c r="A13" s="1083"/>
      <c r="C13" s="1078"/>
      <c r="D13" s="1095" t="s">
        <v>50</v>
      </c>
      <c r="E13" s="1150" t="s">
        <v>683</v>
      </c>
      <c r="F13" s="1130" t="s">
        <v>2850</v>
      </c>
      <c r="G13" s="1200" t="s">
        <v>2849</v>
      </c>
      <c r="H13" s="1281"/>
      <c r="I13" s="1100"/>
      <c r="K13" s="1074"/>
    </row>
    <row r="14" spans="1:17" ht="15" customHeight="1">
      <c r="A14" s="1105"/>
      <c r="C14" s="1080"/>
      <c r="D14" s="1086"/>
      <c r="E14" s="1152" t="s">
        <v>327</v>
      </c>
      <c r="F14" s="1147"/>
      <c r="G14" s="1145"/>
      <c r="H14" s="1282"/>
    </row>
    <row r="15" spans="1:17">
      <c r="D15" s="1154"/>
      <c r="E15" s="1154"/>
      <c r="F15" s="1154"/>
      <c r="G15" s="1154"/>
      <c r="H15" s="1154"/>
    </row>
  </sheetData>
  <sheetProtection algorithmName="SHA-512" hashValue="18aLleosmHWfGF5/agOgPGo4iLvxEfd0X1q/OX9jKTn+jHnJF1Ljhc3CVRRXoI1togrYUcXFsg4vtcuYJ2S/+Q==" saltValue="1KKz8qBGQg5XSeTTkIrvnw==" spinCount="100000" sheet="1" objects="1" scenarios="1" formatColumns="0" formatRows="0"/>
  <dataConsolidate link="1"/>
  <mergeCells count="4">
    <mergeCell ref="D5:G5"/>
    <mergeCell ref="D7:G7"/>
    <mergeCell ref="H7:H8"/>
    <mergeCell ref="H10:H14"/>
  </mergeCells>
  <dataValidations count="2">
    <dataValidation type="textLength" operator="lessThanOrEqual" allowBlank="1" showInputMessage="1" showErrorMessage="1" errorTitle="Ошибка" error="Допускается ввод не более 900 символов!" sqref="H10 F10:F13 E13" xr:uid="{00000000-0002-0000-1F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10:G13" xr:uid="{00000000-0002-0000-1F00-000001000000}">
      <formula1>900</formula1>
    </dataValidation>
  </dataValidations>
  <hyperlinks>
    <hyperlink ref="G10" location="'Форма 4.9'!$G$10" tooltip="Кликните по гиперссылке, чтобы перейти по ссылке на обосновывающие документы или отредактировать её" display="https://regportal-tariff.ru/disclo/get_file?p_guid=35445551-0680-4eec-b5f8-30d5ff091308" xr:uid="{EC6D8DDE-4D58-425A-A338-7A9D9D594B2C}"/>
    <hyperlink ref="G11" location="'Форма 4.9'!$G$11" tooltip="Кликните по гиперссылке, чтобы перейти по ссылке на обосновывающие документы или отредактировать её" display="https://zakupki.gov.ru/epz/organization/search/results.html?searchString=5261113456&amp;morphology=on&amp;search-filter=%D0%94%D0%B0%D1%82%D0%B5+%D1%80%D0%B0%D0%B7%D0%BC%D0%B5%D1%89%D0%B5%D0%BD%D0%B8%D1%8F&amp;fz223=on&amp;F=on&amp;S=on&amp;M=on&amp;NOT_FSM=on&amp;pub=on&amp;unp=on&amp;sortBy=PO_NAZVANIYU&amp;pageNumber=1&amp;sortDirection=true&amp;recordsPerPage=_10" xr:uid="{33DD0B18-40AB-40A2-9B14-24A242FBF242}"/>
    <hyperlink ref="G12" location="'Форма 4.9'!$G$12" tooltip="Кликните по гиперссылке, чтобы перейти по ссылке на обосновывающие документы или отредактировать её" display="https://zakupki.gov.ru/epz/organization/search/results.html?searchString=5261113456&amp;morphology=on&amp;search-filter=%D0%94%D0%B0%D1%82%D0%B5+%D1%80%D0%B0%D0%B7%D0%BC%D0%B5%D1%89%D0%B5%D0%BD%D0%B8%D1%8F&amp;fz223=on&amp;F=on&amp;S=on&amp;M=on&amp;NOT_FSM=on&amp;pub=on&amp;unp=on&amp;sortBy=PO_NAZVANIYU&amp;pageNumber=1&amp;sortDirection=true&amp;recordsPerPage=_10" xr:uid="{7B758BFF-3D6B-4CB2-B436-8CF6216D019C}"/>
    <hyperlink ref="G13" location="'Форма 4.9'!$G$13" tooltip="Кликните по гиперссылке, чтобы перейти по ссылке на обосновывающие документы или отредактировать её" display="https://zakupki.gov.ru/epz/organization/search/results.html?searchString=5261113456&amp;morphology=on&amp;search-filter=%D0%94%D0%B0%D1%82%D0%B5+%D1%80%D0%B0%D0%B7%D0%BC%D0%B5%D1%89%D0%B5%D0%BD%D0%B8%D1%8F&amp;fz223=on&amp;F=on&amp;S=on&amp;M=on&amp;NOT_FSM=on&amp;pub=on&amp;unp=on&amp;sortBy=PO_NAZVANIYU&amp;pageNumber=1&amp;sortDirection=true&amp;recordsPerPage=_10" xr:uid="{DAF68E72-AE0E-4B8B-8F22-DD9A634D6156}"/>
  </hyperlink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8A6D8-92BE-4667-BBEE-B2A48DF3B088}">
  <sheetPr codeName="List05_12">
    <tabColor theme="0" tint="-0.249977111117893"/>
  </sheetPr>
  <dimension ref="A1:T15"/>
  <sheetViews>
    <sheetView showGridLines="0" topLeftCell="E7" zoomScaleNormal="100" workbookViewId="0"/>
  </sheetViews>
  <sheetFormatPr defaultColWidth="10.5703125" defaultRowHeight="14.25"/>
  <cols>
    <col min="1" max="1" width="3.7109375" style="1102" hidden="1" customWidth="1"/>
    <col min="2" max="4" width="3.7109375" style="1099" hidden="1" customWidth="1"/>
    <col min="5" max="5" width="3.7109375" style="1081" customWidth="1"/>
    <col min="6" max="6" width="9.7109375" style="1074" customWidth="1"/>
    <col min="7" max="7" width="37.7109375" style="1074" customWidth="1"/>
    <col min="8" max="8" width="66.85546875" style="1074" customWidth="1"/>
    <col min="9" max="9" width="115.7109375" style="1074" customWidth="1"/>
    <col min="10" max="11" width="10.5703125" style="1099"/>
    <col min="12" max="12" width="11.140625" style="1099" customWidth="1"/>
    <col min="13" max="20" width="10.5703125" style="1099"/>
    <col min="21" max="16384" width="10.5703125" style="1074"/>
  </cols>
  <sheetData>
    <row r="1" spans="1:20" ht="3" customHeight="1">
      <c r="A1" s="1102" t="s">
        <v>209</v>
      </c>
    </row>
    <row r="2" spans="1:20" ht="22.5">
      <c r="F2" s="1274" t="s">
        <v>470</v>
      </c>
      <c r="G2" s="1275"/>
      <c r="H2" s="1276"/>
      <c r="I2" s="1136"/>
    </row>
    <row r="3" spans="1:20" ht="3" customHeight="1"/>
    <row r="4" spans="1:20" s="1096" customFormat="1" ht="11.25">
      <c r="A4" s="1101"/>
      <c r="B4" s="1101"/>
      <c r="C4" s="1101"/>
      <c r="D4" s="1101"/>
      <c r="F4" s="1235" t="s">
        <v>445</v>
      </c>
      <c r="G4" s="1235"/>
      <c r="H4" s="1235"/>
      <c r="I4" s="1277" t="s">
        <v>446</v>
      </c>
      <c r="J4" s="1101"/>
      <c r="K4" s="1101"/>
      <c r="L4" s="1101"/>
      <c r="M4" s="1101"/>
      <c r="N4" s="1101"/>
      <c r="O4" s="1101"/>
      <c r="P4" s="1101"/>
      <c r="Q4" s="1101"/>
      <c r="R4" s="1101"/>
      <c r="S4" s="1101"/>
      <c r="T4" s="1101"/>
    </row>
    <row r="5" spans="1:20" s="1096" customFormat="1" ht="11.25" customHeight="1">
      <c r="A5" s="1101"/>
      <c r="B5" s="1101"/>
      <c r="C5" s="1101"/>
      <c r="D5" s="1101"/>
      <c r="F5" s="1181" t="s">
        <v>91</v>
      </c>
      <c r="G5" s="1126" t="s">
        <v>448</v>
      </c>
      <c r="H5" s="1188" t="s">
        <v>439</v>
      </c>
      <c r="I5" s="1277"/>
      <c r="J5" s="1101"/>
      <c r="K5" s="1101"/>
      <c r="L5" s="1101"/>
      <c r="M5" s="1101"/>
      <c r="N5" s="1101"/>
      <c r="O5" s="1101"/>
      <c r="P5" s="1101"/>
      <c r="Q5" s="1101"/>
      <c r="R5" s="1101"/>
      <c r="S5" s="1101"/>
      <c r="T5" s="1101"/>
    </row>
    <row r="6" spans="1:20" s="1096" customFormat="1" ht="12" customHeight="1">
      <c r="A6" s="1101"/>
      <c r="B6" s="1101"/>
      <c r="C6" s="1101"/>
      <c r="D6" s="1101"/>
      <c r="F6" s="1114" t="s">
        <v>92</v>
      </c>
      <c r="G6" s="1116">
        <v>2</v>
      </c>
      <c r="H6" s="1117">
        <v>3</v>
      </c>
      <c r="I6" s="1115">
        <v>4</v>
      </c>
      <c r="J6" s="1101">
        <v>4</v>
      </c>
      <c r="K6" s="1101"/>
      <c r="L6" s="1101"/>
      <c r="M6" s="1101"/>
      <c r="N6" s="1101"/>
      <c r="O6" s="1101"/>
      <c r="P6" s="1101"/>
      <c r="Q6" s="1101"/>
      <c r="R6" s="1101"/>
      <c r="S6" s="1101"/>
      <c r="T6" s="1101"/>
    </row>
    <row r="7" spans="1:20" s="1096" customFormat="1" ht="18.75">
      <c r="A7" s="1101"/>
      <c r="B7" s="1101"/>
      <c r="C7" s="1101"/>
      <c r="D7" s="1101"/>
      <c r="F7" s="1123">
        <v>1</v>
      </c>
      <c r="G7" s="1132" t="s">
        <v>471</v>
      </c>
      <c r="H7" s="1184" t="str">
        <f>IF(dateCh="","",dateCh)</f>
        <v>29.04.2021</v>
      </c>
      <c r="I7" s="1097" t="s">
        <v>472</v>
      </c>
      <c r="J7" s="1122"/>
      <c r="K7" s="1101"/>
      <c r="L7" s="1101"/>
      <c r="M7" s="1101"/>
      <c r="N7" s="1101"/>
      <c r="O7" s="1101"/>
      <c r="P7" s="1101"/>
      <c r="Q7" s="1101"/>
      <c r="R7" s="1101"/>
      <c r="S7" s="1101"/>
      <c r="T7" s="1101"/>
    </row>
    <row r="8" spans="1:20" s="1096" customFormat="1" ht="45">
      <c r="A8" s="1278">
        <v>1</v>
      </c>
      <c r="B8" s="1101"/>
      <c r="C8" s="1101"/>
      <c r="D8" s="1101"/>
      <c r="F8" s="1123" t="str">
        <f>"2." &amp;mergeValue(A8)</f>
        <v>2.1</v>
      </c>
      <c r="G8" s="1132" t="s">
        <v>473</v>
      </c>
      <c r="H8" s="1184" t="str">
        <f>IF('Перечень тарифов'!R21="","наименование отсутствует","" &amp; 'Перечень тарифов'!R21 &amp; "")</f>
        <v>наименование отсутствует</v>
      </c>
      <c r="I8" s="1097" t="s">
        <v>568</v>
      </c>
      <c r="J8" s="1122"/>
      <c r="K8" s="1101"/>
      <c r="L8" s="1101"/>
      <c r="M8" s="1101"/>
      <c r="N8" s="1101"/>
      <c r="O8" s="1101"/>
      <c r="P8" s="1101"/>
      <c r="Q8" s="1101"/>
      <c r="R8" s="1101"/>
      <c r="S8" s="1101"/>
      <c r="T8" s="1101"/>
    </row>
    <row r="9" spans="1:20" s="1096" customFormat="1" ht="22.5">
      <c r="A9" s="1278"/>
      <c r="B9" s="1101"/>
      <c r="C9" s="1101"/>
      <c r="D9" s="1101"/>
      <c r="F9" s="1123" t="str">
        <f>"3." &amp;mergeValue(A9)</f>
        <v>3.1</v>
      </c>
      <c r="G9" s="1132" t="s">
        <v>474</v>
      </c>
      <c r="H9" s="1184" t="str">
        <f>IF('Перечень тарифов'!F21="","наименование отсутствует","" &amp; 'Перечень тарифов'!F21 &amp; "")</f>
        <v>Производство тепловой энергии. Некомбинированная выработка</v>
      </c>
      <c r="I9" s="1097" t="s">
        <v>566</v>
      </c>
      <c r="J9" s="1122"/>
      <c r="K9" s="1101"/>
      <c r="L9" s="1101"/>
      <c r="M9" s="1101"/>
      <c r="N9" s="1101"/>
      <c r="O9" s="1101"/>
      <c r="P9" s="1101"/>
      <c r="Q9" s="1101"/>
      <c r="R9" s="1101"/>
      <c r="S9" s="1101"/>
      <c r="T9" s="1101"/>
    </row>
    <row r="10" spans="1:20" s="1096" customFormat="1" ht="22.5">
      <c r="A10" s="1278"/>
      <c r="B10" s="1101"/>
      <c r="C10" s="1101"/>
      <c r="D10" s="1101"/>
      <c r="F10" s="1123" t="str">
        <f>"4."&amp;mergeValue(A10)</f>
        <v>4.1</v>
      </c>
      <c r="G10" s="1132" t="s">
        <v>475</v>
      </c>
      <c r="H10" s="1188" t="s">
        <v>449</v>
      </c>
      <c r="I10" s="1097"/>
      <c r="J10" s="1122"/>
      <c r="K10" s="1101"/>
      <c r="L10" s="1101"/>
      <c r="M10" s="1101"/>
      <c r="N10" s="1101"/>
      <c r="O10" s="1101"/>
      <c r="P10" s="1101"/>
      <c r="Q10" s="1101"/>
      <c r="R10" s="1101"/>
      <c r="S10" s="1101"/>
      <c r="T10" s="1101"/>
    </row>
    <row r="11" spans="1:20" s="1096" customFormat="1" ht="18.75">
      <c r="A11" s="1278"/>
      <c r="B11" s="1278">
        <v>1</v>
      </c>
      <c r="C11" s="1182"/>
      <c r="D11" s="1182"/>
      <c r="F11" s="1123" t="str">
        <f>"4."&amp;mergeValue(A11) &amp;"."&amp;mergeValue(B11)</f>
        <v>4.1.1</v>
      </c>
      <c r="G11" s="1118" t="s">
        <v>570</v>
      </c>
      <c r="H11" s="1184" t="str">
        <f>IF(region_name="","",region_name)</f>
        <v>Нижегородская область</v>
      </c>
      <c r="I11" s="1097" t="s">
        <v>478</v>
      </c>
      <c r="J11" s="1122"/>
      <c r="K11" s="1101"/>
      <c r="L11" s="1101"/>
      <c r="M11" s="1101"/>
      <c r="N11" s="1101"/>
      <c r="O11" s="1101"/>
      <c r="P11" s="1101"/>
      <c r="Q11" s="1101"/>
      <c r="R11" s="1101"/>
      <c r="S11" s="1101"/>
      <c r="T11" s="1101"/>
    </row>
    <row r="12" spans="1:20" s="1096" customFormat="1" ht="22.5">
      <c r="A12" s="1278"/>
      <c r="B12" s="1278"/>
      <c r="C12" s="1278">
        <v>1</v>
      </c>
      <c r="D12" s="1182"/>
      <c r="F12" s="1123" t="str">
        <f>"4."&amp;mergeValue(A12) &amp;"."&amp;mergeValue(B12)&amp;"."&amp;mergeValue(C12)</f>
        <v>4.1.1.1</v>
      </c>
      <c r="G12" s="1127" t="s">
        <v>476</v>
      </c>
      <c r="H12" s="1184" t="str">
        <f>IF(Территории!H13="","","" &amp; Территории!H13 &amp; "")</f>
        <v>Кстовский муниципальный район</v>
      </c>
      <c r="I12" s="1097" t="s">
        <v>479</v>
      </c>
      <c r="J12" s="1122"/>
      <c r="K12" s="1101"/>
      <c r="L12" s="1101"/>
      <c r="M12" s="1101"/>
      <c r="N12" s="1101"/>
      <c r="O12" s="1101"/>
      <c r="P12" s="1101"/>
      <c r="Q12" s="1101"/>
      <c r="R12" s="1101"/>
      <c r="S12" s="1101"/>
      <c r="T12" s="1101"/>
    </row>
    <row r="13" spans="1:20" s="1096" customFormat="1" ht="56.25">
      <c r="A13" s="1278"/>
      <c r="B13" s="1278"/>
      <c r="C13" s="1278"/>
      <c r="D13" s="1182">
        <v>1</v>
      </c>
      <c r="F13" s="1123" t="str">
        <f>"4."&amp;mergeValue(A13) &amp;"."&amp;mergeValue(B13)&amp;"."&amp;mergeValue(C13)&amp;"."&amp;mergeValue(D13)</f>
        <v>4.1.1.1.1</v>
      </c>
      <c r="G13" s="1135" t="s">
        <v>477</v>
      </c>
      <c r="H13" s="1184" t="str">
        <f>IF(Территории!R14="","","" &amp; Территории!R14 &amp; "")</f>
        <v>Афонинский сельсовет (22637404)</v>
      </c>
      <c r="I13" s="1183" t="s">
        <v>569</v>
      </c>
      <c r="J13" s="1122"/>
      <c r="K13" s="1101"/>
      <c r="L13" s="1101"/>
      <c r="M13" s="1101"/>
      <c r="N13" s="1101"/>
      <c r="O13" s="1101"/>
      <c r="P13" s="1101"/>
      <c r="Q13" s="1101"/>
      <c r="R13" s="1101"/>
      <c r="S13" s="1101"/>
      <c r="T13" s="1101"/>
    </row>
    <row r="14" spans="1:20" s="1120" customFormat="1" ht="3" customHeight="1">
      <c r="A14" s="1121"/>
      <c r="B14" s="1121"/>
      <c r="C14" s="1121"/>
      <c r="D14" s="1121"/>
      <c r="F14" s="1119"/>
      <c r="G14" s="1133"/>
      <c r="H14" s="1134"/>
      <c r="I14" s="1104"/>
      <c r="J14" s="1121"/>
      <c r="K14" s="1121"/>
      <c r="L14" s="1121"/>
      <c r="M14" s="1121"/>
      <c r="N14" s="1121"/>
      <c r="O14" s="1121"/>
      <c r="P14" s="1121"/>
      <c r="Q14" s="1121"/>
      <c r="R14" s="1121"/>
      <c r="S14" s="1121"/>
      <c r="T14" s="1121"/>
    </row>
    <row r="15" spans="1:20" s="1120" customFormat="1" ht="15" customHeight="1">
      <c r="A15" s="1121"/>
      <c r="B15" s="1121"/>
      <c r="C15" s="1121"/>
      <c r="D15" s="1121"/>
      <c r="F15" s="1119"/>
      <c r="G15" s="1273" t="s">
        <v>571</v>
      </c>
      <c r="H15" s="1273"/>
      <c r="I15" s="1104"/>
      <c r="J15" s="1121"/>
      <c r="K15" s="1121"/>
      <c r="L15" s="1121"/>
      <c r="M15" s="1121"/>
      <c r="N15" s="1121"/>
      <c r="O15" s="1121"/>
      <c r="P15" s="1121"/>
      <c r="Q15" s="1121"/>
      <c r="R15" s="1121"/>
      <c r="S15" s="1121"/>
      <c r="T15" s="1121"/>
    </row>
  </sheetData>
  <sheetProtection algorithmName="SHA-512" hashValue="3QhAVqD8lNJYD6MWUQpw8N77zhJBqVKS7Tb7puyZvHfnsr30Tpxlj3rkKmotoCBHh8rHfnfvKjEpYm1fGZrLWA==" saltValue="mOt6QPpkgmc11j5kdNjAhA=="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xr:uid="{3049BDFB-AC4F-4748-9310-A1F37EDA75DF}">
      <formula1>900</formula1>
    </dataValidation>
  </dataValidation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14_1">
    <tabColor rgb="FFEAEBEE"/>
  </sheetPr>
  <dimension ref="A1:AF50"/>
  <sheetViews>
    <sheetView showGridLines="0" topLeftCell="C4" zoomScaleNormal="100" workbookViewId="0">
      <selection activeCell="J48" sqref="J48"/>
    </sheetView>
  </sheetViews>
  <sheetFormatPr defaultColWidth="10.5703125" defaultRowHeight="14.25"/>
  <cols>
    <col min="1" max="1" width="9.140625" style="1082" hidden="1" customWidth="1"/>
    <col min="2" max="2" width="9.140625" style="1094" hidden="1" customWidth="1"/>
    <col min="3" max="3" width="3.7109375" style="1081" customWidth="1"/>
    <col min="4" max="4" width="6.28515625" style="1074" bestFit="1" customWidth="1"/>
    <col min="5" max="5" width="46.7109375" style="1074" customWidth="1"/>
    <col min="6" max="6" width="35.7109375" style="1074" customWidth="1"/>
    <col min="7" max="7" width="3.7109375" style="1074" customWidth="1"/>
    <col min="8" max="9" width="11.7109375" style="1074" customWidth="1"/>
    <col min="10" max="11" width="35.7109375" style="1074" customWidth="1"/>
    <col min="12" max="12" width="84.85546875" style="1074" customWidth="1"/>
    <col min="13" max="13" width="10.5703125" style="1074"/>
    <col min="14" max="15" width="10.5703125" style="1100"/>
    <col min="16" max="16384" width="10.5703125" style="1074"/>
  </cols>
  <sheetData>
    <row r="1" spans="1:32" hidden="1">
      <c r="S1" s="1148"/>
      <c r="AF1" s="1149"/>
    </row>
    <row r="2" spans="1:32" hidden="1"/>
    <row r="3" spans="1:32" hidden="1"/>
    <row r="4" spans="1:32" ht="3" customHeight="1">
      <c r="C4" s="1080"/>
      <c r="D4" s="1075"/>
      <c r="E4" s="1075"/>
      <c r="F4" s="1075"/>
      <c r="G4" s="1075"/>
      <c r="H4" s="1075"/>
      <c r="I4" s="1075"/>
      <c r="J4" s="1075"/>
      <c r="K4" s="1140"/>
      <c r="L4" s="1140"/>
    </row>
    <row r="5" spans="1:32" ht="26.1" customHeight="1">
      <c r="C5" s="1080"/>
      <c r="D5" s="1307" t="s">
        <v>707</v>
      </c>
      <c r="E5" s="1307"/>
      <c r="F5" s="1307"/>
      <c r="G5" s="1307"/>
      <c r="H5" s="1307"/>
      <c r="I5" s="1307"/>
      <c r="J5" s="1307"/>
      <c r="K5" s="1307"/>
      <c r="L5" s="1124"/>
    </row>
    <row r="6" spans="1:32" ht="3" customHeight="1">
      <c r="C6" s="1080"/>
      <c r="D6" s="1075"/>
      <c r="E6" s="1141"/>
      <c r="F6" s="1141"/>
      <c r="G6" s="1141"/>
      <c r="H6" s="1141"/>
      <c r="I6" s="1141"/>
      <c r="J6" s="1141"/>
      <c r="K6" s="1079"/>
      <c r="L6" s="1142"/>
    </row>
    <row r="7" spans="1:32" ht="18.75">
      <c r="C7" s="1080"/>
      <c r="D7" s="1075"/>
      <c r="E7" s="1158" t="str">
        <f>"Дата подачи заявления об "&amp;IF(datePr_ch="","утверждении","изменении") &amp; " тарифов"</f>
        <v>Дата подачи заявления об утверждении тарифов</v>
      </c>
      <c r="F7" s="1284" t="str">
        <f>IF(datePr_ch="",IF(datePr="","",datePr),datePr_ch)</f>
        <v>29.04.2021</v>
      </c>
      <c r="G7" s="1284"/>
      <c r="H7" s="1284"/>
      <c r="I7" s="1284"/>
      <c r="J7" s="1284"/>
      <c r="K7" s="1284"/>
      <c r="L7" s="1169"/>
      <c r="M7" s="1098"/>
    </row>
    <row r="8" spans="1:32" ht="18.75">
      <c r="C8" s="1080"/>
      <c r="D8" s="1075"/>
      <c r="E8" s="1158" t="str">
        <f>"Номер подачи заявления об "&amp;IF(numberPr_ch="","утверждении","изменении") &amp; " тарифов"</f>
        <v>Номер подачи заявления об утверждении тарифов</v>
      </c>
      <c r="F8" s="1284" t="str">
        <f>IF(numberPr_ch="",IF(numberPr="","",numberPr),numberPr_ch)</f>
        <v>53</v>
      </c>
      <c r="G8" s="1284"/>
      <c r="H8" s="1284"/>
      <c r="I8" s="1284"/>
      <c r="J8" s="1284"/>
      <c r="K8" s="1284"/>
      <c r="L8" s="1169"/>
      <c r="M8" s="1098"/>
    </row>
    <row r="9" spans="1:32">
      <c r="C9" s="1080"/>
      <c r="D9" s="1075"/>
      <c r="E9" s="1141"/>
      <c r="F9" s="1141"/>
      <c r="G9" s="1141"/>
      <c r="H9" s="1141"/>
      <c r="I9" s="1141"/>
      <c r="J9" s="1141"/>
      <c r="K9" s="1079"/>
      <c r="L9" s="1142"/>
    </row>
    <row r="10" spans="1:32" ht="21" customHeight="1">
      <c r="C10" s="1080"/>
      <c r="D10" s="1291" t="s">
        <v>445</v>
      </c>
      <c r="E10" s="1291"/>
      <c r="F10" s="1291"/>
      <c r="G10" s="1291"/>
      <c r="H10" s="1291"/>
      <c r="I10" s="1291"/>
      <c r="J10" s="1291"/>
      <c r="K10" s="1291"/>
      <c r="L10" s="1348" t="s">
        <v>446</v>
      </c>
    </row>
    <row r="11" spans="1:32" ht="21" customHeight="1">
      <c r="C11" s="1080"/>
      <c r="D11" s="1302" t="s">
        <v>91</v>
      </c>
      <c r="E11" s="1359" t="s">
        <v>296</v>
      </c>
      <c r="F11" s="1359" t="s">
        <v>19</v>
      </c>
      <c r="G11" s="1368" t="s">
        <v>684</v>
      </c>
      <c r="H11" s="1369"/>
      <c r="I11" s="1370"/>
      <c r="J11" s="1359" t="s">
        <v>439</v>
      </c>
      <c r="K11" s="1359" t="s">
        <v>447</v>
      </c>
      <c r="L11" s="1348"/>
    </row>
    <row r="12" spans="1:32" ht="21" customHeight="1">
      <c r="C12" s="1080"/>
      <c r="D12" s="1304"/>
      <c r="E12" s="1360"/>
      <c r="F12" s="1360"/>
      <c r="G12" s="1361" t="s">
        <v>685</v>
      </c>
      <c r="H12" s="1362"/>
      <c r="I12" s="1085" t="s">
        <v>686</v>
      </c>
      <c r="J12" s="1360"/>
      <c r="K12" s="1360"/>
      <c r="L12" s="1348"/>
    </row>
    <row r="13" spans="1:32" ht="12" customHeight="1">
      <c r="C13" s="1080"/>
      <c r="D13" s="1076" t="s">
        <v>92</v>
      </c>
      <c r="E13" s="1076" t="s">
        <v>48</v>
      </c>
      <c r="F13" s="1076" t="s">
        <v>49</v>
      </c>
      <c r="G13" s="1363" t="s">
        <v>50</v>
      </c>
      <c r="H13" s="1363"/>
      <c r="I13" s="1076" t="s">
        <v>67</v>
      </c>
      <c r="J13" s="1076" t="s">
        <v>68</v>
      </c>
      <c r="K13" s="1076" t="s">
        <v>182</v>
      </c>
      <c r="L13" s="1076" t="s">
        <v>183</v>
      </c>
    </row>
    <row r="14" spans="1:32" ht="14.25" customHeight="1">
      <c r="A14" s="1105"/>
      <c r="C14" s="1080"/>
      <c r="D14" s="1153">
        <v>1</v>
      </c>
      <c r="E14" s="1349" t="s">
        <v>687</v>
      </c>
      <c r="F14" s="1364"/>
      <c r="G14" s="1364"/>
      <c r="H14" s="1364"/>
      <c r="I14" s="1364"/>
      <c r="J14" s="1364"/>
      <c r="K14" s="1364"/>
      <c r="L14" s="1090"/>
      <c r="M14" s="1155"/>
    </row>
    <row r="15" spans="1:32" ht="56.25">
      <c r="A15" s="1105"/>
      <c r="C15" s="1080"/>
      <c r="D15" s="1153" t="s">
        <v>294</v>
      </c>
      <c r="E15" s="1108" t="s">
        <v>449</v>
      </c>
      <c r="F15" s="1108" t="s">
        <v>449</v>
      </c>
      <c r="G15" s="1356" t="s">
        <v>449</v>
      </c>
      <c r="H15" s="1357"/>
      <c r="I15" s="1108" t="s">
        <v>449</v>
      </c>
      <c r="J15" s="1130" t="s">
        <v>1685</v>
      </c>
      <c r="K15" s="1167"/>
      <c r="L15" s="1097" t="s">
        <v>688</v>
      </c>
      <c r="M15" s="1155"/>
    </row>
    <row r="16" spans="1:32" ht="18.75">
      <c r="A16" s="1105"/>
      <c r="B16" s="1094">
        <v>3</v>
      </c>
      <c r="C16" s="1080"/>
      <c r="D16" s="1156">
        <v>2</v>
      </c>
      <c r="E16" s="1365" t="s">
        <v>689</v>
      </c>
      <c r="F16" s="1366"/>
      <c r="G16" s="1366"/>
      <c r="H16" s="1367"/>
      <c r="I16" s="1367"/>
      <c r="J16" s="1367" t="s">
        <v>449</v>
      </c>
      <c r="K16" s="1367"/>
      <c r="L16" s="1151"/>
      <c r="M16" s="1155"/>
    </row>
    <row r="17" spans="1:15" ht="90" customHeight="1">
      <c r="A17" s="1105"/>
      <c r="C17" s="1350"/>
      <c r="D17" s="1358" t="s">
        <v>690</v>
      </c>
      <c r="E17" s="1354" t="str">
        <f>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17" s="1355" t="str">
        <f>IF('Перечень тарифов'!J21="","наименование отсутствует","" &amp; 'Перечень тарифов'!J21 &amp; "")</f>
        <v>Тариф на тепловую энергию (мощность)</v>
      </c>
      <c r="G17" s="1108"/>
      <c r="H17" s="1166" t="s">
        <v>1328</v>
      </c>
      <c r="I17" s="1165" t="s">
        <v>1329</v>
      </c>
      <c r="J17" s="1130" t="s">
        <v>247</v>
      </c>
      <c r="K17" s="1108" t="s">
        <v>449</v>
      </c>
      <c r="L17" s="1280" t="s">
        <v>711</v>
      </c>
      <c r="M17" s="1155"/>
    </row>
    <row r="18" spans="1:15" ht="18.75">
      <c r="A18" s="1105"/>
      <c r="C18" s="1350"/>
      <c r="D18" s="1358"/>
      <c r="E18" s="1354"/>
      <c r="F18" s="1355"/>
      <c r="G18" s="1157"/>
      <c r="H18" s="1152" t="s">
        <v>274</v>
      </c>
      <c r="I18" s="1147"/>
      <c r="J18" s="1147"/>
      <c r="K18" s="1145"/>
      <c r="L18" s="1282"/>
      <c r="M18" s="1155"/>
    </row>
    <row r="19" spans="1:15" ht="18.75">
      <c r="A19" s="1105"/>
      <c r="B19" s="1094">
        <v>3</v>
      </c>
      <c r="C19" s="1080"/>
      <c r="D19" s="1095" t="s">
        <v>49</v>
      </c>
      <c r="E19" s="1349" t="s">
        <v>691</v>
      </c>
      <c r="F19" s="1349"/>
      <c r="G19" s="1349"/>
      <c r="H19" s="1349"/>
      <c r="I19" s="1349"/>
      <c r="J19" s="1349"/>
      <c r="K19" s="1349"/>
      <c r="L19" s="1129"/>
      <c r="M19" s="1155"/>
    </row>
    <row r="20" spans="1:15" ht="33.75">
      <c r="A20" s="1105"/>
      <c r="C20" s="1080"/>
      <c r="D20" s="1153" t="s">
        <v>440</v>
      </c>
      <c r="E20" s="1108" t="s">
        <v>449</v>
      </c>
      <c r="F20" s="1108" t="s">
        <v>449</v>
      </c>
      <c r="G20" s="1356" t="s">
        <v>449</v>
      </c>
      <c r="H20" s="1357"/>
      <c r="I20" s="1108" t="s">
        <v>449</v>
      </c>
      <c r="J20" s="1108" t="s">
        <v>449</v>
      </c>
      <c r="K20" s="1037" t="s">
        <v>2851</v>
      </c>
      <c r="L20" s="1097" t="s">
        <v>692</v>
      </c>
      <c r="M20" s="1155"/>
    </row>
    <row r="21" spans="1:15" ht="18.75">
      <c r="A21" s="1105"/>
      <c r="B21" s="1094">
        <v>3</v>
      </c>
      <c r="C21" s="1080"/>
      <c r="D21" s="1095" t="s">
        <v>50</v>
      </c>
      <c r="E21" s="1349" t="s">
        <v>693</v>
      </c>
      <c r="F21" s="1349"/>
      <c r="G21" s="1349"/>
      <c r="H21" s="1349"/>
      <c r="I21" s="1349"/>
      <c r="J21" s="1349"/>
      <c r="K21" s="1349"/>
      <c r="L21" s="1129"/>
      <c r="M21" s="1155"/>
    </row>
    <row r="22" spans="1:15" ht="20.100000000000001" customHeight="1">
      <c r="A22" s="1105"/>
      <c r="C22" s="1350"/>
      <c r="D22" s="1358" t="s">
        <v>441</v>
      </c>
      <c r="E22" s="1354" t="str">
        <f>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22" s="1355" t="str">
        <f>IF('Перечень тарифов'!J21="","наименование отсутствует","" &amp; 'Перечень тарифов'!J21 &amp; "")</f>
        <v>Тариф на тепловую энергию (мощность)</v>
      </c>
      <c r="G22" s="1108"/>
      <c r="H22" s="1165" t="s">
        <v>1328</v>
      </c>
      <c r="I22" s="1165" t="s">
        <v>2858</v>
      </c>
      <c r="J22" s="1170">
        <v>91733.856097748954</v>
      </c>
      <c r="K22" s="1108" t="s">
        <v>449</v>
      </c>
      <c r="L22" s="1280" t="s">
        <v>712</v>
      </c>
      <c r="M22" s="1155"/>
    </row>
    <row r="23" spans="1:15" s="1071" customFormat="1" ht="20.100000000000001" customHeight="1">
      <c r="A23" s="1105"/>
      <c r="B23" s="1094"/>
      <c r="C23" s="1350"/>
      <c r="D23" s="1358"/>
      <c r="E23" s="1354"/>
      <c r="F23" s="1355"/>
      <c r="G23" s="1193" t="s">
        <v>2856</v>
      </c>
      <c r="H23" s="1166" t="s">
        <v>2859</v>
      </c>
      <c r="I23" s="1165" t="s">
        <v>2862</v>
      </c>
      <c r="J23" s="1170">
        <v>91963.395070338302</v>
      </c>
      <c r="K23" s="1108" t="s">
        <v>449</v>
      </c>
      <c r="L23" s="1281"/>
      <c r="M23" s="1155"/>
      <c r="N23" s="1100"/>
      <c r="O23" s="1100"/>
    </row>
    <row r="24" spans="1:15" s="1071" customFormat="1" ht="20.100000000000001" customHeight="1">
      <c r="A24" s="1105"/>
      <c r="B24" s="1094"/>
      <c r="C24" s="1350"/>
      <c r="D24" s="1358"/>
      <c r="E24" s="1354"/>
      <c r="F24" s="1355"/>
      <c r="G24" s="1193" t="s">
        <v>2856</v>
      </c>
      <c r="H24" s="1166" t="s">
        <v>2863</v>
      </c>
      <c r="I24" s="1165" t="s">
        <v>2866</v>
      </c>
      <c r="J24" s="1170">
        <v>89293.806242412233</v>
      </c>
      <c r="K24" s="1108" t="s">
        <v>449</v>
      </c>
      <c r="L24" s="1281"/>
      <c r="M24" s="1155"/>
      <c r="N24" s="1100"/>
      <c r="O24" s="1100"/>
    </row>
    <row r="25" spans="1:15" s="1071" customFormat="1" ht="20.100000000000001" customHeight="1">
      <c r="A25" s="1105"/>
      <c r="B25" s="1094"/>
      <c r="C25" s="1350"/>
      <c r="D25" s="1358"/>
      <c r="E25" s="1354"/>
      <c r="F25" s="1355"/>
      <c r="G25" s="1193" t="s">
        <v>2856</v>
      </c>
      <c r="H25" s="1166" t="s">
        <v>2867</v>
      </c>
      <c r="I25" s="1165" t="s">
        <v>2870</v>
      </c>
      <c r="J25" s="1170">
        <v>90566.986459239808</v>
      </c>
      <c r="K25" s="1108" t="s">
        <v>449</v>
      </c>
      <c r="L25" s="1281"/>
      <c r="M25" s="1155"/>
      <c r="N25" s="1100"/>
      <c r="O25" s="1100"/>
    </row>
    <row r="26" spans="1:15" s="1071" customFormat="1" ht="18.95" customHeight="1">
      <c r="A26" s="1105"/>
      <c r="B26" s="1094"/>
      <c r="C26" s="1350"/>
      <c r="D26" s="1358"/>
      <c r="E26" s="1354"/>
      <c r="F26" s="1355"/>
      <c r="G26" s="1193" t="s">
        <v>2856</v>
      </c>
      <c r="H26" s="1166" t="s">
        <v>2871</v>
      </c>
      <c r="I26" s="1165" t="s">
        <v>1329</v>
      </c>
      <c r="J26" s="1170">
        <v>91878.885038736626</v>
      </c>
      <c r="K26" s="1108" t="s">
        <v>449</v>
      </c>
      <c r="L26" s="1281"/>
      <c r="M26" s="1155"/>
      <c r="N26" s="1100"/>
      <c r="O26" s="1100"/>
    </row>
    <row r="27" spans="1:15" ht="15" customHeight="1">
      <c r="A27" s="1105"/>
      <c r="C27" s="1350"/>
      <c r="D27" s="1358"/>
      <c r="E27" s="1354"/>
      <c r="F27" s="1355"/>
      <c r="G27" s="1157"/>
      <c r="H27" s="1152" t="s">
        <v>274</v>
      </c>
      <c r="I27" s="1144"/>
      <c r="J27" s="1144"/>
      <c r="K27" s="1145"/>
      <c r="L27" s="1282"/>
      <c r="M27" s="1155"/>
    </row>
    <row r="28" spans="1:15" ht="18.75">
      <c r="A28" s="1105"/>
      <c r="C28" s="1080"/>
      <c r="D28" s="1095" t="s">
        <v>67</v>
      </c>
      <c r="E28" s="1349" t="s">
        <v>757</v>
      </c>
      <c r="F28" s="1349"/>
      <c r="G28" s="1349"/>
      <c r="H28" s="1349"/>
      <c r="I28" s="1349"/>
      <c r="J28" s="1349"/>
      <c r="K28" s="1349"/>
      <c r="L28" s="1129"/>
      <c r="M28" s="1155"/>
    </row>
    <row r="29" spans="1:15" ht="21" customHeight="1">
      <c r="A29" s="1105"/>
      <c r="C29" s="1350"/>
      <c r="D29" s="1351" t="s">
        <v>442</v>
      </c>
      <c r="E29" s="1354" t="str">
        <f>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29" s="1355" t="str">
        <f>IF('Перечень тарифов'!J21="","наименование отсутствует","" &amp; 'Перечень тарифов'!J21 &amp; "")</f>
        <v>Тариф на тепловую энергию (мощность)</v>
      </c>
      <c r="G29" s="1108"/>
      <c r="H29" s="1166" t="s">
        <v>1328</v>
      </c>
      <c r="I29" s="1165" t="s">
        <v>2858</v>
      </c>
      <c r="J29" s="1170">
        <v>42228</v>
      </c>
      <c r="K29" s="1108" t="s">
        <v>449</v>
      </c>
      <c r="L29" s="1280" t="s">
        <v>758</v>
      </c>
      <c r="M29" s="1155"/>
    </row>
    <row r="30" spans="1:15" s="1071" customFormat="1" ht="21" customHeight="1">
      <c r="A30" s="1105"/>
      <c r="B30" s="1094"/>
      <c r="C30" s="1350"/>
      <c r="D30" s="1352"/>
      <c r="E30" s="1354"/>
      <c r="F30" s="1355"/>
      <c r="G30" s="1193" t="s">
        <v>2856</v>
      </c>
      <c r="H30" s="1166" t="s">
        <v>2859</v>
      </c>
      <c r="I30" s="1165" t="s">
        <v>2862</v>
      </c>
      <c r="J30" s="1170">
        <v>42228</v>
      </c>
      <c r="K30" s="1108" t="s">
        <v>449</v>
      </c>
      <c r="L30" s="1281"/>
      <c r="M30" s="1155"/>
      <c r="N30" s="1100"/>
      <c r="O30" s="1100"/>
    </row>
    <row r="31" spans="1:15" s="1071" customFormat="1" ht="21" customHeight="1">
      <c r="A31" s="1105"/>
      <c r="B31" s="1094"/>
      <c r="C31" s="1350"/>
      <c r="D31" s="1352"/>
      <c r="E31" s="1354"/>
      <c r="F31" s="1355"/>
      <c r="G31" s="1193" t="s">
        <v>2856</v>
      </c>
      <c r="H31" s="1166" t="s">
        <v>2863</v>
      </c>
      <c r="I31" s="1165" t="s">
        <v>2866</v>
      </c>
      <c r="J31" s="1170">
        <v>42228</v>
      </c>
      <c r="K31" s="1108" t="s">
        <v>449</v>
      </c>
      <c r="L31" s="1281"/>
      <c r="M31" s="1155"/>
      <c r="N31" s="1100"/>
      <c r="O31" s="1100"/>
    </row>
    <row r="32" spans="1:15" s="1071" customFormat="1" ht="21" customHeight="1">
      <c r="A32" s="1105"/>
      <c r="B32" s="1094"/>
      <c r="C32" s="1350"/>
      <c r="D32" s="1352"/>
      <c r="E32" s="1354"/>
      <c r="F32" s="1355"/>
      <c r="G32" s="1193" t="s">
        <v>2856</v>
      </c>
      <c r="H32" s="1166" t="s">
        <v>2867</v>
      </c>
      <c r="I32" s="1165" t="s">
        <v>2870</v>
      </c>
      <c r="J32" s="1170">
        <v>42228</v>
      </c>
      <c r="K32" s="1108" t="s">
        <v>449</v>
      </c>
      <c r="L32" s="1281"/>
      <c r="M32" s="1155"/>
      <c r="N32" s="1100"/>
      <c r="O32" s="1100"/>
    </row>
    <row r="33" spans="1:15" s="1071" customFormat="1" ht="18.95" customHeight="1">
      <c r="A33" s="1105"/>
      <c r="B33" s="1094"/>
      <c r="C33" s="1350"/>
      <c r="D33" s="1352"/>
      <c r="E33" s="1354"/>
      <c r="F33" s="1355"/>
      <c r="G33" s="1193" t="s">
        <v>2856</v>
      </c>
      <c r="H33" s="1166" t="s">
        <v>2871</v>
      </c>
      <c r="I33" s="1165" t="s">
        <v>1329</v>
      </c>
      <c r="J33" s="1170">
        <v>42228</v>
      </c>
      <c r="K33" s="1108" t="s">
        <v>449</v>
      </c>
      <c r="L33" s="1281"/>
      <c r="M33" s="1155"/>
      <c r="N33" s="1100"/>
      <c r="O33" s="1100"/>
    </row>
    <row r="34" spans="1:15" ht="15" customHeight="1">
      <c r="A34" s="1105"/>
      <c r="C34" s="1350"/>
      <c r="D34" s="1353"/>
      <c r="E34" s="1354"/>
      <c r="F34" s="1355"/>
      <c r="G34" s="1157"/>
      <c r="H34" s="1152" t="s">
        <v>274</v>
      </c>
      <c r="I34" s="1144"/>
      <c r="J34" s="1144"/>
      <c r="K34" s="1145"/>
      <c r="L34" s="1282"/>
      <c r="M34" s="1155"/>
    </row>
    <row r="35" spans="1:15" ht="26.1" customHeight="1">
      <c r="A35" s="1105"/>
      <c r="C35" s="1080"/>
      <c r="D35" s="1095" t="s">
        <v>68</v>
      </c>
      <c r="E35" s="1349" t="s">
        <v>714</v>
      </c>
      <c r="F35" s="1349"/>
      <c r="G35" s="1349"/>
      <c r="H35" s="1349"/>
      <c r="I35" s="1349"/>
      <c r="J35" s="1349"/>
      <c r="K35" s="1349"/>
      <c r="L35" s="1129"/>
      <c r="M35" s="1155"/>
    </row>
    <row r="36" spans="1:15" ht="24" customHeight="1">
      <c r="A36" s="1105"/>
      <c r="C36" s="1350"/>
      <c r="D36" s="1351" t="s">
        <v>443</v>
      </c>
      <c r="E36" s="1354" t="str">
        <f>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36" s="1355" t="str">
        <f>IF('Перечень тарифов'!J21="","наименование отсутствует","" &amp; 'Перечень тарифов'!J21 &amp; "")</f>
        <v>Тариф на тепловую энергию (мощность)</v>
      </c>
      <c r="G36" s="1108"/>
      <c r="H36" s="1166" t="s">
        <v>1328</v>
      </c>
      <c r="I36" s="1165" t="s">
        <v>2858</v>
      </c>
      <c r="J36" s="1170">
        <v>2200</v>
      </c>
      <c r="K36" s="1108" t="s">
        <v>449</v>
      </c>
      <c r="L36" s="1280" t="s">
        <v>715</v>
      </c>
      <c r="M36" s="1155"/>
      <c r="O36" s="1100" t="s">
        <v>553</v>
      </c>
    </row>
    <row r="37" spans="1:15" s="1071" customFormat="1" ht="24" customHeight="1">
      <c r="A37" s="1105"/>
      <c r="B37" s="1094"/>
      <c r="C37" s="1350"/>
      <c r="D37" s="1352"/>
      <c r="E37" s="1354"/>
      <c r="F37" s="1355"/>
      <c r="G37" s="1193" t="s">
        <v>2856</v>
      </c>
      <c r="H37" s="1166" t="s">
        <v>2859</v>
      </c>
      <c r="I37" s="1165" t="s">
        <v>2862</v>
      </c>
      <c r="J37" s="1170">
        <v>3905.1779440218234</v>
      </c>
      <c r="K37" s="1108" t="s">
        <v>449</v>
      </c>
      <c r="L37" s="1281"/>
      <c r="M37" s="1155"/>
      <c r="N37" s="1100"/>
      <c r="O37" s="1100"/>
    </row>
    <row r="38" spans="1:15" s="1071" customFormat="1" ht="24" customHeight="1">
      <c r="A38" s="1105"/>
      <c r="B38" s="1094"/>
      <c r="C38" s="1350"/>
      <c r="D38" s="1352"/>
      <c r="E38" s="1354"/>
      <c r="F38" s="1355"/>
      <c r="G38" s="1193" t="s">
        <v>2856</v>
      </c>
      <c r="H38" s="1166" t="s">
        <v>2863</v>
      </c>
      <c r="I38" s="1165" t="s">
        <v>2866</v>
      </c>
      <c r="J38" s="1170">
        <v>0</v>
      </c>
      <c r="K38" s="1108" t="s">
        <v>449</v>
      </c>
      <c r="L38" s="1281"/>
      <c r="M38" s="1155"/>
      <c r="N38" s="1100"/>
      <c r="O38" s="1100"/>
    </row>
    <row r="39" spans="1:15" s="1071" customFormat="1" ht="24" customHeight="1">
      <c r="A39" s="1105"/>
      <c r="B39" s="1094"/>
      <c r="C39" s="1350"/>
      <c r="D39" s="1352"/>
      <c r="E39" s="1354"/>
      <c r="F39" s="1355"/>
      <c r="G39" s="1193" t="s">
        <v>2856</v>
      </c>
      <c r="H39" s="1166" t="s">
        <v>2867</v>
      </c>
      <c r="I39" s="1165" t="s">
        <v>2870</v>
      </c>
      <c r="J39" s="1170">
        <v>0</v>
      </c>
      <c r="K39" s="1108" t="s">
        <v>449</v>
      </c>
      <c r="L39" s="1281"/>
      <c r="M39" s="1155"/>
      <c r="N39" s="1100"/>
      <c r="O39" s="1100"/>
    </row>
    <row r="40" spans="1:15" s="1071" customFormat="1" ht="18.95" customHeight="1">
      <c r="A40" s="1105"/>
      <c r="B40" s="1094"/>
      <c r="C40" s="1350"/>
      <c r="D40" s="1352"/>
      <c r="E40" s="1354"/>
      <c r="F40" s="1355"/>
      <c r="G40" s="1193" t="s">
        <v>2856</v>
      </c>
      <c r="H40" s="1166" t="s">
        <v>2871</v>
      </c>
      <c r="I40" s="1165" t="s">
        <v>1329</v>
      </c>
      <c r="J40" s="1170">
        <v>0</v>
      </c>
      <c r="K40" s="1108" t="s">
        <v>449</v>
      </c>
      <c r="L40" s="1281"/>
      <c r="M40" s="1155"/>
      <c r="N40" s="1100"/>
      <c r="O40" s="1100"/>
    </row>
    <row r="41" spans="1:15" ht="15" customHeight="1">
      <c r="A41" s="1105"/>
      <c r="C41" s="1350"/>
      <c r="D41" s="1353"/>
      <c r="E41" s="1354"/>
      <c r="F41" s="1355"/>
      <c r="G41" s="1157"/>
      <c r="H41" s="1152" t="s">
        <v>274</v>
      </c>
      <c r="I41" s="1144"/>
      <c r="J41" s="1144"/>
      <c r="K41" s="1145"/>
      <c r="L41" s="1282"/>
      <c r="M41" s="1155"/>
    </row>
    <row r="42" spans="1:15" ht="25.5" customHeight="1">
      <c r="A42" s="1105"/>
      <c r="B42" s="1094">
        <v>3</v>
      </c>
      <c r="C42" s="1080"/>
      <c r="D42" s="1095" t="s">
        <v>182</v>
      </c>
      <c r="E42" s="1349" t="s">
        <v>713</v>
      </c>
      <c r="F42" s="1349"/>
      <c r="G42" s="1349"/>
      <c r="H42" s="1349"/>
      <c r="I42" s="1349"/>
      <c r="J42" s="1349"/>
      <c r="K42" s="1349"/>
      <c r="L42" s="1129"/>
      <c r="M42" s="1155"/>
    </row>
    <row r="43" spans="1:15" ht="26.1" customHeight="1">
      <c r="A43" s="1105"/>
      <c r="C43" s="1350"/>
      <c r="D43" s="1351" t="s">
        <v>694</v>
      </c>
      <c r="E43" s="1354" t="str">
        <f>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43" s="1355" t="str">
        <f>IF('Перечень тарифов'!J21="","наименование отсутствует","" &amp; 'Перечень тарифов'!J21 &amp; "")</f>
        <v>Тариф на тепловую энергию (мощность)</v>
      </c>
      <c r="G43" s="1108"/>
      <c r="H43" s="1166" t="s">
        <v>1328</v>
      </c>
      <c r="I43" s="1165" t="s">
        <v>2874</v>
      </c>
      <c r="J43" s="1170">
        <v>0</v>
      </c>
      <c r="K43" s="1108" t="s">
        <v>449</v>
      </c>
      <c r="L43" s="1280" t="s">
        <v>716</v>
      </c>
      <c r="M43" s="1155"/>
    </row>
    <row r="44" spans="1:15" s="1071" customFormat="1" ht="26.1" customHeight="1">
      <c r="A44" s="1105"/>
      <c r="B44" s="1094"/>
      <c r="C44" s="1350"/>
      <c r="D44" s="1352"/>
      <c r="E44" s="1354"/>
      <c r="F44" s="1355"/>
      <c r="G44" s="1193" t="s">
        <v>2856</v>
      </c>
      <c r="H44" s="1166" t="s">
        <v>2859</v>
      </c>
      <c r="I44" s="1165" t="s">
        <v>2862</v>
      </c>
      <c r="J44" s="1170">
        <v>0</v>
      </c>
      <c r="K44" s="1108" t="s">
        <v>449</v>
      </c>
      <c r="L44" s="1281"/>
      <c r="M44" s="1155"/>
      <c r="N44" s="1100"/>
      <c r="O44" s="1100"/>
    </row>
    <row r="45" spans="1:15" s="1071" customFormat="1" ht="26.1" customHeight="1">
      <c r="A45" s="1105"/>
      <c r="B45" s="1094"/>
      <c r="C45" s="1350"/>
      <c r="D45" s="1352"/>
      <c r="E45" s="1354"/>
      <c r="F45" s="1355"/>
      <c r="G45" s="1193" t="s">
        <v>2856</v>
      </c>
      <c r="H45" s="1166" t="s">
        <v>2863</v>
      </c>
      <c r="I45" s="1165" t="s">
        <v>2866</v>
      </c>
      <c r="J45" s="1170">
        <v>0</v>
      </c>
      <c r="K45" s="1108" t="s">
        <v>449</v>
      </c>
      <c r="L45" s="1281"/>
      <c r="M45" s="1155"/>
      <c r="N45" s="1100"/>
      <c r="O45" s="1100"/>
    </row>
    <row r="46" spans="1:15" s="1071" customFormat="1" ht="26.1" customHeight="1">
      <c r="A46" s="1105"/>
      <c r="B46" s="1094"/>
      <c r="C46" s="1350"/>
      <c r="D46" s="1352"/>
      <c r="E46" s="1354"/>
      <c r="F46" s="1355"/>
      <c r="G46" s="1193" t="s">
        <v>2856</v>
      </c>
      <c r="H46" s="1166" t="s">
        <v>2867</v>
      </c>
      <c r="I46" s="1165" t="s">
        <v>2870</v>
      </c>
      <c r="J46" s="1170">
        <v>0</v>
      </c>
      <c r="K46" s="1108" t="s">
        <v>449</v>
      </c>
      <c r="L46" s="1281"/>
      <c r="M46" s="1155"/>
      <c r="N46" s="1100"/>
      <c r="O46" s="1100"/>
    </row>
    <row r="47" spans="1:15" s="1071" customFormat="1" ht="18.95" customHeight="1">
      <c r="A47" s="1105"/>
      <c r="B47" s="1094"/>
      <c r="C47" s="1350"/>
      <c r="D47" s="1352"/>
      <c r="E47" s="1354"/>
      <c r="F47" s="1355"/>
      <c r="G47" s="1193" t="s">
        <v>2856</v>
      </c>
      <c r="H47" s="1166" t="s">
        <v>2871</v>
      </c>
      <c r="I47" s="1165" t="s">
        <v>1329</v>
      </c>
      <c r="J47" s="1170">
        <v>0</v>
      </c>
      <c r="K47" s="1108" t="s">
        <v>449</v>
      </c>
      <c r="L47" s="1281"/>
      <c r="M47" s="1155"/>
      <c r="N47" s="1100"/>
      <c r="O47" s="1100"/>
    </row>
    <row r="48" spans="1:15" ht="15" customHeight="1">
      <c r="A48" s="1105"/>
      <c r="C48" s="1350"/>
      <c r="D48" s="1353"/>
      <c r="E48" s="1354"/>
      <c r="F48" s="1355"/>
      <c r="G48" s="1157"/>
      <c r="H48" s="1152" t="s">
        <v>274</v>
      </c>
      <c r="I48" s="1144"/>
      <c r="J48" s="1144"/>
      <c r="K48" s="1145"/>
      <c r="L48" s="1282"/>
      <c r="M48" s="1155"/>
    </row>
    <row r="49" spans="1:15" s="1092" customFormat="1" ht="3" customHeight="1">
      <c r="A49" s="1105"/>
      <c r="D49" s="1159"/>
      <c r="E49" s="1159"/>
      <c r="F49" s="1159"/>
      <c r="G49" s="1159"/>
      <c r="H49" s="1159"/>
      <c r="I49" s="1159"/>
      <c r="J49" s="1159"/>
      <c r="K49" s="1159"/>
      <c r="L49" s="1159"/>
      <c r="N49" s="1143"/>
      <c r="O49" s="1143"/>
    </row>
    <row r="50" spans="1:15" ht="24.75" customHeight="1">
      <c r="D50" s="1146">
        <v>1</v>
      </c>
      <c r="E50" s="1273" t="s">
        <v>710</v>
      </c>
      <c r="F50" s="1273"/>
      <c r="G50" s="1273"/>
      <c r="H50" s="1273"/>
      <c r="I50" s="1273"/>
      <c r="J50" s="1273"/>
      <c r="K50" s="1273"/>
      <c r="L50" s="1273"/>
    </row>
  </sheetData>
  <sheetProtection algorithmName="SHA-512" hashValue="AWIcZrY9mQbFrW6T3kF9L1eTYtSjmA0mQ/+pQFibIpv0RZPjBPSTF3qeM2UftVqIV6GXN8zhjMc1RZTX6W98Dw==" saltValue="FBJJ3dOiqvEWY3nnNryPDg==" spinCount="100000" sheet="1" objects="1" scenarios="1" formatColumns="0" formatRows="0"/>
  <mergeCells count="48">
    <mergeCell ref="D5:K5"/>
    <mergeCell ref="F7:K7"/>
    <mergeCell ref="F8:K8"/>
    <mergeCell ref="D10:K10"/>
    <mergeCell ref="L10:L12"/>
    <mergeCell ref="D11:D12"/>
    <mergeCell ref="E11:E12"/>
    <mergeCell ref="F11:F12"/>
    <mergeCell ref="G11:I11"/>
    <mergeCell ref="J11:J12"/>
    <mergeCell ref="E19:K19"/>
    <mergeCell ref="K11:K12"/>
    <mergeCell ref="G12:H12"/>
    <mergeCell ref="G13:H13"/>
    <mergeCell ref="E14:K14"/>
    <mergeCell ref="G15:H15"/>
    <mergeCell ref="E16:K16"/>
    <mergeCell ref="C17:C18"/>
    <mergeCell ref="D17:D18"/>
    <mergeCell ref="E17:E18"/>
    <mergeCell ref="F17:F18"/>
    <mergeCell ref="L17:L18"/>
    <mergeCell ref="G20:H20"/>
    <mergeCell ref="E21:K21"/>
    <mergeCell ref="C22:C27"/>
    <mergeCell ref="D22:D27"/>
    <mergeCell ref="E22:E27"/>
    <mergeCell ref="F22:F27"/>
    <mergeCell ref="L36:L41"/>
    <mergeCell ref="L22:L27"/>
    <mergeCell ref="E28:K28"/>
    <mergeCell ref="C29:C34"/>
    <mergeCell ref="D29:D34"/>
    <mergeCell ref="E29:E34"/>
    <mergeCell ref="F29:F34"/>
    <mergeCell ref="L29:L34"/>
    <mergeCell ref="E35:K35"/>
    <mergeCell ref="C36:C41"/>
    <mergeCell ref="D36:D41"/>
    <mergeCell ref="E36:E41"/>
    <mergeCell ref="F36:F41"/>
    <mergeCell ref="E50:L50"/>
    <mergeCell ref="E42:K42"/>
    <mergeCell ref="C43:C48"/>
    <mergeCell ref="D43:D48"/>
    <mergeCell ref="E43:E48"/>
    <mergeCell ref="F43:F48"/>
    <mergeCell ref="L43:L48"/>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xr:uid="{00000000-0002-0000-2000-000000000000}">
      <formula1>900</formula1>
    </dataValidation>
    <dataValidation type="textLength" operator="lessThanOrEqual" allowBlank="1" showInputMessage="1" showErrorMessage="1" errorTitle="Ошибка" error="Допускается ввод не более 900 символов!" sqref="L36 L22 L16:L17 L29 L43" xr:uid="{00000000-0002-0000-20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0" xr:uid="{00000000-0002-0000-20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22:I26 H17:I17 H29:I33 H36:I40 H43:I47" xr:uid="{00000000-0002-0000-2000-000003000000}"/>
    <dataValidation type="list" allowBlank="1" showInputMessage="1" showErrorMessage="1" errorTitle="Ошибка" error="Выберите значение из списка" prompt="Выберите значение из списка" sqref="J17" xr:uid="{00000000-0002-0000-2000-000004000000}">
      <formula1>kind_of_control_method</formula1>
    </dataValidation>
    <dataValidation type="decimal" allowBlank="1" showErrorMessage="1" errorTitle="Ошибка" error="Допускается ввод только действительных чисел!" sqref="J36:J40 J22:J26 J29:J33 J43:J47" xr:uid="{00000000-0002-0000-2000-000005000000}">
      <formula1>-9.99999999999999E+23</formula1>
      <formula2>9.99999999999999E+23</formula2>
    </dataValidation>
  </dataValidations>
  <hyperlinks>
    <hyperlink ref="K20" location="'Форма 4.10.1'!$K$20" tooltip="Кликните по гиперссылке, чтобы перейти по гиперссылке или отредактировать её" display="https://portal.eias.ru/Portal/DownloadPage.aspx?type=12&amp;guid=058156a4-4499-44c7-8638-ac753a7afe3f" xr:uid="{68D1BB95-8BC1-4814-9367-017BBB293AE6}"/>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List03">
    <tabColor rgb="FFEAEBEE"/>
    <pageSetUpPr fitToPage="1"/>
  </sheetPr>
  <dimension ref="A1:N15"/>
  <sheetViews>
    <sheetView showGridLines="0" topLeftCell="C4" zoomScaleNormal="100" workbookViewId="0"/>
  </sheetViews>
  <sheetFormatPr defaultRowHeight="14.25"/>
  <cols>
    <col min="1" max="1" width="9.140625" style="122" hidden="1" customWidth="1"/>
    <col min="2" max="2" width="9.140625" style="123" hidden="1" customWidth="1"/>
    <col min="3" max="3" width="3.7109375" style="124" customWidth="1"/>
    <col min="4" max="4" width="7" style="125" bestFit="1" customWidth="1"/>
    <col min="5" max="5" width="11.28515625" style="125" customWidth="1"/>
    <col min="6" max="6" width="41" style="125" customWidth="1"/>
    <col min="7" max="7" width="18" style="125" customWidth="1"/>
    <col min="8" max="8" width="13.140625" style="125" customWidth="1"/>
    <col min="9" max="9" width="11.42578125" style="125" customWidth="1"/>
    <col min="10" max="10" width="42.140625" style="125" customWidth="1"/>
    <col min="11" max="11" width="115.7109375" style="125" customWidth="1"/>
    <col min="12" max="12" width="3.7109375" style="125" customWidth="1"/>
    <col min="13" max="16384" width="9.140625" style="125"/>
  </cols>
  <sheetData>
    <row r="1" spans="1:14" hidden="1"/>
    <row r="2" spans="1:14" hidden="1"/>
    <row r="3" spans="1:14" hidden="1"/>
    <row r="4" spans="1:14" ht="3" customHeight="1"/>
    <row r="5" spans="1:14" s="35" customFormat="1" ht="22.5">
      <c r="A5" s="119"/>
      <c r="C5" s="44"/>
      <c r="D5" s="1371" t="s">
        <v>460</v>
      </c>
      <c r="E5" s="1371"/>
      <c r="F5" s="1371"/>
      <c r="G5" s="1371"/>
      <c r="H5" s="1371"/>
      <c r="I5" s="1371"/>
      <c r="J5" s="1371"/>
      <c r="K5" s="408"/>
    </row>
    <row r="6" spans="1:14" ht="3" hidden="1" customHeight="1">
      <c r="D6" s="126"/>
      <c r="E6" s="126"/>
      <c r="G6" s="126"/>
      <c r="H6" s="126"/>
      <c r="I6" s="126"/>
      <c r="J6" s="126"/>
      <c r="K6" s="126"/>
    </row>
    <row r="7" spans="1:14" s="122" customFormat="1" ht="3" customHeight="1">
      <c r="B7" s="123"/>
      <c r="C7" s="124"/>
      <c r="D7" s="127"/>
      <c r="E7" s="127"/>
      <c r="G7" s="127"/>
      <c r="H7" s="127"/>
      <c r="I7" s="127"/>
      <c r="J7" s="127"/>
      <c r="K7" s="127"/>
      <c r="L7" s="128"/>
    </row>
    <row r="8" spans="1:14">
      <c r="D8" s="1373" t="s">
        <v>445</v>
      </c>
      <c r="E8" s="1373"/>
      <c r="F8" s="1373"/>
      <c r="G8" s="1373"/>
      <c r="H8" s="1373"/>
      <c r="I8" s="1373"/>
      <c r="J8" s="1373"/>
      <c r="K8" s="1373" t="s">
        <v>446</v>
      </c>
    </row>
    <row r="9" spans="1:14">
      <c r="D9" s="1373" t="s">
        <v>91</v>
      </c>
      <c r="E9" s="1373" t="s">
        <v>462</v>
      </c>
      <c r="F9" s="1373"/>
      <c r="G9" s="1373" t="s">
        <v>463</v>
      </c>
      <c r="H9" s="1373"/>
      <c r="I9" s="1373"/>
      <c r="J9" s="1373"/>
      <c r="K9" s="1373"/>
    </row>
    <row r="10" spans="1:14" ht="22.5">
      <c r="D10" s="1373"/>
      <c r="E10" s="131" t="s">
        <v>464</v>
      </c>
      <c r="F10" s="131" t="s">
        <v>398</v>
      </c>
      <c r="G10" s="131" t="s">
        <v>398</v>
      </c>
      <c r="H10" s="131" t="s">
        <v>464</v>
      </c>
      <c r="I10" s="131" t="s">
        <v>465</v>
      </c>
      <c r="J10" s="131" t="s">
        <v>447</v>
      </c>
      <c r="K10" s="1373"/>
    </row>
    <row r="11" spans="1:14" ht="12" customHeight="1">
      <c r="D11" s="39" t="s">
        <v>92</v>
      </c>
      <c r="E11" s="39" t="s">
        <v>48</v>
      </c>
      <c r="F11" s="39" t="s">
        <v>49</v>
      </c>
      <c r="G11" s="39" t="s">
        <v>50</v>
      </c>
      <c r="H11" s="39" t="s">
        <v>67</v>
      </c>
      <c r="I11" s="39" t="s">
        <v>68</v>
      </c>
      <c r="J11" s="39" t="s">
        <v>182</v>
      </c>
      <c r="K11" s="39" t="s">
        <v>183</v>
      </c>
    </row>
    <row r="12" spans="1:14" s="121" customFormat="1" ht="54.95" customHeight="1">
      <c r="A12" s="178" t="s">
        <v>49</v>
      </c>
      <c r="B12" s="129" t="s">
        <v>252</v>
      </c>
      <c r="C12" s="130"/>
      <c r="D12" s="132" t="s">
        <v>92</v>
      </c>
      <c r="E12" s="1138"/>
      <c r="F12" s="1109"/>
      <c r="G12" s="1109"/>
      <c r="H12" s="1109"/>
      <c r="I12" s="1177"/>
      <c r="J12" s="1037"/>
      <c r="K12" s="1280" t="s">
        <v>466</v>
      </c>
      <c r="M12" s="422" t="str">
        <f>IF(ISERROR(INDEX(kind_of_nameforms,MATCH(E12,kind_of_forms,0),1)),"",INDEX(kind_of_nameforms,MATCH(E12,kind_of_forms,0),1))</f>
        <v/>
      </c>
      <c r="N12" s="423"/>
    </row>
    <row r="13" spans="1:14" ht="15" customHeight="1">
      <c r="A13" s="125"/>
      <c r="B13" s="125"/>
      <c r="C13" s="125"/>
      <c r="D13" s="108"/>
      <c r="E13" s="134" t="s">
        <v>5</v>
      </c>
      <c r="F13" s="133"/>
      <c r="G13" s="133"/>
      <c r="H13" s="133"/>
      <c r="I13" s="133"/>
      <c r="J13" s="296"/>
      <c r="K13" s="1282"/>
    </row>
    <row r="14" spans="1:14" ht="3" customHeight="1">
      <c r="A14" s="125"/>
      <c r="B14" s="125"/>
      <c r="C14" s="125"/>
    </row>
    <row r="15" spans="1:14" ht="27.75" customHeight="1">
      <c r="E15" s="1372" t="s">
        <v>572</v>
      </c>
      <c r="F15" s="1372"/>
      <c r="G15" s="1372"/>
      <c r="H15" s="1372"/>
      <c r="I15" s="1372"/>
      <c r="J15" s="1372"/>
    </row>
  </sheetData>
  <sheetProtection password="FA9C" sheet="1" objects="1" scenarios="1" formatColumns="0" formatRows="0"/>
  <mergeCells count="8">
    <mergeCell ref="D5:J5"/>
    <mergeCell ref="E15:J15"/>
    <mergeCell ref="K12:K13"/>
    <mergeCell ref="D8:J8"/>
    <mergeCell ref="E9:F9"/>
    <mergeCell ref="K8:K10"/>
    <mergeCell ref="G9:J9"/>
    <mergeCell ref="D9:D10"/>
  </mergeCells>
  <phoneticPr fontId="9" type="noConversion"/>
  <dataValidations count="4">
    <dataValidation type="textLength" operator="lessThanOrEqual" allowBlank="1" showInputMessage="1" showErrorMessage="1" errorTitle="Ошибка" error="Допускается ввод не более 900 символов!" sqref="F12:H12" xr:uid="{00000000-0002-0000-21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xr:uid="{00000000-0002-0000-21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xr:uid="{00000000-0002-0000-2100-000002000000}">
      <formula1>900</formula1>
    </dataValidation>
    <dataValidation type="list" allowBlank="1" showInputMessage="1" showErrorMessage="1" errorTitle="Ошибка" error="Выберите значение из списка" prompt="Выберите значение из списка" sqref="E12" xr:uid="{00000000-0002-0000-2100-000003000000}">
      <formula1>kind_of_forms</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07">
    <tabColor rgb="FFCCCCFF"/>
    <pageSetUpPr fitToPage="1"/>
  </sheetPr>
  <dimension ref="A1:I15"/>
  <sheetViews>
    <sheetView showGridLines="0" topLeftCell="C6" zoomScaleNormal="100" workbookViewId="0"/>
  </sheetViews>
  <sheetFormatPr defaultRowHeight="14.25"/>
  <cols>
    <col min="1" max="2" width="9.140625" style="13" hidden="1" customWidth="1"/>
    <col min="3" max="3" width="3.7109375" style="46" bestFit="1" customWidth="1"/>
    <col min="4" max="4" width="6.28515625" style="13" bestFit="1" customWidth="1"/>
    <col min="5" max="5" width="94.85546875" style="13" customWidth="1"/>
    <col min="6" max="16384" width="9.140625" style="13"/>
  </cols>
  <sheetData>
    <row r="1" spans="3:9" hidden="1"/>
    <row r="2" spans="3:9" hidden="1"/>
    <row r="3" spans="3:9" hidden="1"/>
    <row r="4" spans="3:9" hidden="1"/>
    <row r="5" spans="3:9" hidden="1"/>
    <row r="6" spans="3:9" ht="3" customHeight="1">
      <c r="C6" s="47"/>
      <c r="D6" s="14"/>
      <c r="E6" s="14"/>
    </row>
    <row r="7" spans="3:9" ht="22.5">
      <c r="C7" s="47"/>
      <c r="D7" s="1230" t="s">
        <v>313</v>
      </c>
      <c r="E7" s="1232"/>
      <c r="F7" s="409"/>
    </row>
    <row r="8" spans="3:9" ht="3" customHeight="1">
      <c r="C8" s="47"/>
      <c r="D8" s="14"/>
      <c r="E8" s="14"/>
    </row>
    <row r="9" spans="3:9" ht="15.95" customHeight="1">
      <c r="C9" s="47"/>
      <c r="D9" s="97" t="s">
        <v>91</v>
      </c>
      <c r="E9" s="399" t="s">
        <v>312</v>
      </c>
    </row>
    <row r="10" spans="3:9" ht="12" customHeight="1">
      <c r="C10" s="47"/>
      <c r="D10" s="39" t="s">
        <v>92</v>
      </c>
      <c r="E10" s="39" t="s">
        <v>48</v>
      </c>
    </row>
    <row r="11" spans="3:9" ht="11.25" hidden="1" customHeight="1">
      <c r="C11" s="47"/>
      <c r="D11" s="186">
        <v>0</v>
      </c>
      <c r="E11" s="400"/>
    </row>
    <row r="12" spans="3:9" ht="15" customHeight="1">
      <c r="C12" s="160"/>
      <c r="D12" s="117">
        <v>1</v>
      </c>
      <c r="E12" s="1091"/>
    </row>
    <row r="13" spans="3:9" ht="12" customHeight="1">
      <c r="C13" s="47"/>
      <c r="D13" s="401"/>
      <c r="E13" s="402" t="s">
        <v>176</v>
      </c>
    </row>
    <row r="14" spans="3:9" ht="3" customHeight="1"/>
    <row r="15" spans="3:9" ht="22.5" customHeight="1">
      <c r="C15" s="161"/>
      <c r="D15" s="1374" t="s">
        <v>314</v>
      </c>
      <c r="E15" s="1374"/>
      <c r="F15" s="162"/>
      <c r="G15" s="162"/>
      <c r="H15" s="162"/>
      <c r="I15" s="162"/>
    </row>
  </sheetData>
  <sheetProtection password="FA9C" sheet="1" objects="1" scenarios="1" formatColumns="0" formatRow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2200-000000000000}">
      <formula1>900</formula1>
    </dataValidation>
  </dataValidations>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Comm">
    <tabColor rgb="FFCCCCFF"/>
    <pageSetUpPr fitToPage="1"/>
  </sheetPr>
  <dimension ref="A1:L12"/>
  <sheetViews>
    <sheetView showGridLines="0" topLeftCell="C6" zoomScaleNormal="100" workbookViewId="0"/>
  </sheetViews>
  <sheetFormatPr defaultRowHeight="14.25"/>
  <cols>
    <col min="1" max="2" width="9.140625" style="13" hidden="1" customWidth="1"/>
    <col min="3" max="3" width="3.7109375" style="46" customWidth="1"/>
    <col min="4" max="4" width="6.28515625" style="13" customWidth="1"/>
    <col min="5" max="5" width="94.85546875" style="13" customWidth="1"/>
    <col min="6" max="16384" width="9.140625" style="13"/>
  </cols>
  <sheetData>
    <row r="1" spans="3:12" hidden="1">
      <c r="L1" s="403"/>
    </row>
    <row r="2" spans="3:12" hidden="1"/>
    <row r="3" spans="3:12" hidden="1"/>
    <row r="4" spans="3:12" hidden="1"/>
    <row r="5" spans="3:12" hidden="1"/>
    <row r="6" spans="3:12" ht="3" customHeight="1">
      <c r="C6" s="47"/>
      <c r="D6" s="14"/>
      <c r="E6" s="14"/>
    </row>
    <row r="7" spans="3:12" ht="22.5">
      <c r="C7" s="47"/>
      <c r="D7" s="1371" t="s">
        <v>54</v>
      </c>
      <c r="E7" s="1371"/>
      <c r="F7" s="409"/>
    </row>
    <row r="8" spans="3:12" ht="3" customHeight="1">
      <c r="C8" s="47"/>
      <c r="D8" s="14"/>
      <c r="E8" s="14"/>
    </row>
    <row r="9" spans="3:12" ht="15.95" customHeight="1">
      <c r="C9" s="47"/>
      <c r="D9" s="97" t="s">
        <v>91</v>
      </c>
      <c r="E9" s="107" t="s">
        <v>175</v>
      </c>
    </row>
    <row r="10" spans="3:12" ht="12" customHeight="1">
      <c r="C10" s="47"/>
      <c r="D10" s="39" t="s">
        <v>92</v>
      </c>
      <c r="E10" s="39" t="s">
        <v>48</v>
      </c>
    </row>
    <row r="11" spans="3:12" ht="15" hidden="1" customHeight="1">
      <c r="C11" s="47"/>
      <c r="D11" s="117">
        <v>0</v>
      </c>
      <c r="E11" s="185"/>
    </row>
    <row r="12" spans="3:12">
      <c r="C12" s="47"/>
      <c r="D12" s="108"/>
      <c r="E12" s="106" t="s">
        <v>176</v>
      </c>
    </row>
  </sheetData>
  <sheetProtection password="FA9C" sheet="1" objects="1" scenarios="1" formatColumns="0" formatRows="0"/>
  <mergeCells count="1">
    <mergeCell ref="D7:E7"/>
  </mergeCells>
  <phoneticPr fontId="10" type="noConversion"/>
  <dataValidations count="1">
    <dataValidation type="textLength" operator="lessThanOrEqual" allowBlank="1" showInputMessage="1" showErrorMessage="1" errorTitle="Ошибка" error="Допускается ввод не более 900 символов!" sqref="E11" xr:uid="{00000000-0002-0000-2300-000000000000}">
      <formula1>900</formula1>
    </dataValidation>
  </dataValidations>
  <pageMargins left="0.75" right="0.75" top="1" bottom="1" header="0.5" footer="0.5"/>
  <pageSetup paperSize="9" scale="74"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ListCheck">
    <tabColor indexed="31"/>
  </sheetPr>
  <dimension ref="B1:E5"/>
  <sheetViews>
    <sheetView showGridLines="0" zoomScaleNormal="100" workbookViewId="0">
      <selection activeCell="B5" sqref="B5"/>
    </sheetView>
  </sheetViews>
  <sheetFormatPr defaultRowHeight="11.25"/>
  <cols>
    <col min="1" max="1" width="1.7109375" style="43" customWidth="1"/>
    <col min="2" max="2" width="34.5703125" style="43" customWidth="1"/>
    <col min="3" max="3" width="85.5703125" style="43" customWidth="1"/>
    <col min="4" max="4" width="17.7109375" style="43" customWidth="1"/>
    <col min="5" max="16384" width="9.140625" style="43"/>
  </cols>
  <sheetData>
    <row r="1" spans="2:5" ht="3" customHeight="1"/>
    <row r="2" spans="2:5" ht="22.5">
      <c r="B2" s="1375" t="s">
        <v>55</v>
      </c>
      <c r="C2" s="1375"/>
      <c r="D2" s="1375"/>
      <c r="E2" s="410"/>
    </row>
    <row r="3" spans="2:5" ht="3" customHeight="1"/>
    <row r="4" spans="2:5" ht="21.75" customHeight="1" thickBot="1">
      <c r="B4" s="1201" t="s">
        <v>1</v>
      </c>
      <c r="C4" s="1201" t="s">
        <v>90</v>
      </c>
      <c r="D4" s="1201" t="s">
        <v>71</v>
      </c>
    </row>
    <row r="5" spans="2:5" ht="12" thickTop="1"/>
  </sheetData>
  <sheetProtection algorithmName="SHA-512" hashValue="YwCZkXbozX/eLNwIXCfpJJG2JhSs8aSeoXiYg6QKM40Dd3ld303bXoClIujKeB/RKoeheYnJU7gtYMdl326Ehw==" saltValue="96s0Eyk2np/o6soEelqreQ==" spinCount="100000" sheet="1" objects="1" scenarios="1" formatColumns="0" formatRows="0" autoFilter="0"/>
  <autoFilter ref="B4:D4" xr:uid="{419402D9-87B7-4CE9-B92F-0EB881DB794D}"/>
  <mergeCells count="1">
    <mergeCell ref="B2:D2"/>
  </mergeCells>
  <phoneticPr fontId="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TSH_et_union_hor">
    <tabColor indexed="47"/>
  </sheetPr>
  <dimension ref="A2:CU373"/>
  <sheetViews>
    <sheetView showGridLines="0" zoomScale="85" zoomScaleNormal="85" workbookViewId="0"/>
  </sheetViews>
  <sheetFormatPr defaultRowHeight="17.100000000000001" customHeight="1"/>
  <cols>
    <col min="1" max="2" width="10" customWidth="1"/>
    <col min="4" max="4" width="11.140625" bestFit="1" customWidth="1"/>
    <col min="5" max="5" width="16.5703125" customWidth="1"/>
    <col min="6" max="6" width="16.28515625" customWidth="1"/>
    <col min="7" max="7" width="19.140625" customWidth="1"/>
    <col min="8" max="11" width="10" customWidth="1"/>
    <col min="12" max="12" width="12.7109375" customWidth="1"/>
    <col min="13" max="13" width="26.710937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4" width="115.7109375" customWidth="1"/>
    <col min="28" max="28" width="115.7109375" customWidth="1"/>
    <col min="30" max="90" width="115.7109375" customWidth="1"/>
  </cols>
  <sheetData>
    <row r="2" spans="1:23" s="34" customFormat="1" ht="17.100000000000001" customHeight="1">
      <c r="A2" s="34" t="s">
        <v>174</v>
      </c>
    </row>
    <row r="4" spans="1:23" s="13" customFormat="1" ht="17.100000000000001" customHeight="1">
      <c r="C4" s="45"/>
      <c r="D4" s="117"/>
      <c r="E4" s="118"/>
    </row>
    <row r="7" spans="1:23" s="34" customFormat="1" ht="17.100000000000001" customHeight="1">
      <c r="A7" s="34" t="s">
        <v>0</v>
      </c>
    </row>
    <row r="8" spans="1:23" ht="17.100000000000001" customHeight="1">
      <c r="G8" s="90"/>
      <c r="H8" s="90"/>
      <c r="I8" s="90"/>
      <c r="M8" s="40"/>
    </row>
    <row r="9" spans="1:23" s="96" customFormat="1" ht="17.100000000000001" customHeight="1">
      <c r="A9" s="197"/>
      <c r="C9" s="152"/>
      <c r="D9" s="1250">
        <v>1</v>
      </c>
      <c r="E9" s="1398"/>
      <c r="F9" s="1400"/>
      <c r="G9" s="1404" t="s">
        <v>84</v>
      </c>
      <c r="H9" s="1250"/>
      <c r="I9" s="1250">
        <v>1</v>
      </c>
      <c r="J9" s="1393"/>
      <c r="K9" s="1306" t="s">
        <v>84</v>
      </c>
      <c r="L9" s="1269"/>
      <c r="M9" s="1269" t="s">
        <v>92</v>
      </c>
      <c r="N9" s="1396"/>
      <c r="O9" s="1306" t="s">
        <v>84</v>
      </c>
      <c r="P9" s="1269"/>
      <c r="Q9" s="1269" t="s">
        <v>92</v>
      </c>
      <c r="R9" s="1397"/>
      <c r="S9" s="1306" t="s">
        <v>84</v>
      </c>
      <c r="T9" s="1034"/>
      <c r="U9" s="1034" t="s">
        <v>92</v>
      </c>
      <c r="V9" s="1189"/>
      <c r="W9" s="288"/>
    </row>
    <row r="10" spans="1:23" s="702" customFormat="1" ht="17.100000000000001" customHeight="1">
      <c r="A10" s="197"/>
      <c r="C10" s="152"/>
      <c r="D10" s="1250"/>
      <c r="E10" s="1398"/>
      <c r="F10" s="1400"/>
      <c r="G10" s="1404"/>
      <c r="H10" s="1250"/>
      <c r="I10" s="1250"/>
      <c r="J10" s="1393"/>
      <c r="K10" s="1306"/>
      <c r="L10" s="1269"/>
      <c r="M10" s="1269"/>
      <c r="N10" s="1396"/>
      <c r="O10" s="1306"/>
      <c r="P10" s="1269"/>
      <c r="Q10" s="1269"/>
      <c r="R10" s="1397"/>
      <c r="S10" s="1306"/>
      <c r="T10" s="1036"/>
      <c r="U10" s="707"/>
      <c r="V10" s="708" t="s">
        <v>630</v>
      </c>
      <c r="W10" s="709"/>
    </row>
    <row r="11" spans="1:23" s="96" customFormat="1" ht="17.100000000000001" customHeight="1">
      <c r="A11" s="197"/>
      <c r="C11" s="152"/>
      <c r="D11" s="1251"/>
      <c r="E11" s="1399"/>
      <c r="F11" s="1401"/>
      <c r="G11" s="1251"/>
      <c r="H11" s="1251"/>
      <c r="I11" s="1251"/>
      <c r="J11" s="1394"/>
      <c r="K11" s="1251"/>
      <c r="L11" s="1251"/>
      <c r="M11" s="1251"/>
      <c r="N11" s="1397"/>
      <c r="O11" s="1251"/>
      <c r="P11" s="1035"/>
      <c r="Q11" s="707"/>
      <c r="R11" s="708" t="s">
        <v>629</v>
      </c>
      <c r="S11" s="704"/>
      <c r="T11" s="704"/>
      <c r="U11" s="704"/>
      <c r="V11" s="704"/>
      <c r="W11" s="709"/>
    </row>
    <row r="12" spans="1:23" s="96" customFormat="1" ht="17.100000000000001" customHeight="1">
      <c r="A12" s="197"/>
      <c r="C12" s="152"/>
      <c r="D12" s="1251"/>
      <c r="E12" s="1399"/>
      <c r="F12" s="1401"/>
      <c r="G12" s="1251"/>
      <c r="H12" s="1251"/>
      <c r="I12" s="1251"/>
      <c r="J12" s="1394"/>
      <c r="K12" s="1251"/>
      <c r="L12" s="707"/>
      <c r="M12" s="708"/>
      <c r="N12" s="708" t="s">
        <v>410</v>
      </c>
      <c r="O12" s="708"/>
      <c r="P12" s="708"/>
      <c r="Q12" s="708"/>
      <c r="R12" s="708"/>
      <c r="S12" s="704"/>
      <c r="T12" s="704"/>
      <c r="U12" s="704"/>
      <c r="V12" s="704"/>
      <c r="W12" s="709"/>
    </row>
    <row r="13" spans="1:23" s="96" customFormat="1" ht="17.25" customHeight="1">
      <c r="A13" s="197"/>
      <c r="C13" s="152"/>
      <c r="D13" s="1251"/>
      <c r="E13" s="1399"/>
      <c r="F13" s="1401"/>
      <c r="G13" s="1251"/>
      <c r="H13" s="707"/>
      <c r="I13" s="708"/>
      <c r="J13" s="708"/>
      <c r="K13" s="708"/>
      <c r="L13" s="708"/>
      <c r="M13" s="708"/>
      <c r="N13" s="708"/>
      <c r="O13" s="708"/>
      <c r="P13" s="708"/>
      <c r="Q13" s="708"/>
      <c r="R13" s="708"/>
      <c r="S13" s="704"/>
      <c r="T13" s="704"/>
      <c r="U13" s="704"/>
      <c r="V13" s="704"/>
      <c r="W13" s="709"/>
    </row>
    <row r="14" spans="1:23" ht="17.100000000000001" customHeight="1">
      <c r="A14" s="198"/>
    </row>
    <row r="15" spans="1:23" ht="16.5" customHeight="1">
      <c r="A15" s="197"/>
      <c r="B15" s="96"/>
      <c r="C15" s="152"/>
      <c r="D15" s="1392"/>
      <c r="E15" s="1402"/>
      <c r="F15" s="1403"/>
      <c r="G15" s="1405"/>
      <c r="H15" s="1250"/>
      <c r="I15" s="1250">
        <v>1</v>
      </c>
      <c r="J15" s="1393"/>
      <c r="K15" s="1306" t="s">
        <v>84</v>
      </c>
      <c r="L15" s="1269"/>
      <c r="M15" s="1269" t="s">
        <v>92</v>
      </c>
      <c r="N15" s="1396"/>
      <c r="O15" s="1306" t="s">
        <v>84</v>
      </c>
      <c r="P15" s="1269"/>
      <c r="Q15" s="1269" t="s">
        <v>92</v>
      </c>
      <c r="R15" s="1397"/>
      <c r="S15" s="1306" t="s">
        <v>84</v>
      </c>
      <c r="T15" s="1034"/>
      <c r="U15" s="1034" t="s">
        <v>92</v>
      </c>
      <c r="V15" s="1189"/>
      <c r="W15" s="288"/>
    </row>
    <row r="16" spans="1:23" s="705" customFormat="1" ht="16.5" customHeight="1">
      <c r="A16" s="711"/>
      <c r="B16" s="706"/>
      <c r="C16" s="710"/>
      <c r="D16" s="1392"/>
      <c r="E16" s="1402"/>
      <c r="F16" s="1403"/>
      <c r="G16" s="1405"/>
      <c r="H16" s="1250"/>
      <c r="I16" s="1250"/>
      <c r="J16" s="1393"/>
      <c r="K16" s="1306"/>
      <c r="L16" s="1269"/>
      <c r="M16" s="1269"/>
      <c r="N16" s="1396"/>
      <c r="O16" s="1306"/>
      <c r="P16" s="1269"/>
      <c r="Q16" s="1269"/>
      <c r="R16" s="1397"/>
      <c r="S16" s="1306"/>
      <c r="T16" s="1036"/>
      <c r="U16" s="707"/>
      <c r="V16" s="708" t="s">
        <v>630</v>
      </c>
      <c r="W16" s="709"/>
    </row>
    <row r="17" spans="1:36" ht="17.100000000000001" customHeight="1">
      <c r="A17" s="197"/>
      <c r="B17" s="96"/>
      <c r="C17" s="152"/>
      <c r="D17" s="1392"/>
      <c r="E17" s="1402"/>
      <c r="F17" s="1403"/>
      <c r="G17" s="1405"/>
      <c r="H17" s="1250"/>
      <c r="I17" s="1250"/>
      <c r="J17" s="1394"/>
      <c r="K17" s="1306"/>
      <c r="L17" s="1269"/>
      <c r="M17" s="1269"/>
      <c r="N17" s="1397"/>
      <c r="O17" s="1306"/>
      <c r="P17" s="1035"/>
      <c r="Q17" s="707"/>
      <c r="R17" s="708" t="s">
        <v>629</v>
      </c>
      <c r="S17" s="704"/>
      <c r="T17" s="704"/>
      <c r="U17" s="704"/>
      <c r="V17" s="704"/>
      <c r="W17" s="709"/>
    </row>
    <row r="18" spans="1:36" ht="17.100000000000001" customHeight="1">
      <c r="A18" s="197"/>
      <c r="B18" s="96"/>
      <c r="C18" s="152"/>
      <c r="D18" s="1392"/>
      <c r="E18" s="1402"/>
      <c r="F18" s="1403"/>
      <c r="G18" s="1405"/>
      <c r="H18" s="1250"/>
      <c r="I18" s="1250"/>
      <c r="J18" s="1394"/>
      <c r="K18" s="1306"/>
      <c r="L18" s="707"/>
      <c r="M18" s="708"/>
      <c r="N18" s="708" t="s">
        <v>410</v>
      </c>
      <c r="O18" s="708"/>
      <c r="P18" s="708"/>
      <c r="Q18" s="708"/>
      <c r="R18" s="708"/>
      <c r="S18" s="704"/>
      <c r="T18" s="704"/>
      <c r="U18" s="704"/>
      <c r="V18" s="704"/>
      <c r="W18" s="709"/>
    </row>
    <row r="19" spans="1:36" ht="17.100000000000001" customHeight="1">
      <c r="A19" s="197"/>
      <c r="B19" s="96"/>
      <c r="C19" s="152"/>
      <c r="D19" s="1392"/>
      <c r="E19" s="1402"/>
      <c r="F19" s="1403"/>
      <c r="G19" s="1405"/>
      <c r="H19" s="707"/>
      <c r="I19" s="708"/>
      <c r="J19" s="708"/>
      <c r="K19" s="708"/>
      <c r="L19" s="708"/>
      <c r="M19" s="708"/>
      <c r="N19" s="708"/>
      <c r="O19" s="708"/>
      <c r="P19" s="708"/>
      <c r="Q19" s="708"/>
      <c r="R19" s="708"/>
      <c r="S19" s="704"/>
      <c r="T19" s="704"/>
      <c r="U19" s="704"/>
      <c r="V19" s="704"/>
      <c r="W19" s="709"/>
    </row>
    <row r="20" spans="1:36" ht="17.100000000000001" customHeight="1">
      <c r="A20" s="198"/>
    </row>
    <row r="21" spans="1:36" s="34" customFormat="1" ht="17.100000000000001" customHeight="1">
      <c r="A21" s="34" t="s">
        <v>12</v>
      </c>
      <c r="C21" s="34" t="s">
        <v>92</v>
      </c>
    </row>
    <row r="27" spans="1:36" ht="17.100000000000001" customHeight="1">
      <c r="O27" s="1395" t="s">
        <v>297</v>
      </c>
      <c r="P27" s="1395"/>
      <c r="Q27" s="1395"/>
      <c r="R27" s="1331" t="s">
        <v>269</v>
      </c>
      <c r="S27" s="1331"/>
      <c r="T27" s="1331"/>
      <c r="U27" s="1291" t="s">
        <v>339</v>
      </c>
      <c r="W27" s="1406"/>
    </row>
    <row r="28" spans="1:36" ht="17.100000000000001" customHeight="1">
      <c r="O28" s="1332" t="s">
        <v>578</v>
      </c>
      <c r="P28" s="1332" t="s">
        <v>270</v>
      </c>
      <c r="Q28" s="1332"/>
      <c r="R28" s="1331"/>
      <c r="S28" s="1331"/>
      <c r="T28" s="1331"/>
      <c r="U28" s="1291"/>
      <c r="W28" s="1406"/>
    </row>
    <row r="29" spans="1:36" ht="37.5" customHeight="1">
      <c r="O29" s="1332"/>
      <c r="P29" s="98" t="s">
        <v>579</v>
      </c>
      <c r="Q29" s="98" t="s">
        <v>6</v>
      </c>
      <c r="R29" s="99" t="s">
        <v>273</v>
      </c>
      <c r="S29" s="1333" t="s">
        <v>272</v>
      </c>
      <c r="T29" s="1333"/>
      <c r="U29" s="1291"/>
      <c r="W29" s="1406"/>
    </row>
    <row r="30" spans="1:36" ht="17.100000000000001" customHeight="1">
      <c r="G30" s="150"/>
      <c r="H30" s="150"/>
      <c r="I30" s="150"/>
      <c r="J30" s="150"/>
      <c r="K30" s="150"/>
      <c r="L30" s="116"/>
      <c r="M30" s="404" t="s">
        <v>182</v>
      </c>
      <c r="N30" s="405"/>
      <c r="O30" s="1407"/>
      <c r="P30" s="1407"/>
      <c r="Q30" s="1407"/>
      <c r="R30" s="1407"/>
      <c r="S30" s="1407"/>
      <c r="T30" s="1407"/>
      <c r="U30" s="1407"/>
      <c r="V30" s="116"/>
      <c r="W30" s="116"/>
      <c r="X30" s="196"/>
      <c r="Y30" s="196"/>
      <c r="Z30" s="196"/>
      <c r="AA30" s="196"/>
      <c r="AB30" s="196"/>
      <c r="AC30" s="196"/>
      <c r="AD30" s="196"/>
      <c r="AE30" s="196"/>
      <c r="AF30" s="196"/>
      <c r="AG30" s="196"/>
      <c r="AH30" s="196"/>
      <c r="AI30" s="196"/>
      <c r="AJ30" s="196"/>
    </row>
    <row r="31" spans="1:36" s="493" customFormat="1" ht="22.5">
      <c r="A31" s="1310">
        <v>1</v>
      </c>
      <c r="B31" s="795"/>
      <c r="C31" s="795"/>
      <c r="D31" s="795"/>
      <c r="E31" s="796"/>
      <c r="F31" s="797"/>
      <c r="G31" s="797"/>
      <c r="H31" s="797"/>
      <c r="I31" s="798"/>
      <c r="J31" s="793"/>
      <c r="K31" s="800"/>
      <c r="L31" s="562">
        <f>mergeValue(A31)</f>
        <v>1</v>
      </c>
      <c r="M31" s="610" t="s">
        <v>19</v>
      </c>
      <c r="N31" s="615"/>
      <c r="O31" s="1376"/>
      <c r="P31" s="1377"/>
      <c r="Q31" s="1377"/>
      <c r="R31" s="1377"/>
      <c r="S31" s="1377"/>
      <c r="T31" s="1377"/>
      <c r="U31" s="1377"/>
      <c r="V31" s="1378"/>
      <c r="W31" s="1129" t="s">
        <v>718</v>
      </c>
      <c r="X31" s="554"/>
      <c r="Y31" s="558"/>
      <c r="Z31" s="558" t="str">
        <f t="shared" ref="Z31:Z44" si="0">IF(M31="","",M31 )</f>
        <v>Наименование тарифа</v>
      </c>
      <c r="AA31" s="558"/>
      <c r="AB31" s="558"/>
      <c r="AC31" s="558"/>
      <c r="AD31" s="554"/>
      <c r="AE31" s="554"/>
      <c r="AF31" s="554"/>
      <c r="AG31" s="554"/>
      <c r="AH31" s="554"/>
      <c r="AI31" s="554"/>
      <c r="AJ31" s="554"/>
    </row>
    <row r="32" spans="1:36" s="493" customFormat="1" ht="22.5">
      <c r="A32" s="1310"/>
      <c r="B32" s="1310">
        <v>1</v>
      </c>
      <c r="C32" s="795"/>
      <c r="D32" s="795"/>
      <c r="E32" s="797"/>
      <c r="F32" s="797"/>
      <c r="G32" s="797"/>
      <c r="H32" s="797"/>
      <c r="I32" s="792"/>
      <c r="J32" s="791"/>
      <c r="K32" s="794"/>
      <c r="L32" s="562" t="str">
        <f>mergeValue(A32) &amp;"."&amp; mergeValue(B32)</f>
        <v>1.1</v>
      </c>
      <c r="M32" s="516" t="s">
        <v>15</v>
      </c>
      <c r="N32" s="615"/>
      <c r="O32" s="1376"/>
      <c r="P32" s="1377"/>
      <c r="Q32" s="1377"/>
      <c r="R32" s="1377"/>
      <c r="S32" s="1377"/>
      <c r="T32" s="1377"/>
      <c r="U32" s="1377"/>
      <c r="V32" s="1378"/>
      <c r="W32" s="1129" t="s">
        <v>459</v>
      </c>
      <c r="X32" s="554"/>
      <c r="Y32" s="558"/>
      <c r="Z32" s="558" t="str">
        <f t="shared" si="0"/>
        <v>Территория действия тарифа</v>
      </c>
      <c r="AA32" s="558"/>
      <c r="AB32" s="558"/>
      <c r="AC32" s="558"/>
      <c r="AD32" s="554"/>
      <c r="AE32" s="554"/>
      <c r="AF32" s="554"/>
      <c r="AG32" s="554"/>
      <c r="AH32" s="554"/>
      <c r="AI32" s="554"/>
      <c r="AJ32" s="554"/>
    </row>
    <row r="33" spans="1:36" s="493" customFormat="1" ht="22.5">
      <c r="A33" s="1310"/>
      <c r="B33" s="1310"/>
      <c r="C33" s="1310">
        <v>1</v>
      </c>
      <c r="D33" s="795"/>
      <c r="E33" s="797"/>
      <c r="F33" s="797"/>
      <c r="G33" s="797"/>
      <c r="H33" s="797"/>
      <c r="I33" s="799"/>
      <c r="J33" s="791"/>
      <c r="K33" s="794"/>
      <c r="L33" s="562" t="str">
        <f>mergeValue(A33) &amp;"."&amp; mergeValue(B33)&amp;"."&amp; mergeValue(C33)</f>
        <v>1.1.1</v>
      </c>
      <c r="M33" s="517" t="s">
        <v>7</v>
      </c>
      <c r="N33" s="615"/>
      <c r="O33" s="1376"/>
      <c r="P33" s="1377"/>
      <c r="Q33" s="1377"/>
      <c r="R33" s="1377"/>
      <c r="S33" s="1377"/>
      <c r="T33" s="1377"/>
      <c r="U33" s="1377"/>
      <c r="V33" s="1378"/>
      <c r="W33" s="1129" t="s">
        <v>600</v>
      </c>
      <c r="X33" s="554"/>
      <c r="Y33" s="558"/>
      <c r="Z33" s="558" t="str">
        <f t="shared" si="0"/>
        <v xml:space="preserve">Наименование системы теплоснабжения </v>
      </c>
      <c r="AA33" s="558"/>
      <c r="AB33" s="558"/>
      <c r="AC33" s="558"/>
      <c r="AD33" s="554"/>
      <c r="AE33" s="554"/>
      <c r="AF33" s="554"/>
      <c r="AG33" s="554"/>
      <c r="AH33" s="554"/>
      <c r="AI33" s="554"/>
      <c r="AJ33" s="554"/>
    </row>
    <row r="34" spans="1:36" s="493" customFormat="1" ht="22.5">
      <c r="A34" s="1310"/>
      <c r="B34" s="1310"/>
      <c r="C34" s="1310"/>
      <c r="D34" s="1310">
        <v>1</v>
      </c>
      <c r="E34" s="797"/>
      <c r="F34" s="797"/>
      <c r="G34" s="797"/>
      <c r="H34" s="797"/>
      <c r="I34" s="799"/>
      <c r="J34" s="791"/>
      <c r="K34" s="794"/>
      <c r="L34" s="562" t="str">
        <f>mergeValue(A34) &amp;"."&amp; mergeValue(B34)&amp;"."&amp; mergeValue(C34)&amp;"."&amp; mergeValue(D34)</f>
        <v>1.1.1.1</v>
      </c>
      <c r="M34" s="518" t="s">
        <v>21</v>
      </c>
      <c r="N34" s="615"/>
      <c r="O34" s="1376"/>
      <c r="P34" s="1377"/>
      <c r="Q34" s="1377"/>
      <c r="R34" s="1377"/>
      <c r="S34" s="1377"/>
      <c r="T34" s="1377"/>
      <c r="U34" s="1377"/>
      <c r="V34" s="1378"/>
      <c r="W34" s="1129" t="s">
        <v>601</v>
      </c>
      <c r="X34" s="554"/>
      <c r="Y34" s="558"/>
      <c r="Z34" s="558" t="str">
        <f t="shared" si="0"/>
        <v xml:space="preserve">Источник тепловой энергии  </v>
      </c>
      <c r="AA34" s="558"/>
      <c r="AB34" s="558"/>
      <c r="AC34" s="558"/>
      <c r="AD34" s="554"/>
      <c r="AE34" s="554"/>
      <c r="AF34" s="554"/>
      <c r="AG34" s="554"/>
      <c r="AH34" s="554"/>
      <c r="AI34" s="554"/>
      <c r="AJ34" s="554"/>
    </row>
    <row r="35" spans="1:36" s="493" customFormat="1" ht="78.75">
      <c r="A35" s="1310"/>
      <c r="B35" s="1310"/>
      <c r="C35" s="1310"/>
      <c r="D35" s="1310"/>
      <c r="E35" s="1310">
        <v>1</v>
      </c>
      <c r="F35" s="797"/>
      <c r="G35" s="797"/>
      <c r="H35" s="795">
        <v>1</v>
      </c>
      <c r="I35" s="1310">
        <v>1</v>
      </c>
      <c r="J35" s="797"/>
      <c r="K35" s="802"/>
      <c r="L35" s="562" t="str">
        <f>mergeValue(A35) &amp;"."&amp; mergeValue(B35)&amp;"."&amp; mergeValue(C35)&amp;"."&amp; mergeValue(D35)&amp;"."&amp; mergeValue(E35)</f>
        <v>1.1.1.1.1</v>
      </c>
      <c r="M35" s="524" t="s">
        <v>8</v>
      </c>
      <c r="N35" s="615"/>
      <c r="O35" s="1313"/>
      <c r="P35" s="1314"/>
      <c r="Q35" s="1314"/>
      <c r="R35" s="1314"/>
      <c r="S35" s="1314"/>
      <c r="T35" s="1314"/>
      <c r="U35" s="1314"/>
      <c r="V35" s="1315"/>
      <c r="W35" s="1129" t="s">
        <v>719</v>
      </c>
      <c r="X35" s="554"/>
      <c r="Y35" s="558"/>
      <c r="Z35" s="558" t="str">
        <f t="shared" si="0"/>
        <v>Схема подключения теплопотребляющей установки к коллектору источника тепловой энергии</v>
      </c>
      <c r="AA35" s="558"/>
      <c r="AB35" s="558"/>
      <c r="AC35" s="558"/>
      <c r="AD35" s="554"/>
      <c r="AE35" s="554"/>
      <c r="AF35" s="554"/>
      <c r="AG35" s="554"/>
      <c r="AH35" s="554"/>
      <c r="AI35" s="554"/>
      <c r="AJ35" s="554"/>
    </row>
    <row r="36" spans="1:36" s="493" customFormat="1" ht="33.75">
      <c r="A36" s="1310"/>
      <c r="B36" s="1310"/>
      <c r="C36" s="1310"/>
      <c r="D36" s="1310"/>
      <c r="E36" s="1310"/>
      <c r="F36" s="1310">
        <v>1</v>
      </c>
      <c r="G36" s="795"/>
      <c r="H36" s="795"/>
      <c r="I36" s="1310"/>
      <c r="J36" s="1310">
        <v>1</v>
      </c>
      <c r="K36" s="803"/>
      <c r="L36" s="562" t="str">
        <f>mergeValue(A36) &amp;"."&amp; mergeValue(B36)&amp;"."&amp; mergeValue(C36)&amp;"."&amp; mergeValue(D36)&amp;"."&amp; mergeValue(E36)&amp;"."&amp; mergeValue(F36)</f>
        <v>1.1.1.1.1.1</v>
      </c>
      <c r="M36" s="525" t="s">
        <v>9</v>
      </c>
      <c r="N36" s="615"/>
      <c r="O36" s="1313"/>
      <c r="P36" s="1314"/>
      <c r="Q36" s="1314"/>
      <c r="R36" s="1314"/>
      <c r="S36" s="1314"/>
      <c r="T36" s="1314"/>
      <c r="U36" s="1314"/>
      <c r="V36" s="1315"/>
      <c r="W36" s="1129" t="s">
        <v>720</v>
      </c>
      <c r="X36" s="554"/>
      <c r="Y36" s="558"/>
      <c r="Z36" s="558" t="str">
        <f t="shared" si="0"/>
        <v>Группа потребителей</v>
      </c>
      <c r="AA36" s="558"/>
      <c r="AB36" s="558"/>
      <c r="AC36" s="558"/>
      <c r="AD36" s="554"/>
      <c r="AE36" s="554"/>
      <c r="AF36" s="554"/>
      <c r="AG36" s="554"/>
      <c r="AH36" s="554"/>
      <c r="AI36" s="554"/>
      <c r="AJ36" s="554"/>
    </row>
    <row r="37" spans="1:36" s="493" customFormat="1" ht="122.1" customHeight="1">
      <c r="A37" s="1310"/>
      <c r="B37" s="1310"/>
      <c r="C37" s="1310"/>
      <c r="D37" s="1310"/>
      <c r="E37" s="1310"/>
      <c r="F37" s="1310"/>
      <c r="G37" s="795">
        <v>1</v>
      </c>
      <c r="H37" s="795"/>
      <c r="I37" s="1310"/>
      <c r="J37" s="1310"/>
      <c r="K37" s="803">
        <v>1</v>
      </c>
      <c r="L37" s="562" t="str">
        <f>mergeValue(A37) &amp;"."&amp; mergeValue(B37)&amp;"."&amp; mergeValue(C37)&amp;"."&amp; mergeValue(D37)&amp;"."&amp; mergeValue(E37)&amp;"."&amp; mergeValue(F37)&amp;"."&amp; mergeValue(G37)</f>
        <v>1.1.1.1.1.1.1</v>
      </c>
      <c r="M37" s="1016"/>
      <c r="N37" s="615"/>
      <c r="O37" s="532"/>
      <c r="P37" s="532"/>
      <c r="Q37" s="1040"/>
      <c r="R37" s="1305"/>
      <c r="S37" s="1306" t="s">
        <v>83</v>
      </c>
      <c r="T37" s="1305"/>
      <c r="U37" s="1306" t="s">
        <v>83</v>
      </c>
      <c r="V37" s="532"/>
      <c r="W37" s="1280" t="s">
        <v>721</v>
      </c>
      <c r="X37" s="554" t="str">
        <f>strCheckDate(O38:V38)</f>
        <v/>
      </c>
      <c r="Y37" s="558"/>
      <c r="Z37" s="558" t="str">
        <f t="shared" si="0"/>
        <v/>
      </c>
      <c r="AA37" s="558"/>
      <c r="AB37" s="558"/>
      <c r="AC37" s="558"/>
      <c r="AD37" s="554"/>
      <c r="AE37" s="554"/>
      <c r="AF37" s="554"/>
      <c r="AG37" s="554"/>
      <c r="AH37" s="554"/>
      <c r="AI37" s="554"/>
      <c r="AJ37" s="554"/>
    </row>
    <row r="38" spans="1:36" s="493" customFormat="1" ht="14.25" hidden="1" customHeight="1">
      <c r="A38" s="1310"/>
      <c r="B38" s="1310"/>
      <c r="C38" s="1310"/>
      <c r="D38" s="1310"/>
      <c r="E38" s="1310"/>
      <c r="F38" s="1310"/>
      <c r="G38" s="795"/>
      <c r="H38" s="795"/>
      <c r="I38" s="1310"/>
      <c r="J38" s="1310"/>
      <c r="K38" s="803"/>
      <c r="L38" s="569"/>
      <c r="M38" s="615"/>
      <c r="N38" s="615"/>
      <c r="O38" s="532"/>
      <c r="P38" s="532"/>
      <c r="Q38" s="553" t="str">
        <f>R37 &amp; "-" &amp; T37</f>
        <v>-</v>
      </c>
      <c r="R38" s="1305"/>
      <c r="S38" s="1306"/>
      <c r="T38" s="1305"/>
      <c r="U38" s="1306"/>
      <c r="V38" s="532"/>
      <c r="W38" s="1281"/>
      <c r="X38" s="554"/>
      <c r="Y38" s="558"/>
      <c r="Z38" s="558" t="str">
        <f t="shared" si="0"/>
        <v/>
      </c>
      <c r="AA38" s="558"/>
      <c r="AB38" s="558"/>
      <c r="AC38" s="558"/>
      <c r="AD38" s="554"/>
      <c r="AE38" s="554"/>
      <c r="AF38" s="554"/>
      <c r="AG38" s="554"/>
      <c r="AH38" s="554"/>
      <c r="AI38" s="554"/>
      <c r="AJ38" s="554"/>
    </row>
    <row r="39" spans="1:36" s="493" customFormat="1" ht="15" customHeight="1">
      <c r="A39" s="1310"/>
      <c r="B39" s="1310"/>
      <c r="C39" s="1310"/>
      <c r="D39" s="1310"/>
      <c r="E39" s="1310"/>
      <c r="F39" s="1310"/>
      <c r="G39" s="797"/>
      <c r="H39" s="795"/>
      <c r="I39" s="1310"/>
      <c r="J39" s="1310"/>
      <c r="K39" s="802"/>
      <c r="L39" s="508"/>
      <c r="M39" s="527" t="s">
        <v>24</v>
      </c>
      <c r="N39" s="534"/>
      <c r="O39" s="534"/>
      <c r="P39" s="534"/>
      <c r="Q39" s="534"/>
      <c r="R39" s="534"/>
      <c r="S39" s="534"/>
      <c r="T39" s="534"/>
      <c r="U39" s="534"/>
      <c r="V39" s="530"/>
      <c r="W39" s="1282"/>
      <c r="X39" s="554"/>
      <c r="Y39" s="558"/>
      <c r="Z39" s="558" t="str">
        <f t="shared" si="0"/>
        <v>Добавить вид теплоносителя (параметры теплоносителя)</v>
      </c>
      <c r="AA39" s="558"/>
      <c r="AB39" s="558"/>
      <c r="AC39" s="558"/>
      <c r="AD39" s="554"/>
      <c r="AE39" s="554"/>
      <c r="AF39" s="554"/>
      <c r="AG39" s="554"/>
      <c r="AH39" s="554"/>
      <c r="AI39" s="554"/>
      <c r="AJ39" s="554"/>
    </row>
    <row r="40" spans="1:36" s="493" customFormat="1" ht="15" customHeight="1">
      <c r="A40" s="1310"/>
      <c r="B40" s="1310"/>
      <c r="C40" s="1310"/>
      <c r="D40" s="1310"/>
      <c r="E40" s="1310"/>
      <c r="F40" s="797"/>
      <c r="G40" s="797"/>
      <c r="H40" s="795"/>
      <c r="I40" s="1310"/>
      <c r="J40" s="797"/>
      <c r="K40" s="802"/>
      <c r="L40" s="508"/>
      <c r="M40" s="526" t="s">
        <v>10</v>
      </c>
      <c r="N40" s="534"/>
      <c r="O40" s="534"/>
      <c r="P40" s="534"/>
      <c r="Q40" s="534"/>
      <c r="R40" s="534"/>
      <c r="S40" s="534"/>
      <c r="T40" s="534"/>
      <c r="U40" s="533"/>
      <c r="V40" s="534"/>
      <c r="W40" s="634"/>
      <c r="X40" s="554"/>
      <c r="Y40" s="558"/>
      <c r="Z40" s="558" t="str">
        <f t="shared" si="0"/>
        <v>Добавить группу потребителей</v>
      </c>
      <c r="AA40" s="558"/>
      <c r="AB40" s="558"/>
      <c r="AC40" s="558"/>
      <c r="AD40" s="554"/>
      <c r="AE40" s="554"/>
      <c r="AF40" s="554"/>
      <c r="AG40" s="554"/>
      <c r="AH40" s="554"/>
      <c r="AI40" s="554"/>
      <c r="AJ40" s="554"/>
    </row>
    <row r="41" spans="1:36" s="493" customFormat="1" ht="15" customHeight="1">
      <c r="A41" s="1310"/>
      <c r="B41" s="1310"/>
      <c r="C41" s="1310"/>
      <c r="D41" s="1310"/>
      <c r="E41" s="801"/>
      <c r="F41" s="797"/>
      <c r="G41" s="797"/>
      <c r="H41" s="797"/>
      <c r="I41" s="793"/>
      <c r="J41" s="790"/>
      <c r="K41" s="800"/>
      <c r="L41" s="508"/>
      <c r="M41" s="521" t="s">
        <v>11</v>
      </c>
      <c r="N41" s="534"/>
      <c r="O41" s="534"/>
      <c r="P41" s="534"/>
      <c r="Q41" s="534"/>
      <c r="R41" s="534"/>
      <c r="S41" s="534"/>
      <c r="T41" s="534"/>
      <c r="U41" s="533"/>
      <c r="V41" s="534"/>
      <c r="W41" s="634"/>
      <c r="X41" s="554"/>
      <c r="Y41" s="558"/>
      <c r="Z41" s="558" t="str">
        <f t="shared" si="0"/>
        <v>Добавить схему подключения</v>
      </c>
      <c r="AA41" s="558"/>
      <c r="AB41" s="558"/>
      <c r="AC41" s="558"/>
      <c r="AD41" s="554"/>
      <c r="AE41" s="554"/>
      <c r="AF41" s="554"/>
      <c r="AG41" s="554"/>
      <c r="AH41" s="554"/>
      <c r="AI41" s="554"/>
      <c r="AJ41" s="554"/>
    </row>
    <row r="42" spans="1:36" s="493" customFormat="1" ht="15" customHeight="1">
      <c r="A42" s="1310"/>
      <c r="B42" s="1310"/>
      <c r="C42" s="1310"/>
      <c r="D42" s="801"/>
      <c r="E42" s="801"/>
      <c r="F42" s="797"/>
      <c r="G42" s="797"/>
      <c r="H42" s="797"/>
      <c r="I42" s="793"/>
      <c r="J42" s="790"/>
      <c r="K42" s="800"/>
      <c r="L42" s="508"/>
      <c r="M42" s="520" t="s">
        <v>16</v>
      </c>
      <c r="N42" s="534"/>
      <c r="O42" s="534"/>
      <c r="P42" s="534"/>
      <c r="Q42" s="534"/>
      <c r="R42" s="534"/>
      <c r="S42" s="534"/>
      <c r="T42" s="534"/>
      <c r="U42" s="533"/>
      <c r="V42" s="534"/>
      <c r="W42" s="634"/>
      <c r="X42" s="554"/>
      <c r="Y42" s="558"/>
      <c r="Z42" s="558" t="str">
        <f t="shared" si="0"/>
        <v>Добавить источник тепловой энергии</v>
      </c>
      <c r="AA42" s="558"/>
      <c r="AB42" s="558"/>
      <c r="AC42" s="558"/>
      <c r="AD42" s="554"/>
      <c r="AE42" s="554"/>
      <c r="AF42" s="554"/>
      <c r="AG42" s="554"/>
      <c r="AH42" s="554"/>
      <c r="AI42" s="554"/>
      <c r="AJ42" s="554"/>
    </row>
    <row r="43" spans="1:36" s="493" customFormat="1" ht="15" customHeight="1">
      <c r="A43" s="1310"/>
      <c r="B43" s="1310"/>
      <c r="C43" s="801"/>
      <c r="D43" s="801"/>
      <c r="E43" s="801"/>
      <c r="F43" s="801"/>
      <c r="G43" s="806"/>
      <c r="H43" s="793"/>
      <c r="I43" s="804"/>
      <c r="J43" s="790"/>
      <c r="K43" s="805"/>
      <c r="L43" s="508"/>
      <c r="M43" s="519" t="s">
        <v>17</v>
      </c>
      <c r="N43" s="534"/>
      <c r="O43" s="534"/>
      <c r="P43" s="534"/>
      <c r="Q43" s="534"/>
      <c r="R43" s="534"/>
      <c r="S43" s="534"/>
      <c r="T43" s="534"/>
      <c r="U43" s="533"/>
      <c r="V43" s="534"/>
      <c r="W43" s="634"/>
      <c r="X43" s="554"/>
      <c r="Y43" s="558"/>
      <c r="Z43" s="558" t="str">
        <f t="shared" si="0"/>
        <v>Добавить наименование системы теплоснабжения</v>
      </c>
      <c r="AA43" s="558"/>
      <c r="AB43" s="558"/>
      <c r="AC43" s="558"/>
      <c r="AD43" s="554"/>
      <c r="AE43" s="554"/>
      <c r="AF43" s="554"/>
      <c r="AG43" s="554"/>
      <c r="AH43" s="554"/>
      <c r="AI43" s="554"/>
      <c r="AJ43" s="554"/>
    </row>
    <row r="44" spans="1:36" s="493" customFormat="1" ht="15" customHeight="1">
      <c r="A44" s="1310"/>
      <c r="B44" s="801"/>
      <c r="C44" s="801"/>
      <c r="D44" s="801"/>
      <c r="E44" s="801"/>
      <c r="F44" s="801"/>
      <c r="G44" s="806"/>
      <c r="H44" s="793"/>
      <c r="I44" s="793"/>
      <c r="J44" s="790"/>
      <c r="K44" s="800"/>
      <c r="L44" s="508"/>
      <c r="M44" s="528" t="s">
        <v>18</v>
      </c>
      <c r="N44" s="534"/>
      <c r="O44" s="534"/>
      <c r="P44" s="534"/>
      <c r="Q44" s="534"/>
      <c r="R44" s="534"/>
      <c r="S44" s="534"/>
      <c r="T44" s="534"/>
      <c r="U44" s="533"/>
      <c r="V44" s="534"/>
      <c r="W44" s="634"/>
      <c r="X44" s="554"/>
      <c r="Y44" s="558"/>
      <c r="Z44" s="558" t="str">
        <f t="shared" si="0"/>
        <v>Добавить территорию действия тарифа</v>
      </c>
      <c r="AA44" s="558"/>
      <c r="AB44" s="558"/>
      <c r="AC44" s="558"/>
      <c r="AD44" s="554"/>
      <c r="AE44" s="554"/>
      <c r="AF44" s="554"/>
      <c r="AG44" s="554"/>
      <c r="AH44" s="554"/>
      <c r="AI44" s="554"/>
      <c r="AJ44" s="554"/>
    </row>
    <row r="45" spans="1:36" s="492" customFormat="1" ht="15" customHeight="1">
      <c r="A45" s="789"/>
      <c r="B45" s="789"/>
      <c r="C45" s="789"/>
      <c r="D45" s="789"/>
      <c r="E45" s="789"/>
      <c r="F45" s="789"/>
      <c r="G45" s="789"/>
      <c r="H45" s="789"/>
      <c r="I45" s="789"/>
      <c r="J45" s="789"/>
      <c r="K45" s="789"/>
      <c r="L45" s="462"/>
      <c r="M45" s="535" t="s">
        <v>308</v>
      </c>
      <c r="N45" s="534"/>
      <c r="O45" s="534"/>
      <c r="P45" s="534"/>
      <c r="Q45" s="534"/>
      <c r="R45" s="534"/>
      <c r="S45" s="534"/>
      <c r="T45" s="534"/>
      <c r="U45" s="533"/>
      <c r="V45" s="534"/>
      <c r="W45" s="634"/>
      <c r="X45" s="556"/>
      <c r="Y45" s="556"/>
      <c r="Z45" s="556"/>
      <c r="AA45" s="556"/>
      <c r="AB45" s="556"/>
      <c r="AC45" s="556"/>
      <c r="AD45" s="556"/>
      <c r="AE45" s="556"/>
      <c r="AF45" s="556"/>
      <c r="AG45" s="556"/>
      <c r="AH45" s="556"/>
    </row>
    <row r="46" spans="1:36" ht="18.75" customHeight="1">
      <c r="X46" s="196"/>
      <c r="Y46" s="196"/>
      <c r="Z46" s="196"/>
      <c r="AA46" s="196"/>
      <c r="AB46" s="196"/>
      <c r="AC46" s="196"/>
      <c r="AD46" s="196"/>
      <c r="AE46" s="196"/>
      <c r="AF46" s="196"/>
      <c r="AG46" s="196"/>
      <c r="AH46" s="196"/>
      <c r="AI46" s="196"/>
      <c r="AJ46" s="196"/>
    </row>
    <row r="47" spans="1:36" s="34" customFormat="1" ht="17.100000000000001" customHeight="1">
      <c r="A47" s="34" t="s">
        <v>12</v>
      </c>
      <c r="C47" s="34" t="s">
        <v>48</v>
      </c>
      <c r="U47" s="151"/>
      <c r="X47" s="209"/>
      <c r="Y47" s="209"/>
      <c r="Z47" s="209"/>
      <c r="AA47" s="209"/>
      <c r="AB47" s="209"/>
      <c r="AC47" s="209"/>
      <c r="AD47" s="209"/>
      <c r="AE47" s="209"/>
      <c r="AF47" s="209"/>
      <c r="AG47" s="209"/>
      <c r="AH47" s="209"/>
      <c r="AI47" s="209"/>
      <c r="AJ47" s="209"/>
    </row>
    <row r="48" spans="1:36" ht="17.100000000000001" customHeight="1">
      <c r="L48" s="439"/>
      <c r="M48" s="439"/>
      <c r="N48" s="439"/>
      <c r="O48" s="439"/>
      <c r="P48" s="439"/>
      <c r="Q48" s="439"/>
      <c r="R48" s="439"/>
      <c r="S48" s="439"/>
      <c r="T48" s="439"/>
      <c r="U48" s="439"/>
      <c r="V48" s="439"/>
      <c r="W48" s="439"/>
      <c r="X48" s="196"/>
      <c r="Y48" s="196"/>
      <c r="Z48" s="196"/>
      <c r="AA48" s="196"/>
      <c r="AB48" s="196"/>
      <c r="AC48" s="196"/>
      <c r="AD48" s="196"/>
      <c r="AE48" s="196"/>
      <c r="AF48" s="196"/>
      <c r="AG48" s="196"/>
      <c r="AH48" s="196"/>
      <c r="AI48" s="196"/>
      <c r="AJ48" s="196"/>
    </row>
    <row r="49" spans="1:36" s="493" customFormat="1" ht="22.5">
      <c r="A49" s="1310">
        <v>1</v>
      </c>
      <c r="B49" s="813"/>
      <c r="C49" s="813"/>
      <c r="D49" s="813"/>
      <c r="E49" s="814"/>
      <c r="F49" s="815"/>
      <c r="G49" s="815"/>
      <c r="H49" s="815"/>
      <c r="I49" s="816"/>
      <c r="J49" s="811"/>
      <c r="K49" s="818"/>
      <c r="L49" s="562">
        <f>mergeValue(A49)</f>
        <v>1</v>
      </c>
      <c r="M49" s="610" t="s">
        <v>19</v>
      </c>
      <c r="N49" s="615"/>
      <c r="O49" s="1376"/>
      <c r="P49" s="1377"/>
      <c r="Q49" s="1377"/>
      <c r="R49" s="1377"/>
      <c r="S49" s="1377"/>
      <c r="T49" s="1377"/>
      <c r="U49" s="1377"/>
      <c r="V49" s="1378"/>
      <c r="W49" s="1129" t="s">
        <v>718</v>
      </c>
      <c r="X49" s="554"/>
      <c r="Y49" s="558"/>
      <c r="Z49" s="558" t="str">
        <f t="shared" ref="Z49:Z62" si="1">IF(M49="","",M49 )</f>
        <v>Наименование тарифа</v>
      </c>
      <c r="AA49" s="558"/>
      <c r="AB49" s="558"/>
      <c r="AC49" s="558"/>
      <c r="AD49" s="554"/>
      <c r="AE49" s="554"/>
      <c r="AF49" s="554"/>
      <c r="AG49" s="554"/>
      <c r="AH49" s="554"/>
      <c r="AI49" s="554"/>
      <c r="AJ49" s="554"/>
    </row>
    <row r="50" spans="1:36" s="493" customFormat="1" ht="22.5">
      <c r="A50" s="1310"/>
      <c r="B50" s="1310">
        <v>1</v>
      </c>
      <c r="C50" s="813"/>
      <c r="D50" s="813"/>
      <c r="E50" s="815"/>
      <c r="F50" s="815"/>
      <c r="G50" s="815"/>
      <c r="H50" s="815"/>
      <c r="I50" s="810"/>
      <c r="J50" s="809"/>
      <c r="K50" s="812"/>
      <c r="L50" s="562" t="str">
        <f>mergeValue(A50) &amp;"."&amp; mergeValue(B50)</f>
        <v>1.1</v>
      </c>
      <c r="M50" s="516" t="s">
        <v>15</v>
      </c>
      <c r="N50" s="615"/>
      <c r="O50" s="1376"/>
      <c r="P50" s="1377"/>
      <c r="Q50" s="1377"/>
      <c r="R50" s="1377"/>
      <c r="S50" s="1377"/>
      <c r="T50" s="1377"/>
      <c r="U50" s="1377"/>
      <c r="V50" s="1378"/>
      <c r="W50" s="1129" t="s">
        <v>459</v>
      </c>
      <c r="X50" s="554"/>
      <c r="Y50" s="558"/>
      <c r="Z50" s="558" t="str">
        <f t="shared" si="1"/>
        <v>Территория действия тарифа</v>
      </c>
      <c r="AA50" s="558"/>
      <c r="AB50" s="558"/>
      <c r="AC50" s="558"/>
      <c r="AD50" s="554"/>
      <c r="AE50" s="554"/>
      <c r="AF50" s="554"/>
      <c r="AG50" s="554"/>
      <c r="AH50" s="554"/>
      <c r="AI50" s="554"/>
      <c r="AJ50" s="554"/>
    </row>
    <row r="51" spans="1:36" s="493" customFormat="1" ht="22.5">
      <c r="A51" s="1310"/>
      <c r="B51" s="1310"/>
      <c r="C51" s="1310">
        <v>1</v>
      </c>
      <c r="D51" s="813"/>
      <c r="E51" s="815"/>
      <c r="F51" s="815"/>
      <c r="G51" s="815"/>
      <c r="H51" s="815"/>
      <c r="I51" s="817"/>
      <c r="J51" s="809"/>
      <c r="K51" s="812"/>
      <c r="L51" s="562" t="str">
        <f>mergeValue(A51) &amp;"."&amp; mergeValue(B51)&amp;"."&amp; mergeValue(C51)</f>
        <v>1.1.1</v>
      </c>
      <c r="M51" s="517" t="s">
        <v>7</v>
      </c>
      <c r="N51" s="615"/>
      <c r="O51" s="1376"/>
      <c r="P51" s="1377"/>
      <c r="Q51" s="1377"/>
      <c r="R51" s="1377"/>
      <c r="S51" s="1377"/>
      <c r="T51" s="1377"/>
      <c r="U51" s="1377"/>
      <c r="V51" s="1378"/>
      <c r="W51" s="1129" t="s">
        <v>600</v>
      </c>
      <c r="X51" s="554"/>
      <c r="Y51" s="558"/>
      <c r="Z51" s="558" t="str">
        <f t="shared" si="1"/>
        <v xml:space="preserve">Наименование системы теплоснабжения </v>
      </c>
      <c r="AA51" s="558"/>
      <c r="AB51" s="558"/>
      <c r="AC51" s="558"/>
      <c r="AD51" s="554"/>
      <c r="AE51" s="554"/>
      <c r="AF51" s="554"/>
      <c r="AG51" s="554"/>
      <c r="AH51" s="554"/>
      <c r="AI51" s="554"/>
      <c r="AJ51" s="554"/>
    </row>
    <row r="52" spans="1:36" s="493" customFormat="1" ht="22.5">
      <c r="A52" s="1310"/>
      <c r="B52" s="1310"/>
      <c r="C52" s="1310"/>
      <c r="D52" s="1310">
        <v>1</v>
      </c>
      <c r="E52" s="815"/>
      <c r="F52" s="815"/>
      <c r="G52" s="815"/>
      <c r="H52" s="815"/>
      <c r="I52" s="817"/>
      <c r="J52" s="809"/>
      <c r="K52" s="812"/>
      <c r="L52" s="562" t="str">
        <f>mergeValue(A52) &amp;"."&amp; mergeValue(B52)&amp;"."&amp; mergeValue(C52)&amp;"."&amp; mergeValue(D52)</f>
        <v>1.1.1.1</v>
      </c>
      <c r="M52" s="518" t="s">
        <v>21</v>
      </c>
      <c r="N52" s="615"/>
      <c r="O52" s="1376"/>
      <c r="P52" s="1377"/>
      <c r="Q52" s="1377"/>
      <c r="R52" s="1377"/>
      <c r="S52" s="1377"/>
      <c r="T52" s="1377"/>
      <c r="U52" s="1377"/>
      <c r="V52" s="1378"/>
      <c r="W52" s="1129" t="s">
        <v>601</v>
      </c>
      <c r="X52" s="554"/>
      <c r="Y52" s="558"/>
      <c r="Z52" s="558" t="str">
        <f t="shared" si="1"/>
        <v xml:space="preserve">Источник тепловой энергии  </v>
      </c>
      <c r="AA52" s="558"/>
      <c r="AB52" s="558"/>
      <c r="AC52" s="558"/>
      <c r="AD52" s="554"/>
      <c r="AE52" s="554"/>
      <c r="AF52" s="554"/>
      <c r="AG52" s="554"/>
      <c r="AH52" s="554"/>
      <c r="AI52" s="554"/>
      <c r="AJ52" s="554"/>
    </row>
    <row r="53" spans="1:36" s="493" customFormat="1" ht="78.75">
      <c r="A53" s="1310"/>
      <c r="B53" s="1310"/>
      <c r="C53" s="1310"/>
      <c r="D53" s="1310"/>
      <c r="E53" s="1310">
        <v>1</v>
      </c>
      <c r="F53" s="815"/>
      <c r="G53" s="815"/>
      <c r="H53" s="813">
        <v>1</v>
      </c>
      <c r="I53" s="1310">
        <v>1</v>
      </c>
      <c r="J53" s="815"/>
      <c r="K53" s="820"/>
      <c r="L53" s="562" t="str">
        <f>mergeValue(A53) &amp;"."&amp; mergeValue(B53)&amp;"."&amp; mergeValue(C53)&amp;"."&amp; mergeValue(D53)&amp;"."&amp; mergeValue(E53)</f>
        <v>1.1.1.1.1</v>
      </c>
      <c r="M53" s="524" t="s">
        <v>8</v>
      </c>
      <c r="N53" s="615"/>
      <c r="O53" s="1313"/>
      <c r="P53" s="1314"/>
      <c r="Q53" s="1314"/>
      <c r="R53" s="1314"/>
      <c r="S53" s="1314"/>
      <c r="T53" s="1314"/>
      <c r="U53" s="1314"/>
      <c r="V53" s="1315"/>
      <c r="W53" s="1129" t="s">
        <v>719</v>
      </c>
      <c r="X53" s="554"/>
      <c r="Y53" s="558"/>
      <c r="Z53" s="558" t="str">
        <f t="shared" si="1"/>
        <v>Схема подключения теплопотребляющей установки к коллектору источника тепловой энергии</v>
      </c>
      <c r="AA53" s="558"/>
      <c r="AB53" s="558"/>
      <c r="AC53" s="558"/>
      <c r="AD53" s="554"/>
      <c r="AE53" s="554"/>
      <c r="AF53" s="554"/>
      <c r="AG53" s="554"/>
      <c r="AH53" s="554"/>
      <c r="AI53" s="554"/>
      <c r="AJ53" s="554"/>
    </row>
    <row r="54" spans="1:36" s="493" customFormat="1" ht="33.75">
      <c r="A54" s="1310"/>
      <c r="B54" s="1310"/>
      <c r="C54" s="1310"/>
      <c r="D54" s="1310"/>
      <c r="E54" s="1310"/>
      <c r="F54" s="1310">
        <v>1</v>
      </c>
      <c r="G54" s="813"/>
      <c r="H54" s="813"/>
      <c r="I54" s="1310"/>
      <c r="J54" s="1310">
        <v>1</v>
      </c>
      <c r="K54" s="821"/>
      <c r="L54" s="562" t="str">
        <f>mergeValue(A54) &amp;"."&amp; mergeValue(B54)&amp;"."&amp; mergeValue(C54)&amp;"."&amp; mergeValue(D54)&amp;"."&amp; mergeValue(E54)&amp;"."&amp; mergeValue(F54)</f>
        <v>1.1.1.1.1.1</v>
      </c>
      <c r="M54" s="525" t="s">
        <v>9</v>
      </c>
      <c r="N54" s="615"/>
      <c r="O54" s="1313"/>
      <c r="P54" s="1314"/>
      <c r="Q54" s="1314"/>
      <c r="R54" s="1314"/>
      <c r="S54" s="1314"/>
      <c r="T54" s="1314"/>
      <c r="U54" s="1314"/>
      <c r="V54" s="1315"/>
      <c r="W54" s="1129" t="s">
        <v>720</v>
      </c>
      <c r="X54" s="554"/>
      <c r="Y54" s="558"/>
      <c r="Z54" s="558" t="str">
        <f t="shared" si="1"/>
        <v>Группа потребителей</v>
      </c>
      <c r="AA54" s="558"/>
      <c r="AB54" s="558"/>
      <c r="AC54" s="558"/>
      <c r="AD54" s="554"/>
      <c r="AE54" s="554"/>
      <c r="AF54" s="554"/>
      <c r="AG54" s="554"/>
      <c r="AH54" s="554"/>
      <c r="AI54" s="554"/>
      <c r="AJ54" s="554"/>
    </row>
    <row r="55" spans="1:36" s="493" customFormat="1" ht="122.1" customHeight="1">
      <c r="A55" s="1310"/>
      <c r="B55" s="1310"/>
      <c r="C55" s="1310"/>
      <c r="D55" s="1310"/>
      <c r="E55" s="1310"/>
      <c r="F55" s="1310"/>
      <c r="G55" s="813">
        <v>1</v>
      </c>
      <c r="H55" s="813"/>
      <c r="I55" s="1310"/>
      <c r="J55" s="1310"/>
      <c r="K55" s="821">
        <v>1</v>
      </c>
      <c r="L55" s="562" t="str">
        <f>mergeValue(A55) &amp;"."&amp; mergeValue(B55)&amp;"."&amp; mergeValue(C55)&amp;"."&amp; mergeValue(D55)&amp;"."&amp; mergeValue(E55)&amp;"."&amp; mergeValue(F55)&amp;"."&amp; mergeValue(G55)</f>
        <v>1.1.1.1.1.1.1</v>
      </c>
      <c r="M55" s="1016"/>
      <c r="N55" s="615"/>
      <c r="O55" s="532"/>
      <c r="P55" s="532"/>
      <c r="Q55" s="1040"/>
      <c r="R55" s="1305"/>
      <c r="S55" s="1306" t="s">
        <v>83</v>
      </c>
      <c r="T55" s="1305"/>
      <c r="U55" s="1306" t="s">
        <v>83</v>
      </c>
      <c r="V55" s="532"/>
      <c r="W55" s="1280" t="s">
        <v>721</v>
      </c>
      <c r="X55" s="554" t="str">
        <f>strCheckDate(O56:V56)</f>
        <v/>
      </c>
      <c r="Y55" s="558"/>
      <c r="Z55" s="558" t="str">
        <f t="shared" si="1"/>
        <v/>
      </c>
      <c r="AA55" s="558"/>
      <c r="AB55" s="558"/>
      <c r="AC55" s="558"/>
      <c r="AD55" s="554"/>
      <c r="AE55" s="554"/>
      <c r="AF55" s="554"/>
      <c r="AG55" s="554"/>
      <c r="AH55" s="554"/>
      <c r="AI55" s="554"/>
      <c r="AJ55" s="554"/>
    </row>
    <row r="56" spans="1:36" s="493" customFormat="1" ht="14.25" hidden="1" customHeight="1">
      <c r="A56" s="1310"/>
      <c r="B56" s="1310"/>
      <c r="C56" s="1310"/>
      <c r="D56" s="1310"/>
      <c r="E56" s="1310"/>
      <c r="F56" s="1310"/>
      <c r="G56" s="813"/>
      <c r="H56" s="813"/>
      <c r="I56" s="1310"/>
      <c r="J56" s="1310"/>
      <c r="K56" s="821"/>
      <c r="L56" s="569"/>
      <c r="M56" s="615"/>
      <c r="N56" s="615"/>
      <c r="O56" s="532"/>
      <c r="P56" s="532"/>
      <c r="Q56" s="553" t="str">
        <f>R55 &amp; "-" &amp; T55</f>
        <v>-</v>
      </c>
      <c r="R56" s="1305"/>
      <c r="S56" s="1306"/>
      <c r="T56" s="1305"/>
      <c r="U56" s="1306"/>
      <c r="V56" s="532"/>
      <c r="W56" s="1281"/>
      <c r="X56" s="554"/>
      <c r="Y56" s="558"/>
      <c r="Z56" s="558" t="str">
        <f t="shared" si="1"/>
        <v/>
      </c>
      <c r="AA56" s="558"/>
      <c r="AB56" s="558"/>
      <c r="AC56" s="558"/>
      <c r="AD56" s="554"/>
      <c r="AE56" s="554"/>
      <c r="AF56" s="554"/>
      <c r="AG56" s="554"/>
      <c r="AH56" s="554"/>
      <c r="AI56" s="554"/>
      <c r="AJ56" s="554"/>
    </row>
    <row r="57" spans="1:36" s="493" customFormat="1" ht="15" customHeight="1">
      <c r="A57" s="1310"/>
      <c r="B57" s="1310"/>
      <c r="C57" s="1310"/>
      <c r="D57" s="1310"/>
      <c r="E57" s="1310"/>
      <c r="F57" s="1310"/>
      <c r="G57" s="815"/>
      <c r="H57" s="813"/>
      <c r="I57" s="1310"/>
      <c r="J57" s="1310"/>
      <c r="K57" s="820"/>
      <c r="L57" s="508"/>
      <c r="M57" s="527" t="s">
        <v>24</v>
      </c>
      <c r="N57" s="534"/>
      <c r="O57" s="534"/>
      <c r="P57" s="534"/>
      <c r="Q57" s="534"/>
      <c r="R57" s="534"/>
      <c r="S57" s="534"/>
      <c r="T57" s="534"/>
      <c r="U57" s="534"/>
      <c r="V57" s="530"/>
      <c r="W57" s="1282"/>
      <c r="X57" s="554"/>
      <c r="Y57" s="558"/>
      <c r="Z57" s="558" t="str">
        <f t="shared" si="1"/>
        <v>Добавить вид теплоносителя (параметры теплоносителя)</v>
      </c>
      <c r="AA57" s="558"/>
      <c r="AB57" s="558"/>
      <c r="AC57" s="558"/>
      <c r="AD57" s="554"/>
      <c r="AE57" s="554"/>
      <c r="AF57" s="554"/>
      <c r="AG57" s="554"/>
      <c r="AH57" s="554"/>
      <c r="AI57" s="554"/>
      <c r="AJ57" s="554"/>
    </row>
    <row r="58" spans="1:36" s="493" customFormat="1" ht="15" customHeight="1">
      <c r="A58" s="1310"/>
      <c r="B58" s="1310"/>
      <c r="C58" s="1310"/>
      <c r="D58" s="1310"/>
      <c r="E58" s="1310"/>
      <c r="F58" s="815"/>
      <c r="G58" s="815"/>
      <c r="H58" s="813"/>
      <c r="I58" s="1310"/>
      <c r="J58" s="815"/>
      <c r="K58" s="820"/>
      <c r="L58" s="508"/>
      <c r="M58" s="526" t="s">
        <v>10</v>
      </c>
      <c r="N58" s="534"/>
      <c r="O58" s="534"/>
      <c r="P58" s="534"/>
      <c r="Q58" s="534"/>
      <c r="R58" s="534"/>
      <c r="S58" s="534"/>
      <c r="T58" s="534"/>
      <c r="U58" s="533"/>
      <c r="V58" s="534"/>
      <c r="W58" s="634"/>
      <c r="X58" s="554"/>
      <c r="Y58" s="558"/>
      <c r="Z58" s="558" t="str">
        <f t="shared" si="1"/>
        <v>Добавить группу потребителей</v>
      </c>
      <c r="AA58" s="558"/>
      <c r="AB58" s="558"/>
      <c r="AC58" s="558"/>
      <c r="AD58" s="554"/>
      <c r="AE58" s="554"/>
      <c r="AF58" s="554"/>
      <c r="AG58" s="554"/>
      <c r="AH58" s="554"/>
      <c r="AI58" s="554"/>
      <c r="AJ58" s="554"/>
    </row>
    <row r="59" spans="1:36" s="493" customFormat="1" ht="15" customHeight="1">
      <c r="A59" s="1310"/>
      <c r="B59" s="1310"/>
      <c r="C59" s="1310"/>
      <c r="D59" s="1310"/>
      <c r="E59" s="819"/>
      <c r="F59" s="815"/>
      <c r="G59" s="815"/>
      <c r="H59" s="815"/>
      <c r="I59" s="811"/>
      <c r="J59" s="808"/>
      <c r="K59" s="818"/>
      <c r="L59" s="508"/>
      <c r="M59" s="521" t="s">
        <v>11</v>
      </c>
      <c r="N59" s="534"/>
      <c r="O59" s="534"/>
      <c r="P59" s="534"/>
      <c r="Q59" s="534"/>
      <c r="R59" s="534"/>
      <c r="S59" s="534"/>
      <c r="T59" s="534"/>
      <c r="U59" s="533"/>
      <c r="V59" s="534"/>
      <c r="W59" s="634"/>
      <c r="X59" s="554"/>
      <c r="Y59" s="558"/>
      <c r="Z59" s="558" t="str">
        <f t="shared" si="1"/>
        <v>Добавить схему подключения</v>
      </c>
      <c r="AA59" s="558"/>
      <c r="AB59" s="558"/>
      <c r="AC59" s="558"/>
      <c r="AD59" s="554"/>
      <c r="AE59" s="554"/>
      <c r="AF59" s="554"/>
      <c r="AG59" s="554"/>
      <c r="AH59" s="554"/>
      <c r="AI59" s="554"/>
      <c r="AJ59" s="554"/>
    </row>
    <row r="60" spans="1:36" s="493" customFormat="1" ht="15" customHeight="1">
      <c r="A60" s="1310"/>
      <c r="B60" s="1310"/>
      <c r="C60" s="1310"/>
      <c r="D60" s="819"/>
      <c r="E60" s="819"/>
      <c r="F60" s="815"/>
      <c r="G60" s="815"/>
      <c r="H60" s="815"/>
      <c r="I60" s="811"/>
      <c r="J60" s="808"/>
      <c r="K60" s="818"/>
      <c r="L60" s="508"/>
      <c r="M60" s="520" t="s">
        <v>16</v>
      </c>
      <c r="N60" s="534"/>
      <c r="O60" s="534"/>
      <c r="P60" s="534"/>
      <c r="Q60" s="534"/>
      <c r="R60" s="534"/>
      <c r="S60" s="534"/>
      <c r="T60" s="534"/>
      <c r="U60" s="533"/>
      <c r="V60" s="534"/>
      <c r="W60" s="634"/>
      <c r="X60" s="554"/>
      <c r="Y60" s="558"/>
      <c r="Z60" s="558" t="str">
        <f t="shared" si="1"/>
        <v>Добавить источник тепловой энергии</v>
      </c>
      <c r="AA60" s="558"/>
      <c r="AB60" s="558"/>
      <c r="AC60" s="558"/>
      <c r="AD60" s="554"/>
      <c r="AE60" s="554"/>
      <c r="AF60" s="554"/>
      <c r="AG60" s="554"/>
      <c r="AH60" s="554"/>
      <c r="AI60" s="554"/>
      <c r="AJ60" s="554"/>
    </row>
    <row r="61" spans="1:36" s="493" customFormat="1" ht="15" customHeight="1">
      <c r="A61" s="1310"/>
      <c r="B61" s="1310"/>
      <c r="C61" s="819"/>
      <c r="D61" s="819"/>
      <c r="E61" s="819"/>
      <c r="F61" s="819"/>
      <c r="G61" s="824"/>
      <c r="H61" s="811"/>
      <c r="I61" s="822"/>
      <c r="J61" s="808"/>
      <c r="K61" s="823"/>
      <c r="L61" s="508"/>
      <c r="M61" s="519" t="s">
        <v>17</v>
      </c>
      <c r="N61" s="534"/>
      <c r="O61" s="534"/>
      <c r="P61" s="534"/>
      <c r="Q61" s="534"/>
      <c r="R61" s="534"/>
      <c r="S61" s="534"/>
      <c r="T61" s="534"/>
      <c r="U61" s="533"/>
      <c r="V61" s="534"/>
      <c r="W61" s="634"/>
      <c r="X61" s="554"/>
      <c r="Y61" s="558"/>
      <c r="Z61" s="558" t="str">
        <f t="shared" si="1"/>
        <v>Добавить наименование системы теплоснабжения</v>
      </c>
      <c r="AA61" s="558"/>
      <c r="AB61" s="558"/>
      <c r="AC61" s="558"/>
      <c r="AD61" s="554"/>
      <c r="AE61" s="554"/>
      <c r="AF61" s="554"/>
      <c r="AG61" s="554"/>
      <c r="AH61" s="554"/>
      <c r="AI61" s="554"/>
      <c r="AJ61" s="554"/>
    </row>
    <row r="62" spans="1:36" s="493" customFormat="1" ht="15" customHeight="1">
      <c r="A62" s="1310"/>
      <c r="B62" s="819"/>
      <c r="C62" s="819"/>
      <c r="D62" s="819"/>
      <c r="E62" s="819"/>
      <c r="F62" s="819"/>
      <c r="G62" s="824"/>
      <c r="H62" s="811"/>
      <c r="I62" s="811"/>
      <c r="J62" s="808"/>
      <c r="K62" s="818"/>
      <c r="L62" s="508"/>
      <c r="M62" s="528" t="s">
        <v>18</v>
      </c>
      <c r="N62" s="534"/>
      <c r="O62" s="534"/>
      <c r="P62" s="534"/>
      <c r="Q62" s="534"/>
      <c r="R62" s="534"/>
      <c r="S62" s="534"/>
      <c r="T62" s="534"/>
      <c r="U62" s="533"/>
      <c r="V62" s="534"/>
      <c r="W62" s="634"/>
      <c r="X62" s="554"/>
      <c r="Y62" s="558"/>
      <c r="Z62" s="558" t="str">
        <f t="shared" si="1"/>
        <v>Добавить территорию действия тарифа</v>
      </c>
      <c r="AA62" s="558"/>
      <c r="AB62" s="558"/>
      <c r="AC62" s="558"/>
      <c r="AD62" s="554"/>
      <c r="AE62" s="554"/>
      <c r="AF62" s="554"/>
      <c r="AG62" s="554"/>
      <c r="AH62" s="554"/>
      <c r="AI62" s="554"/>
      <c r="AJ62" s="554"/>
    </row>
    <row r="63" spans="1:36" s="492" customFormat="1" ht="15" customHeight="1">
      <c r="A63" s="807"/>
      <c r="B63" s="807"/>
      <c r="C63" s="807"/>
      <c r="D63" s="807"/>
      <c r="E63" s="807"/>
      <c r="F63" s="807"/>
      <c r="G63" s="807"/>
      <c r="H63" s="807"/>
      <c r="I63" s="807"/>
      <c r="J63" s="807"/>
      <c r="K63" s="807"/>
      <c r="L63" s="462"/>
      <c r="M63" s="535" t="s">
        <v>308</v>
      </c>
      <c r="N63" s="534"/>
      <c r="O63" s="534"/>
      <c r="P63" s="534"/>
      <c r="Q63" s="534"/>
      <c r="R63" s="534"/>
      <c r="S63" s="534"/>
      <c r="T63" s="534"/>
      <c r="U63" s="533"/>
      <c r="V63" s="728"/>
      <c r="W63" s="728"/>
      <c r="X63" s="728"/>
      <c r="Y63" s="728"/>
      <c r="Z63" s="728"/>
      <c r="AA63" s="728"/>
      <c r="AB63" s="727"/>
      <c r="AC63" s="728"/>
      <c r="AD63" s="634"/>
      <c r="AE63" s="556"/>
      <c r="AF63" s="556"/>
      <c r="AG63" s="556"/>
      <c r="AH63" s="556"/>
    </row>
    <row r="64" spans="1:36" ht="18.75" customHeight="1">
      <c r="X64" s="196"/>
      <c r="Y64" s="196"/>
      <c r="Z64" s="196"/>
      <c r="AA64" s="196"/>
      <c r="AB64" s="196"/>
      <c r="AC64" s="196"/>
      <c r="AD64" s="196"/>
      <c r="AE64" s="196"/>
      <c r="AF64" s="196"/>
      <c r="AG64" s="196"/>
      <c r="AH64" s="196"/>
      <c r="AI64" s="196"/>
      <c r="AJ64" s="196"/>
    </row>
    <row r="65" spans="1:36" s="34" customFormat="1" ht="17.100000000000001" customHeight="1">
      <c r="A65" s="34" t="s">
        <v>12</v>
      </c>
      <c r="C65" s="34" t="s">
        <v>49</v>
      </c>
      <c r="V65" s="151"/>
      <c r="X65" s="209"/>
      <c r="Y65" s="209"/>
      <c r="Z65" s="209"/>
      <c r="AA65" s="209"/>
      <c r="AB65" s="209"/>
      <c r="AC65" s="209"/>
      <c r="AD65" s="209"/>
      <c r="AE65" s="209"/>
      <c r="AF65" s="209"/>
      <c r="AG65" s="209"/>
      <c r="AH65" s="209"/>
      <c r="AI65" s="209"/>
      <c r="AJ65" s="209"/>
    </row>
    <row r="66" spans="1:36" ht="17.100000000000001" customHeight="1">
      <c r="L66" s="116"/>
      <c r="M66" s="116"/>
      <c r="N66" s="116"/>
      <c r="O66" s="116"/>
      <c r="P66" s="116"/>
      <c r="Q66" s="116"/>
      <c r="R66" s="116"/>
      <c r="S66" s="116"/>
      <c r="T66" s="116"/>
      <c r="U66" s="116"/>
      <c r="V66" s="116"/>
      <c r="W66" s="116"/>
      <c r="X66" s="196"/>
      <c r="Y66" s="196"/>
      <c r="Z66" s="196"/>
      <c r="AA66" s="196"/>
      <c r="AB66" s="196"/>
      <c r="AC66" s="196"/>
      <c r="AD66" s="196"/>
      <c r="AE66" s="196"/>
      <c r="AF66" s="196"/>
      <c r="AG66" s="196"/>
      <c r="AH66" s="196"/>
      <c r="AI66" s="196"/>
      <c r="AJ66" s="196"/>
    </row>
    <row r="67" spans="1:36" s="493" customFormat="1" ht="22.5">
      <c r="A67" s="1310">
        <v>1</v>
      </c>
      <c r="B67" s="831"/>
      <c r="C67" s="831"/>
      <c r="D67" s="831"/>
      <c r="E67" s="832"/>
      <c r="F67" s="833"/>
      <c r="G67" s="833"/>
      <c r="H67" s="833"/>
      <c r="I67" s="834"/>
      <c r="J67" s="829"/>
      <c r="K67" s="836"/>
      <c r="L67" s="562">
        <f>mergeValue(A67)</f>
        <v>1</v>
      </c>
      <c r="M67" s="610" t="s">
        <v>19</v>
      </c>
      <c r="N67" s="615"/>
      <c r="O67" s="1376"/>
      <c r="P67" s="1377"/>
      <c r="Q67" s="1377"/>
      <c r="R67" s="1377"/>
      <c r="S67" s="1377"/>
      <c r="T67" s="1377"/>
      <c r="U67" s="1377"/>
      <c r="V67" s="1378"/>
      <c r="W67" s="1129" t="s">
        <v>718</v>
      </c>
      <c r="X67" s="554"/>
      <c r="Y67" s="558"/>
      <c r="Z67" s="558" t="str">
        <f t="shared" ref="Z67:Z80" si="2">IF(M67="","",M67 )</f>
        <v>Наименование тарифа</v>
      </c>
      <c r="AA67" s="558"/>
      <c r="AB67" s="558"/>
      <c r="AC67" s="558"/>
      <c r="AD67" s="554"/>
      <c r="AE67" s="554"/>
      <c r="AF67" s="554"/>
      <c r="AG67" s="554"/>
      <c r="AH67" s="554"/>
      <c r="AI67" s="554"/>
      <c r="AJ67" s="554"/>
    </row>
    <row r="68" spans="1:36" s="493" customFormat="1" ht="22.5">
      <c r="A68" s="1310"/>
      <c r="B68" s="1310">
        <v>1</v>
      </c>
      <c r="C68" s="831"/>
      <c r="D68" s="831"/>
      <c r="E68" s="833"/>
      <c r="F68" s="833"/>
      <c r="G68" s="833"/>
      <c r="H68" s="833"/>
      <c r="I68" s="828"/>
      <c r="J68" s="827"/>
      <c r="K68" s="830"/>
      <c r="L68" s="562" t="str">
        <f>mergeValue(A68) &amp;"."&amp; mergeValue(B68)</f>
        <v>1.1</v>
      </c>
      <c r="M68" s="516" t="s">
        <v>15</v>
      </c>
      <c r="N68" s="615"/>
      <c r="O68" s="1376"/>
      <c r="P68" s="1377"/>
      <c r="Q68" s="1377"/>
      <c r="R68" s="1377"/>
      <c r="S68" s="1377"/>
      <c r="T68" s="1377"/>
      <c r="U68" s="1377"/>
      <c r="V68" s="1378"/>
      <c r="W68" s="1129" t="s">
        <v>459</v>
      </c>
      <c r="X68" s="554"/>
      <c r="Y68" s="558"/>
      <c r="Z68" s="558" t="str">
        <f t="shared" si="2"/>
        <v>Территория действия тарифа</v>
      </c>
      <c r="AA68" s="558"/>
      <c r="AB68" s="558"/>
      <c r="AC68" s="558"/>
      <c r="AD68" s="554"/>
      <c r="AE68" s="554"/>
      <c r="AF68" s="554"/>
      <c r="AG68" s="554"/>
      <c r="AH68" s="554"/>
      <c r="AI68" s="554"/>
      <c r="AJ68" s="554"/>
    </row>
    <row r="69" spans="1:36" s="493" customFormat="1" ht="22.5">
      <c r="A69" s="1310"/>
      <c r="B69" s="1310"/>
      <c r="C69" s="1310">
        <v>1</v>
      </c>
      <c r="D69" s="831"/>
      <c r="E69" s="833"/>
      <c r="F69" s="833"/>
      <c r="G69" s="833"/>
      <c r="H69" s="833"/>
      <c r="I69" s="835"/>
      <c r="J69" s="827"/>
      <c r="K69" s="830"/>
      <c r="L69" s="562" t="str">
        <f>mergeValue(A69) &amp;"."&amp; mergeValue(B69)&amp;"."&amp; mergeValue(C69)</f>
        <v>1.1.1</v>
      </c>
      <c r="M69" s="517" t="s">
        <v>7</v>
      </c>
      <c r="N69" s="615"/>
      <c r="O69" s="1376"/>
      <c r="P69" s="1377"/>
      <c r="Q69" s="1377"/>
      <c r="R69" s="1377"/>
      <c r="S69" s="1377"/>
      <c r="T69" s="1377"/>
      <c r="U69" s="1377"/>
      <c r="V69" s="1378"/>
      <c r="W69" s="1129" t="s">
        <v>600</v>
      </c>
      <c r="X69" s="554"/>
      <c r="Y69" s="558"/>
      <c r="Z69" s="558" t="str">
        <f t="shared" si="2"/>
        <v xml:space="preserve">Наименование системы теплоснабжения </v>
      </c>
      <c r="AA69" s="558"/>
      <c r="AB69" s="558"/>
      <c r="AC69" s="558"/>
      <c r="AD69" s="554"/>
      <c r="AE69" s="554"/>
      <c r="AF69" s="554"/>
      <c r="AG69" s="554"/>
      <c r="AH69" s="554"/>
      <c r="AI69" s="554"/>
      <c r="AJ69" s="554"/>
    </row>
    <row r="70" spans="1:36" s="493" customFormat="1" ht="22.5">
      <c r="A70" s="1310"/>
      <c r="B70" s="1310"/>
      <c r="C70" s="1310"/>
      <c r="D70" s="1310">
        <v>1</v>
      </c>
      <c r="E70" s="833"/>
      <c r="F70" s="833"/>
      <c r="G70" s="833"/>
      <c r="H70" s="833"/>
      <c r="I70" s="835"/>
      <c r="J70" s="827"/>
      <c r="K70" s="830"/>
      <c r="L70" s="562" t="str">
        <f>mergeValue(A70) &amp;"."&amp; mergeValue(B70)&amp;"."&amp; mergeValue(C70)&amp;"."&amp; mergeValue(D70)</f>
        <v>1.1.1.1</v>
      </c>
      <c r="M70" s="518" t="s">
        <v>21</v>
      </c>
      <c r="N70" s="615"/>
      <c r="O70" s="1376"/>
      <c r="P70" s="1377"/>
      <c r="Q70" s="1377"/>
      <c r="R70" s="1377"/>
      <c r="S70" s="1377"/>
      <c r="T70" s="1377"/>
      <c r="U70" s="1377"/>
      <c r="V70" s="1378"/>
      <c r="W70" s="1129" t="s">
        <v>601</v>
      </c>
      <c r="X70" s="554"/>
      <c r="Y70" s="558"/>
      <c r="Z70" s="558" t="str">
        <f t="shared" si="2"/>
        <v xml:space="preserve">Источник тепловой энергии  </v>
      </c>
      <c r="AA70" s="558"/>
      <c r="AB70" s="558"/>
      <c r="AC70" s="558"/>
      <c r="AD70" s="554"/>
      <c r="AE70" s="554"/>
      <c r="AF70" s="554"/>
      <c r="AG70" s="554"/>
      <c r="AH70" s="554"/>
      <c r="AI70" s="554"/>
      <c r="AJ70" s="554"/>
    </row>
    <row r="71" spans="1:36" s="493" customFormat="1" ht="78.75">
      <c r="A71" s="1310"/>
      <c r="B71" s="1310"/>
      <c r="C71" s="1310"/>
      <c r="D71" s="1310"/>
      <c r="E71" s="1310">
        <v>1</v>
      </c>
      <c r="F71" s="833"/>
      <c r="G71" s="833"/>
      <c r="H71" s="831">
        <v>1</v>
      </c>
      <c r="I71" s="1310">
        <v>1</v>
      </c>
      <c r="J71" s="833"/>
      <c r="K71" s="838"/>
      <c r="L71" s="562" t="str">
        <f>mergeValue(A71) &amp;"."&amp; mergeValue(B71)&amp;"."&amp; mergeValue(C71)&amp;"."&amp; mergeValue(D71)&amp;"."&amp; mergeValue(E71)</f>
        <v>1.1.1.1.1</v>
      </c>
      <c r="M71" s="524" t="s">
        <v>8</v>
      </c>
      <c r="N71" s="615"/>
      <c r="O71" s="1313"/>
      <c r="P71" s="1314"/>
      <c r="Q71" s="1314"/>
      <c r="R71" s="1314"/>
      <c r="S71" s="1314"/>
      <c r="T71" s="1314"/>
      <c r="U71" s="1314"/>
      <c r="V71" s="1315"/>
      <c r="W71" s="1129" t="s">
        <v>719</v>
      </c>
      <c r="X71" s="554"/>
      <c r="Y71" s="558"/>
      <c r="Z71" s="558" t="str">
        <f t="shared" si="2"/>
        <v>Схема подключения теплопотребляющей установки к коллектору источника тепловой энергии</v>
      </c>
      <c r="AA71" s="558"/>
      <c r="AB71" s="558"/>
      <c r="AC71" s="558"/>
      <c r="AD71" s="554"/>
      <c r="AE71" s="554"/>
      <c r="AF71" s="554"/>
      <c r="AG71" s="554"/>
      <c r="AH71" s="554"/>
      <c r="AI71" s="554"/>
      <c r="AJ71" s="554"/>
    </row>
    <row r="72" spans="1:36" s="493" customFormat="1" ht="33.75">
      <c r="A72" s="1310"/>
      <c r="B72" s="1310"/>
      <c r="C72" s="1310"/>
      <c r="D72" s="1310"/>
      <c r="E72" s="1310"/>
      <c r="F72" s="1310">
        <v>1</v>
      </c>
      <c r="G72" s="831"/>
      <c r="H72" s="831"/>
      <c r="I72" s="1310"/>
      <c r="J72" s="1310">
        <v>1</v>
      </c>
      <c r="K72" s="839"/>
      <c r="L72" s="562" t="str">
        <f>mergeValue(A72) &amp;"."&amp; mergeValue(B72)&amp;"."&amp; mergeValue(C72)&amp;"."&amp; mergeValue(D72)&amp;"."&amp; mergeValue(E72)&amp;"."&amp; mergeValue(F72)</f>
        <v>1.1.1.1.1.1</v>
      </c>
      <c r="M72" s="525" t="s">
        <v>9</v>
      </c>
      <c r="N72" s="615"/>
      <c r="O72" s="1313"/>
      <c r="P72" s="1314"/>
      <c r="Q72" s="1314"/>
      <c r="R72" s="1314"/>
      <c r="S72" s="1314"/>
      <c r="T72" s="1314"/>
      <c r="U72" s="1314"/>
      <c r="V72" s="1315"/>
      <c r="W72" s="1129" t="s">
        <v>720</v>
      </c>
      <c r="X72" s="554"/>
      <c r="Y72" s="558"/>
      <c r="Z72" s="558" t="str">
        <f t="shared" si="2"/>
        <v>Группа потребителей</v>
      </c>
      <c r="AA72" s="558"/>
      <c r="AB72" s="558"/>
      <c r="AC72" s="558"/>
      <c r="AD72" s="554"/>
      <c r="AE72" s="554"/>
      <c r="AF72" s="554"/>
      <c r="AG72" s="554"/>
      <c r="AH72" s="554"/>
      <c r="AI72" s="554"/>
      <c r="AJ72" s="554"/>
    </row>
    <row r="73" spans="1:36" s="493" customFormat="1" ht="122.1" customHeight="1">
      <c r="A73" s="1310"/>
      <c r="B73" s="1310"/>
      <c r="C73" s="1310"/>
      <c r="D73" s="1310"/>
      <c r="E73" s="1310"/>
      <c r="F73" s="1310"/>
      <c r="G73" s="831">
        <v>1</v>
      </c>
      <c r="H73" s="831"/>
      <c r="I73" s="1310"/>
      <c r="J73" s="1310"/>
      <c r="K73" s="839">
        <v>1</v>
      </c>
      <c r="L73" s="562" t="str">
        <f>mergeValue(A73) &amp;"."&amp; mergeValue(B73)&amp;"."&amp; mergeValue(C73)&amp;"."&amp; mergeValue(D73)&amp;"."&amp; mergeValue(E73)&amp;"."&amp; mergeValue(F73)&amp;"."&amp; mergeValue(G73)</f>
        <v>1.1.1.1.1.1.1</v>
      </c>
      <c r="M73" s="1016"/>
      <c r="N73" s="615"/>
      <c r="O73" s="532"/>
      <c r="P73" s="532"/>
      <c r="Q73" s="1040"/>
      <c r="R73" s="1305"/>
      <c r="S73" s="1306" t="s">
        <v>83</v>
      </c>
      <c r="T73" s="1305"/>
      <c r="U73" s="1306" t="s">
        <v>83</v>
      </c>
      <c r="V73" s="532"/>
      <c r="W73" s="1280" t="s">
        <v>721</v>
      </c>
      <c r="X73" s="554" t="str">
        <f>strCheckDate(O74:V74)</f>
        <v/>
      </c>
      <c r="Y73" s="558"/>
      <c r="Z73" s="558" t="str">
        <f t="shared" si="2"/>
        <v/>
      </c>
      <c r="AA73" s="558"/>
      <c r="AB73" s="558"/>
      <c r="AC73" s="558"/>
      <c r="AD73" s="554"/>
      <c r="AE73" s="554"/>
      <c r="AF73" s="554"/>
      <c r="AG73" s="554"/>
      <c r="AH73" s="554"/>
      <c r="AI73" s="554"/>
      <c r="AJ73" s="554"/>
    </row>
    <row r="74" spans="1:36" s="493" customFormat="1" ht="14.25" hidden="1" customHeight="1">
      <c r="A74" s="1310"/>
      <c r="B74" s="1310"/>
      <c r="C74" s="1310"/>
      <c r="D74" s="1310"/>
      <c r="E74" s="1310"/>
      <c r="F74" s="1310"/>
      <c r="G74" s="831"/>
      <c r="H74" s="831"/>
      <c r="I74" s="1310"/>
      <c r="J74" s="1310"/>
      <c r="K74" s="839"/>
      <c r="L74" s="569"/>
      <c r="M74" s="615"/>
      <c r="N74" s="615"/>
      <c r="O74" s="532"/>
      <c r="P74" s="532"/>
      <c r="Q74" s="553" t="str">
        <f>R73 &amp; "-" &amp; T73</f>
        <v>-</v>
      </c>
      <c r="R74" s="1305"/>
      <c r="S74" s="1306"/>
      <c r="T74" s="1305"/>
      <c r="U74" s="1306"/>
      <c r="V74" s="532"/>
      <c r="W74" s="1281"/>
      <c r="X74" s="554"/>
      <c r="Y74" s="558"/>
      <c r="Z74" s="558" t="str">
        <f t="shared" si="2"/>
        <v/>
      </c>
      <c r="AA74" s="558"/>
      <c r="AB74" s="558"/>
      <c r="AC74" s="558"/>
      <c r="AD74" s="554"/>
      <c r="AE74" s="554"/>
      <c r="AF74" s="554"/>
      <c r="AG74" s="554"/>
      <c r="AH74" s="554"/>
      <c r="AI74" s="554"/>
      <c r="AJ74" s="554"/>
    </row>
    <row r="75" spans="1:36" s="493" customFormat="1" ht="15" customHeight="1">
      <c r="A75" s="1310"/>
      <c r="B75" s="1310"/>
      <c r="C75" s="1310"/>
      <c r="D75" s="1310"/>
      <c r="E75" s="1310"/>
      <c r="F75" s="1310"/>
      <c r="G75" s="833"/>
      <c r="H75" s="831"/>
      <c r="I75" s="1310"/>
      <c r="J75" s="1310"/>
      <c r="K75" s="838"/>
      <c r="L75" s="508"/>
      <c r="M75" s="527" t="s">
        <v>24</v>
      </c>
      <c r="N75" s="534"/>
      <c r="O75" s="534"/>
      <c r="P75" s="534"/>
      <c r="Q75" s="534"/>
      <c r="R75" s="534"/>
      <c r="S75" s="534"/>
      <c r="T75" s="534"/>
      <c r="U75" s="534"/>
      <c r="V75" s="530"/>
      <c r="W75" s="1282"/>
      <c r="X75" s="554"/>
      <c r="Y75" s="558"/>
      <c r="Z75" s="558" t="str">
        <f t="shared" si="2"/>
        <v>Добавить вид теплоносителя (параметры теплоносителя)</v>
      </c>
      <c r="AA75" s="558"/>
      <c r="AB75" s="558"/>
      <c r="AC75" s="558"/>
      <c r="AD75" s="554"/>
      <c r="AE75" s="554"/>
      <c r="AF75" s="554"/>
      <c r="AG75" s="554"/>
      <c r="AH75" s="554"/>
      <c r="AI75" s="554"/>
      <c r="AJ75" s="554"/>
    </row>
    <row r="76" spans="1:36" s="493" customFormat="1" ht="15" customHeight="1">
      <c r="A76" s="1310"/>
      <c r="B76" s="1310"/>
      <c r="C76" s="1310"/>
      <c r="D76" s="1310"/>
      <c r="E76" s="1310"/>
      <c r="F76" s="833"/>
      <c r="G76" s="833"/>
      <c r="H76" s="831"/>
      <c r="I76" s="1310"/>
      <c r="J76" s="833"/>
      <c r="K76" s="838"/>
      <c r="L76" s="508"/>
      <c r="M76" s="526" t="s">
        <v>10</v>
      </c>
      <c r="N76" s="534"/>
      <c r="O76" s="534"/>
      <c r="P76" s="534"/>
      <c r="Q76" s="534"/>
      <c r="R76" s="534"/>
      <c r="S76" s="534"/>
      <c r="T76" s="534"/>
      <c r="U76" s="533"/>
      <c r="V76" s="534"/>
      <c r="W76" s="634"/>
      <c r="X76" s="554"/>
      <c r="Y76" s="558"/>
      <c r="Z76" s="558" t="str">
        <f t="shared" si="2"/>
        <v>Добавить группу потребителей</v>
      </c>
      <c r="AA76" s="558"/>
      <c r="AB76" s="558"/>
      <c r="AC76" s="558"/>
      <c r="AD76" s="554"/>
      <c r="AE76" s="554"/>
      <c r="AF76" s="554"/>
      <c r="AG76" s="554"/>
      <c r="AH76" s="554"/>
      <c r="AI76" s="554"/>
      <c r="AJ76" s="554"/>
    </row>
    <row r="77" spans="1:36" s="493" customFormat="1" ht="15" customHeight="1">
      <c r="A77" s="1310"/>
      <c r="B77" s="1310"/>
      <c r="C77" s="1310"/>
      <c r="D77" s="1310"/>
      <c r="E77" s="837"/>
      <c r="F77" s="833"/>
      <c r="G77" s="833"/>
      <c r="H77" s="833"/>
      <c r="I77" s="829"/>
      <c r="J77" s="826"/>
      <c r="K77" s="836"/>
      <c r="L77" s="508"/>
      <c r="M77" s="521" t="s">
        <v>11</v>
      </c>
      <c r="N77" s="534"/>
      <c r="O77" s="534"/>
      <c r="P77" s="534"/>
      <c r="Q77" s="534"/>
      <c r="R77" s="534"/>
      <c r="S77" s="534"/>
      <c r="T77" s="534"/>
      <c r="U77" s="533"/>
      <c r="V77" s="534"/>
      <c r="W77" s="634"/>
      <c r="X77" s="554"/>
      <c r="Y77" s="558"/>
      <c r="Z77" s="558" t="str">
        <f t="shared" si="2"/>
        <v>Добавить схему подключения</v>
      </c>
      <c r="AA77" s="558"/>
      <c r="AB77" s="558"/>
      <c r="AC77" s="558"/>
      <c r="AD77" s="554"/>
      <c r="AE77" s="554"/>
      <c r="AF77" s="554"/>
      <c r="AG77" s="554"/>
      <c r="AH77" s="554"/>
      <c r="AI77" s="554"/>
      <c r="AJ77" s="554"/>
    </row>
    <row r="78" spans="1:36" s="493" customFormat="1" ht="15" customHeight="1">
      <c r="A78" s="1310"/>
      <c r="B78" s="1310"/>
      <c r="C78" s="1310"/>
      <c r="D78" s="837"/>
      <c r="E78" s="837"/>
      <c r="F78" s="833"/>
      <c r="G78" s="833"/>
      <c r="H78" s="833"/>
      <c r="I78" s="829"/>
      <c r="J78" s="826"/>
      <c r="K78" s="836"/>
      <c r="L78" s="508"/>
      <c r="M78" s="520" t="s">
        <v>16</v>
      </c>
      <c r="N78" s="534"/>
      <c r="O78" s="534"/>
      <c r="P78" s="534"/>
      <c r="Q78" s="534"/>
      <c r="R78" s="534"/>
      <c r="S78" s="534"/>
      <c r="T78" s="534"/>
      <c r="U78" s="533"/>
      <c r="V78" s="534"/>
      <c r="W78" s="634"/>
      <c r="X78" s="554"/>
      <c r="Y78" s="558"/>
      <c r="Z78" s="558" t="str">
        <f t="shared" si="2"/>
        <v>Добавить источник тепловой энергии</v>
      </c>
      <c r="AA78" s="558"/>
      <c r="AB78" s="558"/>
      <c r="AC78" s="558"/>
      <c r="AD78" s="554"/>
      <c r="AE78" s="554"/>
      <c r="AF78" s="554"/>
      <c r="AG78" s="554"/>
      <c r="AH78" s="554"/>
      <c r="AI78" s="554"/>
      <c r="AJ78" s="554"/>
    </row>
    <row r="79" spans="1:36" s="493" customFormat="1" ht="15" customHeight="1">
      <c r="A79" s="1310"/>
      <c r="B79" s="1310"/>
      <c r="C79" s="837"/>
      <c r="D79" s="837"/>
      <c r="E79" s="837"/>
      <c r="F79" s="837"/>
      <c r="G79" s="842"/>
      <c r="H79" s="829"/>
      <c r="I79" s="840"/>
      <c r="J79" s="826"/>
      <c r="K79" s="841"/>
      <c r="L79" s="508"/>
      <c r="M79" s="519" t="s">
        <v>17</v>
      </c>
      <c r="N79" s="534"/>
      <c r="O79" s="534"/>
      <c r="P79" s="534"/>
      <c r="Q79" s="534"/>
      <c r="R79" s="534"/>
      <c r="S79" s="534"/>
      <c r="T79" s="534"/>
      <c r="U79" s="533"/>
      <c r="V79" s="534"/>
      <c r="W79" s="634"/>
      <c r="X79" s="554"/>
      <c r="Y79" s="558"/>
      <c r="Z79" s="558" t="str">
        <f t="shared" si="2"/>
        <v>Добавить наименование системы теплоснабжения</v>
      </c>
      <c r="AA79" s="558"/>
      <c r="AB79" s="558"/>
      <c r="AC79" s="558"/>
      <c r="AD79" s="554"/>
      <c r="AE79" s="554"/>
      <c r="AF79" s="554"/>
      <c r="AG79" s="554"/>
      <c r="AH79" s="554"/>
      <c r="AI79" s="554"/>
      <c r="AJ79" s="554"/>
    </row>
    <row r="80" spans="1:36" s="493" customFormat="1" ht="15" customHeight="1">
      <c r="A80" s="1310"/>
      <c r="B80" s="837"/>
      <c r="C80" s="837"/>
      <c r="D80" s="837"/>
      <c r="E80" s="837"/>
      <c r="F80" s="837"/>
      <c r="G80" s="842"/>
      <c r="H80" s="829"/>
      <c r="I80" s="829"/>
      <c r="J80" s="826"/>
      <c r="K80" s="836"/>
      <c r="L80" s="508"/>
      <c r="M80" s="528" t="s">
        <v>18</v>
      </c>
      <c r="N80" s="534"/>
      <c r="O80" s="534"/>
      <c r="P80" s="534"/>
      <c r="Q80" s="534"/>
      <c r="R80" s="534"/>
      <c r="S80" s="534"/>
      <c r="T80" s="534"/>
      <c r="U80" s="533"/>
      <c r="V80" s="534"/>
      <c r="W80" s="634"/>
      <c r="X80" s="554"/>
      <c r="Y80" s="558"/>
      <c r="Z80" s="558" t="str">
        <f t="shared" si="2"/>
        <v>Добавить территорию действия тарифа</v>
      </c>
      <c r="AA80" s="558"/>
      <c r="AB80" s="558"/>
      <c r="AC80" s="558"/>
      <c r="AD80" s="554"/>
      <c r="AE80" s="554"/>
      <c r="AF80" s="554"/>
      <c r="AG80" s="554"/>
      <c r="AH80" s="554"/>
      <c r="AI80" s="554"/>
      <c r="AJ80" s="554"/>
    </row>
    <row r="81" spans="1:36" s="492" customFormat="1" ht="15" customHeight="1">
      <c r="A81" s="825"/>
      <c r="B81" s="825"/>
      <c r="C81" s="825"/>
      <c r="D81" s="825"/>
      <c r="E81" s="825"/>
      <c r="F81" s="825"/>
      <c r="G81" s="825"/>
      <c r="H81" s="825"/>
      <c r="I81" s="825"/>
      <c r="J81" s="825"/>
      <c r="K81" s="825"/>
      <c r="L81" s="462"/>
      <c r="M81" s="535" t="s">
        <v>308</v>
      </c>
      <c r="N81" s="534"/>
      <c r="O81" s="534"/>
      <c r="P81" s="534"/>
      <c r="Q81" s="534"/>
      <c r="R81" s="534"/>
      <c r="S81" s="534"/>
      <c r="T81" s="534"/>
      <c r="U81" s="533"/>
      <c r="V81" s="728"/>
      <c r="W81" s="728"/>
      <c r="X81" s="728"/>
      <c r="Y81" s="728"/>
      <c r="Z81" s="728"/>
      <c r="AA81" s="728"/>
      <c r="AB81" s="727"/>
      <c r="AC81" s="728"/>
      <c r="AD81" s="634"/>
      <c r="AE81" s="556"/>
      <c r="AF81" s="556"/>
      <c r="AG81" s="556"/>
      <c r="AH81" s="556"/>
    </row>
    <row r="82" spans="1:36" ht="18.75" customHeight="1">
      <c r="X82" s="196"/>
      <c r="Y82" s="196"/>
      <c r="Z82" s="196"/>
      <c r="AA82" s="196"/>
      <c r="AB82" s="196"/>
      <c r="AC82" s="196"/>
      <c r="AD82" s="196"/>
      <c r="AE82" s="196"/>
      <c r="AF82" s="196"/>
      <c r="AG82" s="196"/>
      <c r="AH82" s="196"/>
      <c r="AI82" s="196"/>
      <c r="AJ82" s="196"/>
    </row>
    <row r="83" spans="1:36" s="34" customFormat="1" ht="17.100000000000001" customHeight="1">
      <c r="A83" s="34" t="s">
        <v>12</v>
      </c>
      <c r="C83" s="34" t="s">
        <v>50</v>
      </c>
      <c r="V83" s="151"/>
      <c r="X83" s="209"/>
      <c r="Y83" s="209"/>
      <c r="Z83" s="209"/>
      <c r="AA83" s="209"/>
      <c r="AB83" s="209"/>
      <c r="AC83" s="209"/>
      <c r="AD83" s="209"/>
      <c r="AE83" s="209"/>
      <c r="AF83" s="209"/>
      <c r="AG83" s="209"/>
      <c r="AH83" s="209"/>
      <c r="AI83" s="209"/>
      <c r="AJ83" s="209"/>
    </row>
    <row r="84" spans="1:36" ht="17.100000000000001" customHeight="1">
      <c r="L84" s="116"/>
      <c r="M84" s="116"/>
      <c r="N84" s="116"/>
      <c r="O84" s="116"/>
      <c r="P84" s="116"/>
      <c r="Q84" s="116"/>
      <c r="R84" s="116"/>
      <c r="S84" s="116"/>
      <c r="T84" s="116"/>
      <c r="U84" s="116"/>
      <c r="V84" s="116"/>
      <c r="W84" s="116"/>
      <c r="X84" s="196"/>
      <c r="Y84" s="196"/>
      <c r="Z84" s="196"/>
      <c r="AA84" s="196"/>
      <c r="AB84" s="196"/>
      <c r="AC84" s="196"/>
      <c r="AD84" s="196"/>
      <c r="AE84" s="196"/>
      <c r="AF84" s="196"/>
      <c r="AG84" s="196"/>
      <c r="AH84" s="196"/>
      <c r="AI84" s="196"/>
      <c r="AJ84" s="196"/>
    </row>
    <row r="85" spans="1:36" s="493" customFormat="1" ht="22.5">
      <c r="A85" s="1310">
        <v>1</v>
      </c>
      <c r="B85" s="867"/>
      <c r="C85" s="867"/>
      <c r="D85" s="867"/>
      <c r="E85" s="868"/>
      <c r="F85" s="869"/>
      <c r="G85" s="867"/>
      <c r="H85" s="867"/>
      <c r="I85" s="870"/>
      <c r="J85" s="865"/>
      <c r="K85" s="874">
        <v>1</v>
      </c>
      <c r="L85" s="562">
        <f>mergeValue(A85)</f>
        <v>1</v>
      </c>
      <c r="M85" s="610" t="s">
        <v>19</v>
      </c>
      <c r="N85" s="549"/>
      <c r="O85" s="1382"/>
      <c r="P85" s="1383"/>
      <c r="Q85" s="1383"/>
      <c r="R85" s="1383"/>
      <c r="S85" s="1383"/>
      <c r="T85" s="1383"/>
      <c r="U85" s="1383"/>
      <c r="V85" s="1384"/>
      <c r="W85" s="1129" t="s">
        <v>718</v>
      </c>
      <c r="X85" s="554"/>
      <c r="Y85" s="554"/>
      <c r="Z85" s="554"/>
      <c r="AA85" s="554"/>
      <c r="AB85" s="554"/>
      <c r="AC85" s="554"/>
      <c r="AD85" s="554"/>
      <c r="AE85" s="554"/>
      <c r="AF85" s="554"/>
      <c r="AG85" s="554"/>
      <c r="AH85" s="554"/>
      <c r="AI85" s="554"/>
    </row>
    <row r="86" spans="1:36" s="493" customFormat="1" ht="22.5">
      <c r="A86" s="1310"/>
      <c r="B86" s="1310">
        <v>1</v>
      </c>
      <c r="C86" s="867"/>
      <c r="D86" s="867"/>
      <c r="E86" s="869"/>
      <c r="F86" s="869"/>
      <c r="G86" s="867"/>
      <c r="H86" s="867"/>
      <c r="I86" s="864"/>
      <c r="J86" s="863"/>
      <c r="K86" s="874">
        <v>1</v>
      </c>
      <c r="L86" s="562" t="str">
        <f>mergeValue(A86) &amp;"."&amp; mergeValue(B86)</f>
        <v>1.1</v>
      </c>
      <c r="M86" s="516" t="s">
        <v>15</v>
      </c>
      <c r="N86" s="549"/>
      <c r="O86" s="1382"/>
      <c r="P86" s="1383"/>
      <c r="Q86" s="1383"/>
      <c r="R86" s="1383"/>
      <c r="S86" s="1383"/>
      <c r="T86" s="1383"/>
      <c r="U86" s="1383"/>
      <c r="V86" s="1384"/>
      <c r="W86" s="1129" t="s">
        <v>459</v>
      </c>
      <c r="X86" s="554"/>
      <c r="Y86" s="554"/>
      <c r="Z86" s="554"/>
      <c r="AA86" s="554"/>
      <c r="AB86" s="554"/>
      <c r="AC86" s="554"/>
      <c r="AD86" s="554"/>
      <c r="AE86" s="554"/>
      <c r="AF86" s="554"/>
      <c r="AG86" s="554"/>
      <c r="AH86" s="554"/>
      <c r="AI86" s="554"/>
    </row>
    <row r="87" spans="1:36" s="493" customFormat="1" ht="22.5">
      <c r="A87" s="1310"/>
      <c r="B87" s="1310"/>
      <c r="C87" s="1310">
        <v>1</v>
      </c>
      <c r="D87" s="867"/>
      <c r="E87" s="869"/>
      <c r="F87" s="869"/>
      <c r="G87" s="867"/>
      <c r="H87" s="867"/>
      <c r="I87" s="871"/>
      <c r="J87" s="863"/>
      <c r="K87" s="874">
        <v>1</v>
      </c>
      <c r="L87" s="562" t="str">
        <f>mergeValue(A87) &amp;"."&amp; mergeValue(B87)&amp;"."&amp; mergeValue(C87)</f>
        <v>1.1.1</v>
      </c>
      <c r="M87" s="517" t="s">
        <v>7</v>
      </c>
      <c r="N87" s="549"/>
      <c r="O87" s="1382"/>
      <c r="P87" s="1383"/>
      <c r="Q87" s="1383"/>
      <c r="R87" s="1383"/>
      <c r="S87" s="1383"/>
      <c r="T87" s="1383"/>
      <c r="U87" s="1383"/>
      <c r="V87" s="1384"/>
      <c r="W87" s="1129" t="s">
        <v>600</v>
      </c>
      <c r="X87" s="554"/>
      <c r="Y87" s="554"/>
      <c r="Z87" s="554"/>
      <c r="AA87" s="554"/>
      <c r="AB87" s="554"/>
      <c r="AC87" s="554"/>
      <c r="AD87" s="554"/>
      <c r="AE87" s="554"/>
      <c r="AF87" s="554"/>
      <c r="AG87" s="554"/>
      <c r="AH87" s="554"/>
      <c r="AI87" s="554"/>
    </row>
    <row r="88" spans="1:36" s="493" customFormat="1" ht="22.5">
      <c r="A88" s="1310"/>
      <c r="B88" s="1310"/>
      <c r="C88" s="1310"/>
      <c r="D88" s="1310">
        <v>1</v>
      </c>
      <c r="E88" s="869"/>
      <c r="F88" s="869"/>
      <c r="G88" s="867"/>
      <c r="H88" s="867"/>
      <c r="I88" s="1310">
        <v>1</v>
      </c>
      <c r="J88" s="863"/>
      <c r="K88" s="874">
        <v>1</v>
      </c>
      <c r="L88" s="562" t="str">
        <f>mergeValue(A88) &amp;"."&amp; mergeValue(B88)&amp;"."&amp; mergeValue(C88)&amp;"."&amp; mergeValue(D88)</f>
        <v>1.1.1.1</v>
      </c>
      <c r="M88" s="518" t="s">
        <v>21</v>
      </c>
      <c r="N88" s="549"/>
      <c r="O88" s="1382"/>
      <c r="P88" s="1383"/>
      <c r="Q88" s="1383"/>
      <c r="R88" s="1383"/>
      <c r="S88" s="1383"/>
      <c r="T88" s="1383"/>
      <c r="U88" s="1383"/>
      <c r="V88" s="1384"/>
      <c r="W88" s="1129" t="s">
        <v>601</v>
      </c>
      <c r="X88" s="554"/>
      <c r="Y88" s="554"/>
      <c r="Z88" s="554"/>
      <c r="AA88" s="554"/>
      <c r="AB88" s="554"/>
      <c r="AC88" s="554"/>
      <c r="AD88" s="554"/>
      <c r="AE88" s="554"/>
      <c r="AF88" s="554"/>
      <c r="AG88" s="554"/>
      <c r="AH88" s="554"/>
      <c r="AI88" s="554"/>
    </row>
    <row r="89" spans="1:36" s="493" customFormat="1" ht="11.25" hidden="1" customHeight="1">
      <c r="A89" s="1310"/>
      <c r="B89" s="1310"/>
      <c r="C89" s="1310"/>
      <c r="D89" s="1310"/>
      <c r="E89" s="1310">
        <v>1</v>
      </c>
      <c r="F89" s="869"/>
      <c r="G89" s="867"/>
      <c r="H89" s="867"/>
      <c r="I89" s="1310"/>
      <c r="J89" s="869"/>
      <c r="K89" s="874">
        <v>1</v>
      </c>
      <c r="L89" s="562"/>
      <c r="M89" s="524"/>
      <c r="N89" s="550"/>
      <c r="O89" s="1386"/>
      <c r="P89" s="1390"/>
      <c r="Q89" s="1390"/>
      <c r="R89" s="1390"/>
      <c r="S89" s="1390"/>
      <c r="T89" s="1390"/>
      <c r="U89" s="1390"/>
      <c r="V89" s="1391"/>
      <c r="W89" s="1090"/>
      <c r="X89" s="554"/>
      <c r="Y89" s="554"/>
      <c r="Z89" s="554"/>
      <c r="AA89" s="554"/>
      <c r="AB89" s="554"/>
      <c r="AC89" s="554"/>
      <c r="AD89" s="554"/>
      <c r="AE89" s="554"/>
      <c r="AF89" s="554"/>
      <c r="AG89" s="554"/>
      <c r="AH89" s="554"/>
      <c r="AI89" s="554"/>
    </row>
    <row r="90" spans="1:36" s="493" customFormat="1" ht="33.75">
      <c r="A90" s="1310"/>
      <c r="B90" s="1310"/>
      <c r="C90" s="1310"/>
      <c r="D90" s="1310"/>
      <c r="E90" s="1310"/>
      <c r="F90" s="1310">
        <v>1</v>
      </c>
      <c r="G90" s="867"/>
      <c r="H90" s="867"/>
      <c r="I90" s="1310"/>
      <c r="J90" s="1327"/>
      <c r="K90" s="874">
        <v>1</v>
      </c>
      <c r="L90" s="562" t="str">
        <f>mergeValue(A90) &amp;"."&amp; mergeValue(B90)&amp;"."&amp; mergeValue(C90)&amp;"."&amp; mergeValue(D90)&amp;"."&amp;  mergeValue(F90)</f>
        <v>1.1.1.1.1</v>
      </c>
      <c r="M90" s="524" t="s">
        <v>9</v>
      </c>
      <c r="N90" s="550"/>
      <c r="O90" s="1313"/>
      <c r="P90" s="1314"/>
      <c r="Q90" s="1314"/>
      <c r="R90" s="1314"/>
      <c r="S90" s="1314"/>
      <c r="T90" s="1314"/>
      <c r="U90" s="1314"/>
      <c r="V90" s="1315"/>
      <c r="W90" s="1129" t="s">
        <v>720</v>
      </c>
      <c r="X90" s="554"/>
      <c r="Y90" s="558" t="str">
        <f>strCheckUnique(Z90:Z93)</f>
        <v/>
      </c>
      <c r="Z90" s="554"/>
      <c r="AA90" s="558"/>
      <c r="AB90" s="554"/>
      <c r="AC90" s="554"/>
      <c r="AD90" s="554"/>
      <c r="AE90" s="554"/>
      <c r="AF90" s="554"/>
      <c r="AG90" s="554"/>
      <c r="AH90" s="554"/>
      <c r="AI90" s="554"/>
    </row>
    <row r="91" spans="1:36" s="493" customFormat="1" ht="99" customHeight="1">
      <c r="A91" s="1310"/>
      <c r="B91" s="1310"/>
      <c r="C91" s="1310"/>
      <c r="D91" s="1310"/>
      <c r="E91" s="1310"/>
      <c r="F91" s="1310"/>
      <c r="G91" s="867">
        <v>1</v>
      </c>
      <c r="H91" s="867"/>
      <c r="I91" s="1310"/>
      <c r="J91" s="1327"/>
      <c r="K91" s="866"/>
      <c r="L91" s="562" t="str">
        <f>mergeValue(A91) &amp;"."&amp; mergeValue(B91)&amp;"."&amp; mergeValue(C91)&amp;"."&amp; mergeValue(D91)&amp;"."&amp;  mergeValue(F91)&amp;"."&amp;  mergeValue(G91)</f>
        <v>1.1.1.1.1.1</v>
      </c>
      <c r="M91" s="1016"/>
      <c r="N91" s="555"/>
      <c r="O91" s="532"/>
      <c r="P91" s="532"/>
      <c r="Q91" s="532"/>
      <c r="R91" s="1316"/>
      <c r="S91" s="1306" t="s">
        <v>83</v>
      </c>
      <c r="T91" s="1316"/>
      <c r="U91" s="1306" t="s">
        <v>83</v>
      </c>
      <c r="V91" s="507"/>
      <c r="W91" s="1280" t="s">
        <v>733</v>
      </c>
      <c r="X91" s="554" t="str">
        <f>strCheckDate(O92:V92)</f>
        <v/>
      </c>
      <c r="Y91" s="558"/>
      <c r="Z91" s="558" t="str">
        <f>IF(M91="","",M91 )</f>
        <v/>
      </c>
      <c r="AA91" s="558"/>
      <c r="AB91" s="558"/>
      <c r="AC91" s="558"/>
      <c r="AD91" s="554"/>
      <c r="AE91" s="554"/>
      <c r="AF91" s="554"/>
      <c r="AG91" s="554"/>
      <c r="AH91" s="554"/>
      <c r="AI91" s="554"/>
    </row>
    <row r="92" spans="1:36" s="493" customFormat="1" ht="11.25" hidden="1" customHeight="1">
      <c r="A92" s="1310"/>
      <c r="B92" s="1310"/>
      <c r="C92" s="1310"/>
      <c r="D92" s="1310"/>
      <c r="E92" s="1310"/>
      <c r="F92" s="1310"/>
      <c r="G92" s="867"/>
      <c r="H92" s="867"/>
      <c r="I92" s="1310"/>
      <c r="J92" s="1327"/>
      <c r="K92" s="874">
        <v>1</v>
      </c>
      <c r="L92" s="569"/>
      <c r="M92" s="615"/>
      <c r="N92" s="555"/>
      <c r="O92" s="532"/>
      <c r="P92" s="532"/>
      <c r="Q92" s="553" t="str">
        <f>R91 &amp; "-" &amp; T91</f>
        <v>-</v>
      </c>
      <c r="R92" s="1316"/>
      <c r="S92" s="1306"/>
      <c r="T92" s="1316"/>
      <c r="U92" s="1306"/>
      <c r="V92" s="507"/>
      <c r="W92" s="1281"/>
      <c r="X92" s="554"/>
      <c r="Y92" s="558"/>
      <c r="Z92" s="558"/>
      <c r="AA92" s="558"/>
      <c r="AB92" s="558"/>
      <c r="AC92" s="558"/>
      <c r="AD92" s="554"/>
      <c r="AE92" s="554"/>
      <c r="AF92" s="554"/>
      <c r="AG92" s="554"/>
      <c r="AH92" s="554"/>
      <c r="AI92" s="554"/>
    </row>
    <row r="93" spans="1:36" s="492" customFormat="1" ht="15" customHeight="1">
      <c r="A93" s="1310"/>
      <c r="B93" s="1310"/>
      <c r="C93" s="1310"/>
      <c r="D93" s="1310"/>
      <c r="E93" s="1310"/>
      <c r="F93" s="1310"/>
      <c r="G93" s="867"/>
      <c r="H93" s="867"/>
      <c r="I93" s="1310"/>
      <c r="J93" s="1327"/>
      <c r="K93" s="874">
        <v>1</v>
      </c>
      <c r="L93" s="508"/>
      <c r="M93" s="526" t="s">
        <v>24</v>
      </c>
      <c r="N93" s="521"/>
      <c r="O93" s="515"/>
      <c r="P93" s="515"/>
      <c r="Q93" s="515"/>
      <c r="R93" s="542"/>
      <c r="S93" s="534"/>
      <c r="T93" s="533"/>
      <c r="U93" s="521"/>
      <c r="V93" s="530"/>
      <c r="W93" s="1282"/>
      <c r="X93" s="556"/>
      <c r="Y93" s="556"/>
      <c r="Z93" s="556"/>
      <c r="AA93" s="556"/>
      <c r="AB93" s="556"/>
      <c r="AC93" s="556"/>
      <c r="AD93" s="556"/>
      <c r="AE93" s="556"/>
      <c r="AF93" s="556"/>
      <c r="AG93" s="556"/>
      <c r="AH93" s="556"/>
      <c r="AI93" s="556"/>
    </row>
    <row r="94" spans="1:36" s="492" customFormat="1" ht="15" customHeight="1">
      <c r="A94" s="1310"/>
      <c r="B94" s="1310"/>
      <c r="C94" s="1310"/>
      <c r="D94" s="1310"/>
      <c r="E94" s="1310"/>
      <c r="F94" s="869"/>
      <c r="G94" s="869"/>
      <c r="H94" s="867"/>
      <c r="I94" s="1310"/>
      <c r="J94" s="869"/>
      <c r="K94" s="873"/>
      <c r="L94" s="508"/>
      <c r="M94" s="521" t="s">
        <v>10</v>
      </c>
      <c r="N94" s="526"/>
      <c r="O94" s="526"/>
      <c r="P94" s="526"/>
      <c r="Q94" s="526"/>
      <c r="R94" s="526"/>
      <c r="S94" s="526"/>
      <c r="T94" s="526"/>
      <c r="U94" s="526"/>
      <c r="V94" s="526"/>
      <c r="W94" s="530"/>
      <c r="X94" s="556"/>
      <c r="Y94" s="556"/>
      <c r="Z94" s="556"/>
      <c r="AA94" s="556"/>
      <c r="AB94" s="556"/>
      <c r="AC94" s="556"/>
      <c r="AD94" s="556"/>
      <c r="AE94" s="556"/>
      <c r="AF94" s="556"/>
      <c r="AG94" s="556"/>
      <c r="AH94" s="556"/>
      <c r="AI94" s="556"/>
      <c r="AJ94" s="556"/>
    </row>
    <row r="95" spans="1:36" s="492" customFormat="1" ht="15" hidden="1" customHeight="1">
      <c r="A95" s="1310"/>
      <c r="B95" s="1310"/>
      <c r="C95" s="1310"/>
      <c r="D95" s="1310"/>
      <c r="E95" s="869"/>
      <c r="F95" s="869"/>
      <c r="G95" s="869"/>
      <c r="H95" s="867"/>
      <c r="I95" s="1310"/>
      <c r="J95" s="869"/>
      <c r="K95" s="873"/>
      <c r="L95" s="508"/>
      <c r="M95" s="521"/>
      <c r="N95" s="526"/>
      <c r="O95" s="526"/>
      <c r="P95" s="526"/>
      <c r="Q95" s="526"/>
      <c r="R95" s="526"/>
      <c r="S95" s="526"/>
      <c r="T95" s="526"/>
      <c r="U95" s="526"/>
      <c r="V95" s="526"/>
      <c r="W95" s="530"/>
      <c r="X95" s="556"/>
      <c r="Y95" s="556"/>
      <c r="Z95" s="556"/>
      <c r="AA95" s="556"/>
      <c r="AB95" s="556"/>
      <c r="AC95" s="556"/>
      <c r="AD95" s="556"/>
      <c r="AE95" s="556"/>
      <c r="AF95" s="556"/>
      <c r="AG95" s="556"/>
      <c r="AH95" s="556"/>
      <c r="AI95" s="556"/>
      <c r="AJ95" s="556"/>
    </row>
    <row r="96" spans="1:36" s="492" customFormat="1" ht="15" customHeight="1">
      <c r="A96" s="1310"/>
      <c r="B96" s="1310"/>
      <c r="C96" s="1310"/>
      <c r="D96" s="872"/>
      <c r="E96" s="872"/>
      <c r="F96" s="869"/>
      <c r="G96" s="867"/>
      <c r="H96" s="867"/>
      <c r="I96" s="865"/>
      <c r="J96" s="862"/>
      <c r="K96" s="874">
        <v>1</v>
      </c>
      <c r="L96" s="508"/>
      <c r="M96" s="520" t="s">
        <v>16</v>
      </c>
      <c r="N96" s="519"/>
      <c r="O96" s="515"/>
      <c r="P96" s="515"/>
      <c r="Q96" s="515"/>
      <c r="R96" s="542"/>
      <c r="S96" s="534"/>
      <c r="T96" s="533"/>
      <c r="U96" s="519"/>
      <c r="V96" s="534"/>
      <c r="W96" s="530"/>
      <c r="X96" s="556"/>
      <c r="Y96" s="556"/>
      <c r="Z96" s="556"/>
      <c r="AA96" s="556"/>
      <c r="AB96" s="556"/>
      <c r="AC96" s="556"/>
      <c r="AD96" s="556"/>
      <c r="AE96" s="556"/>
      <c r="AF96" s="556"/>
      <c r="AG96" s="556"/>
      <c r="AH96" s="556"/>
      <c r="AI96" s="556"/>
    </row>
    <row r="97" spans="1:40" s="492" customFormat="1" ht="15" customHeight="1">
      <c r="A97" s="1310"/>
      <c r="B97" s="1310"/>
      <c r="C97" s="872"/>
      <c r="D97" s="872"/>
      <c r="E97" s="872"/>
      <c r="F97" s="872"/>
      <c r="G97" s="867"/>
      <c r="H97" s="867"/>
      <c r="I97" s="875"/>
      <c r="J97" s="862"/>
      <c r="K97" s="874">
        <v>1</v>
      </c>
      <c r="L97" s="508"/>
      <c r="M97" s="519" t="s">
        <v>17</v>
      </c>
      <c r="N97" s="519"/>
      <c r="O97" s="515"/>
      <c r="P97" s="515"/>
      <c r="Q97" s="515"/>
      <c r="R97" s="542"/>
      <c r="S97" s="534"/>
      <c r="T97" s="533"/>
      <c r="U97" s="519"/>
      <c r="V97" s="534"/>
      <c r="W97" s="530"/>
      <c r="X97" s="556"/>
      <c r="Y97" s="556"/>
      <c r="Z97" s="556"/>
      <c r="AA97" s="556"/>
      <c r="AB97" s="556"/>
      <c r="AC97" s="556"/>
      <c r="AD97" s="556"/>
      <c r="AE97" s="556"/>
      <c r="AF97" s="556"/>
      <c r="AG97" s="556"/>
      <c r="AH97" s="556"/>
      <c r="AI97" s="556"/>
    </row>
    <row r="98" spans="1:40" s="492" customFormat="1" ht="15" customHeight="1">
      <c r="A98" s="1310"/>
      <c r="B98" s="872"/>
      <c r="C98" s="872"/>
      <c r="D98" s="872"/>
      <c r="E98" s="872"/>
      <c r="F98" s="872"/>
      <c r="G98" s="867"/>
      <c r="H98" s="867"/>
      <c r="I98" s="865"/>
      <c r="J98" s="862"/>
      <c r="K98" s="874">
        <v>1</v>
      </c>
      <c r="L98" s="508"/>
      <c r="M98" s="528" t="s">
        <v>18</v>
      </c>
      <c r="N98" s="519"/>
      <c r="O98" s="515"/>
      <c r="P98" s="515"/>
      <c r="Q98" s="515"/>
      <c r="R98" s="542"/>
      <c r="S98" s="534"/>
      <c r="T98" s="533"/>
      <c r="U98" s="519"/>
      <c r="V98" s="534"/>
      <c r="W98" s="530"/>
      <c r="X98" s="556"/>
      <c r="Y98" s="556"/>
      <c r="Z98" s="556"/>
      <c r="AA98" s="556"/>
      <c r="AB98" s="556"/>
      <c r="AC98" s="556"/>
      <c r="AD98" s="556"/>
      <c r="AE98" s="556"/>
      <c r="AF98" s="556"/>
      <c r="AG98" s="556"/>
      <c r="AH98" s="556"/>
      <c r="AI98" s="556"/>
    </row>
    <row r="99" spans="1:40" s="492" customFormat="1" ht="15" customHeight="1">
      <c r="A99" s="861"/>
      <c r="B99" s="861"/>
      <c r="C99" s="861"/>
      <c r="D99" s="861"/>
      <c r="E99" s="861"/>
      <c r="F99" s="861"/>
      <c r="G99" s="861"/>
      <c r="H99" s="861"/>
      <c r="I99" s="861"/>
      <c r="J99" s="861"/>
      <c r="K99" s="861"/>
      <c r="L99" s="462"/>
      <c r="M99" s="535" t="s">
        <v>308</v>
      </c>
      <c r="N99" s="519"/>
      <c r="O99" s="515"/>
      <c r="P99" s="515"/>
      <c r="Q99" s="515"/>
      <c r="R99" s="542"/>
      <c r="S99" s="534"/>
      <c r="T99" s="533"/>
      <c r="U99" s="519"/>
      <c r="V99" s="534"/>
      <c r="W99" s="530"/>
      <c r="X99" s="556"/>
      <c r="Y99" s="556"/>
      <c r="Z99" s="556"/>
      <c r="AA99" s="556"/>
      <c r="AB99" s="556"/>
      <c r="AC99" s="556"/>
      <c r="AD99" s="556"/>
      <c r="AE99" s="556"/>
      <c r="AF99" s="556"/>
      <c r="AG99" s="556"/>
      <c r="AH99" s="556"/>
      <c r="AI99" s="556"/>
    </row>
    <row r="100" spans="1:40" s="566" customFormat="1" ht="15" customHeight="1">
      <c r="A100" s="565"/>
      <c r="B100" s="565"/>
      <c r="C100" s="565"/>
      <c r="D100" s="565"/>
      <c r="E100" s="565"/>
      <c r="F100" s="565"/>
      <c r="G100" s="564"/>
      <c r="H100" s="565"/>
      <c r="I100" s="647"/>
      <c r="J100" s="648"/>
      <c r="L100" s="567"/>
      <c r="M100" s="642"/>
      <c r="N100" s="643"/>
      <c r="O100" s="644"/>
      <c r="P100" s="644"/>
      <c r="Q100" s="644"/>
      <c r="R100" s="645"/>
      <c r="S100" s="523"/>
      <c r="T100" s="646"/>
      <c r="U100" s="643"/>
      <c r="V100" s="523"/>
      <c r="W100" s="523"/>
      <c r="X100" s="565"/>
      <c r="Y100" s="565"/>
      <c r="Z100" s="565"/>
      <c r="AA100" s="565"/>
      <c r="AB100" s="565"/>
      <c r="AC100" s="565"/>
      <c r="AD100" s="565"/>
      <c r="AE100" s="565"/>
      <c r="AF100" s="565"/>
      <c r="AG100" s="565"/>
      <c r="AH100" s="565"/>
      <c r="AI100" s="565"/>
    </row>
    <row r="101" spans="1:40" s="34" customFormat="1" ht="17.100000000000001" customHeight="1">
      <c r="G101" s="34" t="s">
        <v>12</v>
      </c>
      <c r="I101" s="34" t="s">
        <v>67</v>
      </c>
      <c r="V101" s="151"/>
    </row>
    <row r="102" spans="1:40" ht="17.100000000000001" customHeight="1">
      <c r="X102" s="439"/>
      <c r="Y102" s="40"/>
      <c r="Z102" s="40"/>
    </row>
    <row r="103" spans="1:40" s="493" customFormat="1" ht="22.5">
      <c r="A103" s="1310">
        <v>1</v>
      </c>
      <c r="B103" s="1026"/>
      <c r="C103" s="1026"/>
      <c r="D103" s="1026"/>
      <c r="E103" s="1027"/>
      <c r="F103" s="1028"/>
      <c r="G103" s="1026"/>
      <c r="H103" s="1026"/>
      <c r="I103" s="1007"/>
      <c r="J103" s="1012"/>
      <c r="K103" s="1012"/>
      <c r="L103" s="562">
        <f>mergeValue(A103)</f>
        <v>1</v>
      </c>
      <c r="M103" s="610" t="s">
        <v>19</v>
      </c>
      <c r="N103" s="549"/>
      <c r="O103" s="1382"/>
      <c r="P103" s="1383"/>
      <c r="Q103" s="1383"/>
      <c r="R103" s="1383"/>
      <c r="S103" s="1383"/>
      <c r="T103" s="1383"/>
      <c r="U103" s="1383"/>
      <c r="V103" s="1383"/>
      <c r="W103" s="1383"/>
      <c r="X103" s="1383"/>
      <c r="Y103" s="1383"/>
      <c r="Z103" s="1383"/>
      <c r="AA103" s="1384"/>
      <c r="AB103" s="1129" t="s">
        <v>718</v>
      </c>
      <c r="AC103" s="554"/>
      <c r="AD103" s="554"/>
      <c r="AE103" s="554"/>
      <c r="AF103" s="554"/>
      <c r="AG103" s="554"/>
      <c r="AH103" s="554"/>
      <c r="AI103" s="554"/>
      <c r="AJ103" s="554"/>
      <c r="AK103" s="554"/>
      <c r="AL103" s="554"/>
      <c r="AM103" s="554"/>
      <c r="AN103" s="554"/>
    </row>
    <row r="104" spans="1:40" s="493" customFormat="1" ht="22.5">
      <c r="A104" s="1310"/>
      <c r="B104" s="1310">
        <v>1</v>
      </c>
      <c r="C104" s="1026"/>
      <c r="D104" s="1026"/>
      <c r="E104" s="1028"/>
      <c r="F104" s="1028"/>
      <c r="G104" s="1026"/>
      <c r="H104" s="1026"/>
      <c r="I104" s="1014"/>
      <c r="J104" s="1009"/>
      <c r="K104" s="1008"/>
      <c r="L104" s="562" t="str">
        <f>mergeValue(A104) &amp;"."&amp; mergeValue(B104)</f>
        <v>1.1</v>
      </c>
      <c r="M104" s="516" t="s">
        <v>15</v>
      </c>
      <c r="N104" s="549"/>
      <c r="O104" s="1382"/>
      <c r="P104" s="1383"/>
      <c r="Q104" s="1383"/>
      <c r="R104" s="1383"/>
      <c r="S104" s="1383"/>
      <c r="T104" s="1383"/>
      <c r="U104" s="1383"/>
      <c r="V104" s="1383"/>
      <c r="W104" s="1383"/>
      <c r="X104" s="1383"/>
      <c r="Y104" s="1383"/>
      <c r="Z104" s="1383"/>
      <c r="AA104" s="1384"/>
      <c r="AB104" s="1129" t="s">
        <v>459</v>
      </c>
      <c r="AC104" s="554"/>
      <c r="AD104" s="554"/>
      <c r="AE104" s="554"/>
      <c r="AF104" s="554"/>
      <c r="AG104" s="554"/>
      <c r="AH104" s="554"/>
      <c r="AI104" s="554"/>
      <c r="AJ104" s="554"/>
      <c r="AK104" s="554"/>
      <c r="AL104" s="554"/>
      <c r="AM104" s="554"/>
      <c r="AN104" s="554"/>
    </row>
    <row r="105" spans="1:40" s="493" customFormat="1" ht="22.5">
      <c r="A105" s="1310"/>
      <c r="B105" s="1310"/>
      <c r="C105" s="1310">
        <v>1</v>
      </c>
      <c r="D105" s="1026"/>
      <c r="E105" s="1028"/>
      <c r="F105" s="1028"/>
      <c r="G105" s="1026"/>
      <c r="H105" s="1026"/>
      <c r="I105" s="1014"/>
      <c r="J105" s="1009"/>
      <c r="K105" s="1008"/>
      <c r="L105" s="562" t="str">
        <f>mergeValue(A105) &amp;"."&amp; mergeValue(B105)&amp;"."&amp; mergeValue(C105)</f>
        <v>1.1.1</v>
      </c>
      <c r="M105" s="517" t="s">
        <v>7</v>
      </c>
      <c r="N105" s="549"/>
      <c r="O105" s="1382"/>
      <c r="P105" s="1383"/>
      <c r="Q105" s="1383"/>
      <c r="R105" s="1383"/>
      <c r="S105" s="1383"/>
      <c r="T105" s="1383"/>
      <c r="U105" s="1383"/>
      <c r="V105" s="1383"/>
      <c r="W105" s="1383"/>
      <c r="X105" s="1383"/>
      <c r="Y105" s="1383"/>
      <c r="Z105" s="1383"/>
      <c r="AA105" s="1384"/>
      <c r="AB105" s="1129" t="s">
        <v>600</v>
      </c>
      <c r="AC105" s="554"/>
      <c r="AD105" s="554"/>
      <c r="AE105" s="554"/>
      <c r="AF105" s="554"/>
      <c r="AG105" s="554"/>
      <c r="AH105" s="554"/>
      <c r="AI105" s="554"/>
      <c r="AJ105" s="554"/>
      <c r="AK105" s="554"/>
      <c r="AL105" s="554"/>
      <c r="AM105" s="554"/>
      <c r="AN105" s="554"/>
    </row>
    <row r="106" spans="1:40" s="493" customFormat="1" ht="22.5">
      <c r="A106" s="1310"/>
      <c r="B106" s="1310"/>
      <c r="C106" s="1310"/>
      <c r="D106" s="1310">
        <v>1</v>
      </c>
      <c r="E106" s="1028"/>
      <c r="F106" s="1028"/>
      <c r="G106" s="1026"/>
      <c r="H106" s="1026"/>
      <c r="I106" s="1014"/>
      <c r="J106" s="1009"/>
      <c r="K106" s="1008"/>
      <c r="L106" s="562" t="str">
        <f>mergeValue(A106) &amp;"."&amp; mergeValue(B106)&amp;"."&amp; mergeValue(C106)&amp;"."&amp; mergeValue(D106)</f>
        <v>1.1.1.1</v>
      </c>
      <c r="M106" s="518" t="s">
        <v>21</v>
      </c>
      <c r="N106" s="549"/>
      <c r="O106" s="1382"/>
      <c r="P106" s="1383"/>
      <c r="Q106" s="1383"/>
      <c r="R106" s="1383"/>
      <c r="S106" s="1383"/>
      <c r="T106" s="1383"/>
      <c r="U106" s="1383"/>
      <c r="V106" s="1383"/>
      <c r="W106" s="1383"/>
      <c r="X106" s="1383"/>
      <c r="Y106" s="1383"/>
      <c r="Z106" s="1383"/>
      <c r="AA106" s="1384"/>
      <c r="AB106" s="1129" t="s">
        <v>601</v>
      </c>
      <c r="AC106" s="554"/>
      <c r="AD106" s="554"/>
      <c r="AE106" s="554"/>
      <c r="AF106" s="554"/>
      <c r="AG106" s="554"/>
      <c r="AH106" s="554"/>
      <c r="AI106" s="554"/>
      <c r="AJ106" s="554"/>
      <c r="AK106" s="554"/>
      <c r="AL106" s="554"/>
      <c r="AM106" s="554"/>
      <c r="AN106" s="554"/>
    </row>
    <row r="107" spans="1:40" s="493" customFormat="1" ht="14.25" hidden="1">
      <c r="A107" s="1310"/>
      <c r="B107" s="1310"/>
      <c r="C107" s="1310"/>
      <c r="D107" s="1310"/>
      <c r="E107" s="1310">
        <v>1</v>
      </c>
      <c r="F107" s="1028"/>
      <c r="G107" s="1026"/>
      <c r="H107" s="1026"/>
      <c r="I107" s="1013"/>
      <c r="J107" s="1009"/>
      <c r="K107" s="1008"/>
      <c r="L107" s="562"/>
      <c r="M107" s="524"/>
      <c r="N107" s="550"/>
      <c r="O107" s="1386"/>
      <c r="P107" s="1390"/>
      <c r="Q107" s="1390"/>
      <c r="R107" s="1390"/>
      <c r="S107" s="1390"/>
      <c r="T107" s="1390"/>
      <c r="U107" s="1390"/>
      <c r="V107" s="1390"/>
      <c r="W107" s="1390"/>
      <c r="X107" s="1390"/>
      <c r="Y107" s="1390"/>
      <c r="Z107" s="1390"/>
      <c r="AA107" s="1391"/>
      <c r="AB107" s="1129"/>
      <c r="AC107" s="554"/>
      <c r="AD107" s="554"/>
      <c r="AE107" s="554"/>
      <c r="AF107" s="554"/>
      <c r="AG107" s="554"/>
      <c r="AH107" s="554"/>
      <c r="AI107" s="554"/>
      <c r="AJ107" s="554"/>
      <c r="AK107" s="554"/>
      <c r="AL107" s="554"/>
      <c r="AM107" s="554"/>
      <c r="AN107" s="554"/>
    </row>
    <row r="108" spans="1:40" s="493" customFormat="1" ht="33.75">
      <c r="A108" s="1310"/>
      <c r="B108" s="1310"/>
      <c r="C108" s="1310"/>
      <c r="D108" s="1310"/>
      <c r="E108" s="1310"/>
      <c r="F108" s="1310">
        <v>1</v>
      </c>
      <c r="G108" s="1026"/>
      <c r="H108" s="1026"/>
      <c r="I108" s="1329"/>
      <c r="J108" s="1009"/>
      <c r="K108" s="1008"/>
      <c r="L108" s="562" t="str">
        <f>mergeValue(A108) &amp;"."&amp; mergeValue(B108)&amp;"."&amp; mergeValue(C108)&amp;"."&amp; mergeValue(D108)&amp;"."&amp; mergeValue(F108)</f>
        <v>1.1.1.1.1</v>
      </c>
      <c r="M108" s="525" t="s">
        <v>9</v>
      </c>
      <c r="N108" s="550"/>
      <c r="O108" s="1313"/>
      <c r="P108" s="1314"/>
      <c r="Q108" s="1314"/>
      <c r="R108" s="1314"/>
      <c r="S108" s="1314"/>
      <c r="T108" s="1314"/>
      <c r="U108" s="1314"/>
      <c r="V108" s="1314"/>
      <c r="W108" s="1314"/>
      <c r="X108" s="1314"/>
      <c r="Y108" s="1314"/>
      <c r="Z108" s="1314"/>
      <c r="AA108" s="1315"/>
      <c r="AB108" s="1129" t="s">
        <v>720</v>
      </c>
      <c r="AC108" s="554"/>
      <c r="AD108" s="558" t="str">
        <f>strCheckUnique(AE108:AE113)</f>
        <v/>
      </c>
      <c r="AE108" s="554"/>
      <c r="AF108" s="558"/>
      <c r="AG108" s="554"/>
      <c r="AH108" s="554"/>
      <c r="AI108" s="554"/>
      <c r="AJ108" s="554"/>
      <c r="AK108" s="554"/>
      <c r="AL108" s="554"/>
      <c r="AM108" s="554"/>
      <c r="AN108" s="554"/>
    </row>
    <row r="109" spans="1:40" s="493" customFormat="1" ht="56.25" customHeight="1">
      <c r="A109" s="1310"/>
      <c r="B109" s="1310"/>
      <c r="C109" s="1310"/>
      <c r="D109" s="1310"/>
      <c r="E109" s="1310"/>
      <c r="F109" s="1310"/>
      <c r="G109" s="1310">
        <v>1</v>
      </c>
      <c r="H109" s="1026"/>
      <c r="I109" s="1329"/>
      <c r="J109" s="1330"/>
      <c r="K109" s="1015"/>
      <c r="L109" s="562" t="str">
        <f>mergeValue(A109) &amp;"."&amp; mergeValue(B109)&amp;"."&amp; mergeValue(C109)&amp;"."&amp; mergeValue(D109)&amp;"."&amp; mergeValue(F109)&amp;"."&amp; mergeValue(G109)</f>
        <v>1.1.1.1.1.1</v>
      </c>
      <c r="M109" s="1016"/>
      <c r="N109" s="615"/>
      <c r="O109" s="532"/>
      <c r="P109" s="532"/>
      <c r="Q109" s="532"/>
      <c r="R109" s="463"/>
      <c r="S109" s="1041"/>
      <c r="T109" s="463"/>
      <c r="U109" s="1041"/>
      <c r="V109" s="553" t="str">
        <f>W109 &amp; "-" &amp; Y109</f>
        <v>-</v>
      </c>
      <c r="W109" s="1316"/>
      <c r="X109" s="1306" t="s">
        <v>83</v>
      </c>
      <c r="Y109" s="1316"/>
      <c r="Z109" s="1306" t="s">
        <v>83</v>
      </c>
      <c r="AA109" s="507"/>
      <c r="AB109" s="1129" t="s">
        <v>738</v>
      </c>
      <c r="AC109" s="554" t="str">
        <f>strCheckDate(O109:AA109)</f>
        <v/>
      </c>
      <c r="AD109" s="558"/>
      <c r="AE109" s="558" t="str">
        <f>IF(M109="","",M109 )</f>
        <v/>
      </c>
      <c r="AF109" s="558"/>
      <c r="AG109" s="558"/>
      <c r="AH109" s="558"/>
      <c r="AI109" s="554"/>
      <c r="AJ109" s="554"/>
      <c r="AK109" s="554"/>
      <c r="AL109" s="554"/>
      <c r="AM109" s="554"/>
      <c r="AN109" s="554"/>
    </row>
    <row r="110" spans="1:40" s="493" customFormat="1" ht="87.95" customHeight="1">
      <c r="A110" s="1310"/>
      <c r="B110" s="1310"/>
      <c r="C110" s="1310"/>
      <c r="D110" s="1310"/>
      <c r="E110" s="1310"/>
      <c r="F110" s="1310"/>
      <c r="G110" s="1310"/>
      <c r="H110" s="1026">
        <v>1</v>
      </c>
      <c r="I110" s="1329"/>
      <c r="J110" s="1330"/>
      <c r="K110" s="1015"/>
      <c r="L110" s="562" t="str">
        <f>mergeValue(A110) &amp;"."&amp; mergeValue(B110)&amp;"."&amp; mergeValue(C110)&amp;"."&amp; mergeValue(D110)&amp;"."&amp; mergeValue(F110)&amp;"."&amp; mergeValue(G110)&amp;"."&amp; mergeValue(H110)</f>
        <v>1.1.1.1.1.1.1</v>
      </c>
      <c r="M110" s="1018"/>
      <c r="N110" s="464"/>
      <c r="O110" s="532"/>
      <c r="P110" s="532"/>
      <c r="Q110" s="532"/>
      <c r="R110" s="463"/>
      <c r="S110" s="1041"/>
      <c r="T110" s="463"/>
      <c r="U110" s="1041"/>
      <c r="V110" s="553" t="str">
        <f>W110 &amp; "-" &amp; Y110</f>
        <v>-</v>
      </c>
      <c r="W110" s="1316"/>
      <c r="X110" s="1306"/>
      <c r="Y110" s="1316"/>
      <c r="Z110" s="1306"/>
      <c r="AA110" s="637"/>
      <c r="AB110" s="1280" t="s">
        <v>739</v>
      </c>
      <c r="AC110" s="554" t="str">
        <f>strCheckDate(O110:AA110)</f>
        <v/>
      </c>
      <c r="AD110" s="554"/>
      <c r="AE110" s="554"/>
      <c r="AF110" s="558"/>
      <c r="AG110" s="554"/>
      <c r="AH110" s="554"/>
      <c r="AI110" s="554"/>
      <c r="AJ110" s="554"/>
      <c r="AK110" s="554"/>
      <c r="AL110" s="554"/>
      <c r="AM110" s="554"/>
      <c r="AN110" s="554"/>
    </row>
    <row r="111" spans="1:40" s="493" customFormat="1" ht="14.25" hidden="1">
      <c r="A111" s="1310"/>
      <c r="B111" s="1310"/>
      <c r="C111" s="1310"/>
      <c r="D111" s="1310"/>
      <c r="E111" s="1310"/>
      <c r="F111" s="1310"/>
      <c r="G111" s="1310"/>
      <c r="H111" s="1026"/>
      <c r="I111" s="1329"/>
      <c r="J111" s="1330"/>
      <c r="K111" s="1015"/>
      <c r="L111" s="569"/>
      <c r="M111" s="615"/>
      <c r="N111" s="615"/>
      <c r="O111" s="532"/>
      <c r="P111" s="463"/>
      <c r="Q111" s="463"/>
      <c r="R111" s="463"/>
      <c r="S111" s="463"/>
      <c r="T111" s="463"/>
      <c r="U111" s="529"/>
      <c r="V111" s="553"/>
      <c r="W111" s="1305"/>
      <c r="X111" s="1306"/>
      <c r="Y111" s="1305"/>
      <c r="Z111" s="1306"/>
      <c r="AA111" s="507"/>
      <c r="AB111" s="1281"/>
      <c r="AC111" s="554"/>
      <c r="AD111" s="554"/>
      <c r="AE111" s="554"/>
      <c r="AF111" s="558">
        <f ca="1">OFFSET(AF111,-1,0)</f>
        <v>0</v>
      </c>
      <c r="AG111" s="554"/>
      <c r="AH111" s="554"/>
      <c r="AI111" s="554"/>
      <c r="AJ111" s="554"/>
      <c r="AK111" s="554"/>
      <c r="AL111" s="554"/>
      <c r="AM111" s="554"/>
      <c r="AN111" s="554"/>
    </row>
    <row r="112" spans="1:40" s="492" customFormat="1" ht="15" customHeight="1">
      <c r="A112" s="1310"/>
      <c r="B112" s="1310"/>
      <c r="C112" s="1310"/>
      <c r="D112" s="1310"/>
      <c r="E112" s="1310"/>
      <c r="F112" s="1310"/>
      <c r="G112" s="1310"/>
      <c r="H112" s="1026"/>
      <c r="I112" s="1329"/>
      <c r="J112" s="1330"/>
      <c r="K112" s="1017"/>
      <c r="L112" s="508"/>
      <c r="M112" s="527" t="s">
        <v>40</v>
      </c>
      <c r="N112" s="521"/>
      <c r="O112" s="515"/>
      <c r="P112" s="515"/>
      <c r="Q112" s="515"/>
      <c r="R112" s="515"/>
      <c r="S112" s="515"/>
      <c r="T112" s="515"/>
      <c r="U112" s="515"/>
      <c r="V112" s="515"/>
      <c r="W112" s="533"/>
      <c r="X112" s="534"/>
      <c r="Y112" s="533"/>
      <c r="Z112" s="521"/>
      <c r="AA112" s="530"/>
      <c r="AB112" s="1282"/>
      <c r="AC112" s="556"/>
      <c r="AD112" s="556"/>
      <c r="AE112" s="556"/>
      <c r="AF112" s="556"/>
      <c r="AG112" s="556"/>
      <c r="AH112" s="556"/>
      <c r="AI112" s="556"/>
      <c r="AJ112" s="556"/>
      <c r="AK112" s="556"/>
      <c r="AL112" s="556"/>
      <c r="AM112" s="556"/>
      <c r="AN112" s="556"/>
    </row>
    <row r="113" spans="1:40" s="492" customFormat="1" ht="15" customHeight="1">
      <c r="A113" s="1310"/>
      <c r="B113" s="1310"/>
      <c r="C113" s="1310"/>
      <c r="D113" s="1310"/>
      <c r="E113" s="1310"/>
      <c r="F113" s="1310"/>
      <c r="G113" s="1026"/>
      <c r="H113" s="1026"/>
      <c r="I113" s="1329"/>
      <c r="J113" s="1023"/>
      <c r="K113" s="1017"/>
      <c r="L113" s="508"/>
      <c r="M113" s="526" t="s">
        <v>24</v>
      </c>
      <c r="N113" s="527"/>
      <c r="O113" s="527"/>
      <c r="P113" s="527"/>
      <c r="Q113" s="527"/>
      <c r="R113" s="527"/>
      <c r="S113" s="527"/>
      <c r="T113" s="527"/>
      <c r="U113" s="527"/>
      <c r="V113" s="527"/>
      <c r="W113" s="527"/>
      <c r="X113" s="527"/>
      <c r="Y113" s="527"/>
      <c r="Z113" s="527"/>
      <c r="AA113" s="527"/>
      <c r="AB113" s="530"/>
      <c r="AC113" s="556"/>
      <c r="AD113" s="556"/>
      <c r="AE113" s="556"/>
      <c r="AF113" s="556"/>
      <c r="AG113" s="556"/>
      <c r="AH113" s="556"/>
      <c r="AI113" s="556"/>
      <c r="AJ113" s="556"/>
      <c r="AK113" s="556"/>
      <c r="AL113" s="556"/>
      <c r="AM113" s="556"/>
      <c r="AN113" s="556"/>
    </row>
    <row r="114" spans="1:40" s="492" customFormat="1" ht="15" customHeight="1">
      <c r="A114" s="1310"/>
      <c r="B114" s="1310"/>
      <c r="C114" s="1310"/>
      <c r="D114" s="1310"/>
      <c r="E114" s="1310"/>
      <c r="F114" s="1029"/>
      <c r="G114" s="1026"/>
      <c r="H114" s="1026"/>
      <c r="I114" s="1013"/>
      <c r="J114" s="1011"/>
      <c r="K114" s="1017"/>
      <c r="L114" s="508"/>
      <c r="M114" s="521" t="s">
        <v>10</v>
      </c>
      <c r="N114" s="520"/>
      <c r="O114" s="515"/>
      <c r="P114" s="515"/>
      <c r="Q114" s="515"/>
      <c r="R114" s="515"/>
      <c r="S114" s="515"/>
      <c r="T114" s="515"/>
      <c r="U114" s="515"/>
      <c r="V114" s="515"/>
      <c r="W114" s="542"/>
      <c r="X114" s="534"/>
      <c r="Y114" s="533"/>
      <c r="Z114" s="520"/>
      <c r="AA114" s="534"/>
      <c r="AB114" s="530"/>
      <c r="AC114" s="556"/>
      <c r="AD114" s="556"/>
      <c r="AE114" s="556"/>
      <c r="AF114" s="556"/>
      <c r="AG114" s="556"/>
      <c r="AH114" s="556"/>
      <c r="AI114" s="556"/>
      <c r="AJ114" s="556"/>
      <c r="AK114" s="556"/>
      <c r="AL114" s="556"/>
      <c r="AM114" s="556"/>
      <c r="AN114" s="556"/>
    </row>
    <row r="115" spans="1:40" s="492" customFormat="1" ht="14.25" hidden="1">
      <c r="A115" s="1310"/>
      <c r="B115" s="1310"/>
      <c r="C115" s="1310"/>
      <c r="D115" s="1310"/>
      <c r="E115" s="1029"/>
      <c r="F115" s="1029"/>
      <c r="G115" s="1026"/>
      <c r="H115" s="1026"/>
      <c r="I115" s="1024"/>
      <c r="J115" s="1011"/>
      <c r="K115" s="1007"/>
      <c r="L115" s="508"/>
      <c r="M115" s="521"/>
      <c r="N115" s="521"/>
      <c r="O115" s="521"/>
      <c r="P115" s="521"/>
      <c r="Q115" s="521"/>
      <c r="R115" s="521"/>
      <c r="S115" s="521"/>
      <c r="T115" s="521"/>
      <c r="U115" s="521"/>
      <c r="V115" s="521"/>
      <c r="W115" s="521"/>
      <c r="X115" s="521"/>
      <c r="Y115" s="521"/>
      <c r="Z115" s="521"/>
      <c r="AA115" s="521"/>
      <c r="AB115" s="530"/>
      <c r="AC115" s="556"/>
      <c r="AD115" s="556"/>
      <c r="AE115" s="556"/>
      <c r="AF115" s="556"/>
      <c r="AG115" s="556"/>
      <c r="AH115" s="556"/>
      <c r="AI115" s="556"/>
      <c r="AJ115" s="556"/>
      <c r="AK115" s="556"/>
      <c r="AL115" s="556"/>
      <c r="AM115" s="556"/>
      <c r="AN115" s="556"/>
    </row>
    <row r="116" spans="1:40" s="492" customFormat="1" ht="15" customHeight="1">
      <c r="A116" s="1310"/>
      <c r="B116" s="1310"/>
      <c r="C116" s="1310"/>
      <c r="D116" s="1030"/>
      <c r="E116" s="1030"/>
      <c r="F116" s="1030"/>
      <c r="G116" s="1031"/>
      <c r="H116" s="1030"/>
      <c r="I116" s="1017"/>
      <c r="J116" s="1011"/>
      <c r="K116" s="1017"/>
      <c r="L116" s="508"/>
      <c r="M116" s="520" t="s">
        <v>16</v>
      </c>
      <c r="N116" s="519"/>
      <c r="O116" s="515"/>
      <c r="P116" s="515"/>
      <c r="Q116" s="515"/>
      <c r="R116" s="515"/>
      <c r="S116" s="515"/>
      <c r="T116" s="515"/>
      <c r="U116" s="515"/>
      <c r="V116" s="515"/>
      <c r="W116" s="542"/>
      <c r="X116" s="534"/>
      <c r="Y116" s="533"/>
      <c r="Z116" s="519"/>
      <c r="AA116" s="534"/>
      <c r="AB116" s="530"/>
      <c r="AC116" s="556"/>
      <c r="AD116" s="556"/>
      <c r="AE116" s="556"/>
      <c r="AF116" s="556"/>
      <c r="AG116" s="556"/>
      <c r="AH116" s="556"/>
      <c r="AI116" s="556"/>
      <c r="AJ116" s="556"/>
      <c r="AK116" s="556"/>
      <c r="AL116" s="556"/>
      <c r="AM116" s="556"/>
      <c r="AN116" s="556"/>
    </row>
    <row r="117" spans="1:40" s="492" customFormat="1" ht="15" customHeight="1">
      <c r="A117" s="1310"/>
      <c r="B117" s="1310"/>
      <c r="C117" s="1030"/>
      <c r="D117" s="1030"/>
      <c r="E117" s="1030"/>
      <c r="F117" s="1030"/>
      <c r="G117" s="1031"/>
      <c r="H117" s="1030"/>
      <c r="I117" s="1017"/>
      <c r="J117" s="1011"/>
      <c r="K117" s="1017"/>
      <c r="L117" s="508"/>
      <c r="M117" s="519" t="s">
        <v>17</v>
      </c>
      <c r="N117" s="519"/>
      <c r="O117" s="515"/>
      <c r="P117" s="515"/>
      <c r="Q117" s="515"/>
      <c r="R117" s="515"/>
      <c r="S117" s="515"/>
      <c r="T117" s="515"/>
      <c r="U117" s="515"/>
      <c r="V117" s="515"/>
      <c r="W117" s="542"/>
      <c r="X117" s="534"/>
      <c r="Y117" s="533"/>
      <c r="Z117" s="519"/>
      <c r="AA117" s="534"/>
      <c r="AB117" s="530"/>
      <c r="AC117" s="556"/>
      <c r="AD117" s="556"/>
      <c r="AE117" s="556"/>
      <c r="AF117" s="556"/>
      <c r="AG117" s="556"/>
      <c r="AH117" s="556"/>
      <c r="AI117" s="556"/>
      <c r="AJ117" s="556"/>
      <c r="AK117" s="556"/>
      <c r="AL117" s="556"/>
      <c r="AM117" s="556"/>
      <c r="AN117" s="556"/>
    </row>
    <row r="118" spans="1:40" s="492" customFormat="1" ht="15" customHeight="1">
      <c r="A118" s="1310"/>
      <c r="B118" s="1030"/>
      <c r="C118" s="1030"/>
      <c r="D118" s="1030"/>
      <c r="E118" s="1030"/>
      <c r="F118" s="1030"/>
      <c r="G118" s="1031"/>
      <c r="H118" s="1030"/>
      <c r="I118" s="1017"/>
      <c r="J118" s="1011"/>
      <c r="K118" s="1017"/>
      <c r="L118" s="508"/>
      <c r="M118" s="528" t="s">
        <v>18</v>
      </c>
      <c r="N118" s="519"/>
      <c r="O118" s="515"/>
      <c r="P118" s="515"/>
      <c r="Q118" s="515"/>
      <c r="R118" s="515"/>
      <c r="S118" s="515"/>
      <c r="T118" s="515"/>
      <c r="U118" s="515"/>
      <c r="V118" s="515"/>
      <c r="W118" s="542"/>
      <c r="X118" s="534"/>
      <c r="Y118" s="533"/>
      <c r="Z118" s="519"/>
      <c r="AA118" s="534"/>
      <c r="AB118" s="530"/>
      <c r="AC118" s="556"/>
      <c r="AD118" s="556"/>
      <c r="AE118" s="556"/>
      <c r="AF118" s="556"/>
      <c r="AG118" s="556"/>
      <c r="AH118" s="556"/>
      <c r="AI118" s="556"/>
      <c r="AJ118" s="556"/>
      <c r="AK118" s="556"/>
      <c r="AL118" s="556"/>
      <c r="AM118" s="556"/>
      <c r="AN118" s="556"/>
    </row>
    <row r="119" spans="1:40" s="492" customFormat="1" ht="15" customHeight="1">
      <c r="A119" s="1024"/>
      <c r="B119" s="1024"/>
      <c r="C119" s="1024"/>
      <c r="D119" s="1024"/>
      <c r="E119" s="1024"/>
      <c r="F119" s="1024"/>
      <c r="G119" s="1032"/>
      <c r="H119" s="1024"/>
      <c r="I119" s="1010"/>
      <c r="J119" s="1011"/>
      <c r="K119" s="1007"/>
      <c r="L119" s="508"/>
      <c r="M119" s="535" t="s">
        <v>308</v>
      </c>
      <c r="N119" s="519"/>
      <c r="O119" s="515"/>
      <c r="P119" s="515"/>
      <c r="Q119" s="515"/>
      <c r="R119" s="515"/>
      <c r="S119" s="515"/>
      <c r="T119" s="515"/>
      <c r="U119" s="515"/>
      <c r="V119" s="515"/>
      <c r="W119" s="542"/>
      <c r="X119" s="534"/>
      <c r="Y119" s="533"/>
      <c r="Z119" s="519"/>
      <c r="AA119" s="534"/>
      <c r="AB119" s="530"/>
      <c r="AC119" s="556"/>
      <c r="AD119" s="556"/>
      <c r="AE119" s="556"/>
      <c r="AF119" s="556"/>
      <c r="AG119" s="556"/>
      <c r="AH119" s="556"/>
      <c r="AI119" s="556"/>
      <c r="AJ119" s="556"/>
      <c r="AK119" s="556"/>
      <c r="AL119" s="556"/>
      <c r="AM119" s="556"/>
      <c r="AN119" s="556"/>
    </row>
    <row r="120" spans="1:40" s="651" customFormat="1" ht="102.75" customHeight="1">
      <c r="A120" s="876"/>
      <c r="B120" s="876"/>
      <c r="C120" s="876"/>
      <c r="D120" s="876"/>
      <c r="E120" s="876"/>
      <c r="F120" s="876"/>
      <c r="G120" s="880"/>
      <c r="H120" s="881">
        <v>1</v>
      </c>
      <c r="I120" s="879"/>
      <c r="J120" s="877"/>
      <c r="K120" s="878"/>
      <c r="L120" s="688" t="str">
        <f>mergeValue(A120) &amp;"."&amp; mergeValue(B120)&amp;"."&amp; mergeValue(C120)&amp;"."&amp; mergeValue(D120)&amp;"."&amp; mergeValue(F120)&amp;"."&amp; mergeValue(G120)&amp;"."&amp; mergeValue(H120)</f>
        <v>......1</v>
      </c>
      <c r="M120" s="1018"/>
      <c r="N120" s="678"/>
      <c r="O120" s="667"/>
      <c r="P120" s="667"/>
      <c r="Q120" s="667"/>
      <c r="R120" s="677"/>
      <c r="S120" s="1041"/>
      <c r="T120" s="677"/>
      <c r="U120" s="1041"/>
      <c r="V120" s="682" t="str">
        <f>W120 &amp; "-" &amp; Y120</f>
        <v>-</v>
      </c>
      <c r="W120" s="649"/>
      <c r="X120" s="619" t="s">
        <v>84</v>
      </c>
      <c r="Y120" s="1038"/>
      <c r="Z120" s="441" t="s">
        <v>84</v>
      </c>
      <c r="AA120" s="637"/>
      <c r="AB120" s="656"/>
      <c r="AC120" s="683" t="str">
        <f>strCheckDate(O120:AA120)</f>
        <v/>
      </c>
      <c r="AD120" s="683"/>
      <c r="AE120" s="683"/>
      <c r="AF120" s="686"/>
      <c r="AG120" s="683"/>
      <c r="AH120" s="683"/>
      <c r="AI120" s="683"/>
      <c r="AJ120" s="683"/>
      <c r="AK120" s="683"/>
      <c r="AL120" s="683"/>
      <c r="AM120" s="683"/>
      <c r="AN120" s="683"/>
    </row>
    <row r="123" spans="1:40" s="34" customFormat="1" ht="17.100000000000001" customHeight="1">
      <c r="G123" s="34" t="s">
        <v>12</v>
      </c>
      <c r="I123" s="34" t="s">
        <v>68</v>
      </c>
      <c r="U123" s="151"/>
    </row>
    <row r="124" spans="1:40" ht="17.100000000000001" customHeight="1">
      <c r="T124" s="116"/>
      <c r="U124" s="40"/>
    </row>
    <row r="125" spans="1:40" s="493" customFormat="1" ht="22.5">
      <c r="A125" s="1310">
        <v>1</v>
      </c>
      <c r="B125" s="888"/>
      <c r="C125" s="888"/>
      <c r="D125" s="888"/>
      <c r="E125" s="889"/>
      <c r="F125" s="890"/>
      <c r="G125" s="890"/>
      <c r="H125" s="890"/>
      <c r="I125" s="891"/>
      <c r="J125" s="886"/>
      <c r="K125" s="893"/>
      <c r="L125" s="562">
        <f>mergeValue(A125)</f>
        <v>1</v>
      </c>
      <c r="M125" s="610" t="s">
        <v>19</v>
      </c>
      <c r="N125" s="549"/>
      <c r="O125" s="1322"/>
      <c r="P125" s="1322"/>
      <c r="Q125" s="1322"/>
      <c r="R125" s="1322"/>
      <c r="S125" s="1322"/>
      <c r="T125" s="1322"/>
      <c r="U125" s="1322"/>
      <c r="V125" s="1322"/>
      <c r="W125" s="1129" t="s">
        <v>718</v>
      </c>
      <c r="X125" s="554"/>
      <c r="Y125" s="554"/>
      <c r="Z125" s="554"/>
      <c r="AA125" s="554"/>
      <c r="AB125" s="554"/>
      <c r="AC125" s="554"/>
      <c r="AD125" s="554"/>
      <c r="AE125" s="554"/>
      <c r="AF125" s="554"/>
      <c r="AG125" s="554"/>
      <c r="AH125" s="554"/>
    </row>
    <row r="126" spans="1:40" s="493" customFormat="1" ht="22.5">
      <c r="A126" s="1310"/>
      <c r="B126" s="1310">
        <v>1</v>
      </c>
      <c r="C126" s="888"/>
      <c r="D126" s="888"/>
      <c r="E126" s="890"/>
      <c r="F126" s="890"/>
      <c r="G126" s="890"/>
      <c r="H126" s="890"/>
      <c r="I126" s="885"/>
      <c r="J126" s="884"/>
      <c r="K126" s="887"/>
      <c r="L126" s="562" t="str">
        <f>mergeValue(A126) &amp;"."&amp; mergeValue(B126)</f>
        <v>1.1</v>
      </c>
      <c r="M126" s="516" t="s">
        <v>15</v>
      </c>
      <c r="N126" s="549"/>
      <c r="O126" s="1322"/>
      <c r="P126" s="1322"/>
      <c r="Q126" s="1322"/>
      <c r="R126" s="1322"/>
      <c r="S126" s="1322"/>
      <c r="T126" s="1322"/>
      <c r="U126" s="1322"/>
      <c r="V126" s="1322"/>
      <c r="W126" s="1129" t="s">
        <v>459</v>
      </c>
      <c r="X126" s="554"/>
      <c r="Y126" s="554"/>
      <c r="Z126" s="554"/>
      <c r="AA126" s="554"/>
      <c r="AB126" s="554"/>
      <c r="AC126" s="554"/>
      <c r="AD126" s="554"/>
      <c r="AE126" s="554"/>
      <c r="AF126" s="554"/>
      <c r="AG126" s="554"/>
      <c r="AH126" s="554"/>
    </row>
    <row r="127" spans="1:40" s="493" customFormat="1" ht="22.5">
      <c r="A127" s="1310"/>
      <c r="B127" s="1310"/>
      <c r="C127" s="1310">
        <v>1</v>
      </c>
      <c r="D127" s="888"/>
      <c r="E127" s="890"/>
      <c r="F127" s="890"/>
      <c r="G127" s="890"/>
      <c r="H127" s="890"/>
      <c r="I127" s="892"/>
      <c r="J127" s="884"/>
      <c r="K127" s="887"/>
      <c r="L127" s="562" t="str">
        <f>mergeValue(A127) &amp;"."&amp; mergeValue(B127)&amp;"."&amp; mergeValue(C127)</f>
        <v>1.1.1</v>
      </c>
      <c r="M127" s="517" t="s">
        <v>7</v>
      </c>
      <c r="N127" s="549"/>
      <c r="O127" s="1322"/>
      <c r="P127" s="1322"/>
      <c r="Q127" s="1322"/>
      <c r="R127" s="1322"/>
      <c r="S127" s="1322"/>
      <c r="T127" s="1322"/>
      <c r="U127" s="1322"/>
      <c r="V127" s="1322"/>
      <c r="W127" s="1129" t="s">
        <v>600</v>
      </c>
      <c r="X127" s="554"/>
      <c r="Y127" s="554"/>
      <c r="Z127" s="554"/>
      <c r="AA127" s="554"/>
      <c r="AB127" s="554"/>
      <c r="AC127" s="554"/>
      <c r="AD127" s="554"/>
      <c r="AE127" s="554"/>
      <c r="AF127" s="554"/>
      <c r="AG127" s="554"/>
      <c r="AH127" s="554"/>
    </row>
    <row r="128" spans="1:40" s="493" customFormat="1" ht="22.5">
      <c r="A128" s="1310"/>
      <c r="B128" s="1310"/>
      <c r="C128" s="1310"/>
      <c r="D128" s="1310">
        <v>1</v>
      </c>
      <c r="E128" s="890"/>
      <c r="F128" s="890"/>
      <c r="G128" s="890"/>
      <c r="H128" s="890"/>
      <c r="I128" s="892"/>
      <c r="J128" s="884"/>
      <c r="K128" s="887"/>
      <c r="L128" s="562" t="str">
        <f>mergeValue(A128) &amp;"."&amp; mergeValue(B128)&amp;"."&amp; mergeValue(C128)&amp;"."&amp; mergeValue(D128)</f>
        <v>1.1.1.1</v>
      </c>
      <c r="M128" s="518" t="s">
        <v>21</v>
      </c>
      <c r="N128" s="549"/>
      <c r="O128" s="1322"/>
      <c r="P128" s="1322"/>
      <c r="Q128" s="1322"/>
      <c r="R128" s="1322"/>
      <c r="S128" s="1322"/>
      <c r="T128" s="1322"/>
      <c r="U128" s="1322"/>
      <c r="V128" s="1322"/>
      <c r="W128" s="1129" t="s">
        <v>601</v>
      </c>
      <c r="X128" s="554"/>
      <c r="Y128" s="554"/>
      <c r="Z128" s="554"/>
      <c r="AA128" s="554"/>
      <c r="AB128" s="554"/>
      <c r="AC128" s="554"/>
      <c r="AD128" s="554"/>
      <c r="AE128" s="554"/>
      <c r="AF128" s="554"/>
      <c r="AG128" s="554"/>
      <c r="AH128" s="554"/>
    </row>
    <row r="129" spans="1:34" s="493" customFormat="1" ht="11.25" hidden="1" customHeight="1">
      <c r="A129" s="1310"/>
      <c r="B129" s="1310"/>
      <c r="C129" s="1310"/>
      <c r="D129" s="1310"/>
      <c r="E129" s="1310">
        <v>1</v>
      </c>
      <c r="F129" s="890"/>
      <c r="G129" s="890"/>
      <c r="H129" s="888">
        <v>1</v>
      </c>
      <c r="I129" s="1310">
        <v>1</v>
      </c>
      <c r="J129" s="890"/>
      <c r="K129" s="895"/>
      <c r="L129" s="562"/>
      <c r="M129" s="524"/>
      <c r="N129" s="550"/>
      <c r="O129" s="600"/>
      <c r="P129" s="600"/>
      <c r="Q129" s="600"/>
      <c r="R129" s="600"/>
      <c r="S129" s="600"/>
      <c r="T129" s="600"/>
      <c r="U129" s="600"/>
      <c r="V129" s="478"/>
      <c r="W129" s="1090"/>
      <c r="X129" s="554"/>
      <c r="Y129" s="554"/>
      <c r="Z129" s="554"/>
      <c r="AA129" s="554"/>
      <c r="AB129" s="554"/>
      <c r="AC129" s="554"/>
      <c r="AD129" s="554"/>
      <c r="AE129" s="554"/>
      <c r="AF129" s="554"/>
      <c r="AG129" s="554"/>
      <c r="AH129" s="554"/>
    </row>
    <row r="130" spans="1:34" s="493" customFormat="1" ht="33.75">
      <c r="A130" s="1310"/>
      <c r="B130" s="1310"/>
      <c r="C130" s="1310"/>
      <c r="D130" s="1310"/>
      <c r="E130" s="1310"/>
      <c r="F130" s="1310">
        <v>1</v>
      </c>
      <c r="G130" s="888"/>
      <c r="H130" s="888"/>
      <c r="I130" s="1310"/>
      <c r="J130" s="1310">
        <v>1</v>
      </c>
      <c r="K130" s="896"/>
      <c r="L130" s="562" t="str">
        <f>mergeValue(A130) &amp;"."&amp; mergeValue(B130)&amp;"."&amp; mergeValue(C130)&amp;"."&amp; mergeValue(D130)&amp;"."&amp;  mergeValue(F130)</f>
        <v>1.1.1.1.1</v>
      </c>
      <c r="M130" s="525" t="s">
        <v>9</v>
      </c>
      <c r="N130" s="550"/>
      <c r="O130" s="1312"/>
      <c r="P130" s="1312"/>
      <c r="Q130" s="1312"/>
      <c r="R130" s="1312"/>
      <c r="S130" s="1312"/>
      <c r="T130" s="1312"/>
      <c r="U130" s="1312"/>
      <c r="V130" s="1312"/>
      <c r="W130" s="1129" t="s">
        <v>720</v>
      </c>
      <c r="X130" s="554"/>
      <c r="Y130" s="558" t="str">
        <f>strCheckUnique(Z130:Z133)</f>
        <v/>
      </c>
      <c r="Z130" s="554"/>
      <c r="AA130" s="558"/>
      <c r="AB130" s="554"/>
      <c r="AC130" s="554"/>
      <c r="AD130" s="554"/>
      <c r="AE130" s="554"/>
      <c r="AF130" s="554"/>
      <c r="AG130" s="554"/>
      <c r="AH130" s="554"/>
    </row>
    <row r="131" spans="1:34" s="493" customFormat="1" ht="99" customHeight="1">
      <c r="A131" s="1310"/>
      <c r="B131" s="1310"/>
      <c r="C131" s="1310"/>
      <c r="D131" s="1310"/>
      <c r="E131" s="1310"/>
      <c r="F131" s="1310"/>
      <c r="G131" s="888">
        <v>1</v>
      </c>
      <c r="H131" s="888"/>
      <c r="I131" s="1310"/>
      <c r="J131" s="1310"/>
      <c r="K131" s="896">
        <v>1</v>
      </c>
      <c r="L131" s="562" t="str">
        <f>mergeValue(A131) &amp;"."&amp; mergeValue(B131)&amp;"."&amp; mergeValue(C131)&amp;"."&amp; mergeValue(D131)&amp;"."&amp; mergeValue(F131)&amp;"."&amp; mergeValue(G131)</f>
        <v>1.1.1.1.1.1</v>
      </c>
      <c r="M131" s="1016"/>
      <c r="N131" s="555"/>
      <c r="O131" s="532"/>
      <c r="P131" s="532"/>
      <c r="Q131" s="1040"/>
      <c r="R131" s="1316"/>
      <c r="S131" s="1306" t="s">
        <v>83</v>
      </c>
      <c r="T131" s="1316"/>
      <c r="U131" s="1306" t="s">
        <v>84</v>
      </c>
      <c r="V131" s="547"/>
      <c r="W131" s="1280" t="s">
        <v>733</v>
      </c>
      <c r="X131" s="554" t="str">
        <f>strCheckDate(O132:V132)</f>
        <v/>
      </c>
      <c r="Y131" s="558"/>
      <c r="Z131" s="558" t="str">
        <f>IF(M131="","",M131 )</f>
        <v/>
      </c>
      <c r="AA131" s="558"/>
      <c r="AB131" s="558"/>
      <c r="AC131" s="558"/>
      <c r="AD131" s="554"/>
      <c r="AE131" s="554"/>
      <c r="AF131" s="554"/>
      <c r="AG131" s="554"/>
      <c r="AH131" s="554"/>
    </row>
    <row r="132" spans="1:34" s="493" customFormat="1" ht="0.2" customHeight="1">
      <c r="A132" s="1310"/>
      <c r="B132" s="1310"/>
      <c r="C132" s="1310"/>
      <c r="D132" s="1310"/>
      <c r="E132" s="1310"/>
      <c r="F132" s="1310"/>
      <c r="G132" s="888"/>
      <c r="H132" s="888"/>
      <c r="I132" s="1310"/>
      <c r="J132" s="1310"/>
      <c r="K132" s="896"/>
      <c r="L132" s="569"/>
      <c r="M132" s="615"/>
      <c r="N132" s="555"/>
      <c r="O132" s="532"/>
      <c r="P132" s="532"/>
      <c r="Q132" s="553" t="str">
        <f>R131 &amp; "-" &amp; T131</f>
        <v>-</v>
      </c>
      <c r="R132" s="1305"/>
      <c r="S132" s="1306"/>
      <c r="T132" s="1305"/>
      <c r="U132" s="1306"/>
      <c r="V132" s="547"/>
      <c r="W132" s="1281"/>
      <c r="X132" s="554"/>
      <c r="Y132" s="554"/>
      <c r="Z132" s="554"/>
      <c r="AA132" s="554"/>
      <c r="AB132" s="554"/>
      <c r="AC132" s="554"/>
      <c r="AD132" s="554"/>
      <c r="AE132" s="554"/>
      <c r="AF132" s="554"/>
      <c r="AG132" s="554"/>
      <c r="AH132" s="554"/>
    </row>
    <row r="133" spans="1:34" s="492" customFormat="1" ht="15" customHeight="1">
      <c r="A133" s="1310"/>
      <c r="B133" s="1310"/>
      <c r="C133" s="1310"/>
      <c r="D133" s="1310"/>
      <c r="E133" s="1310"/>
      <c r="F133" s="1310"/>
      <c r="G133" s="890"/>
      <c r="H133" s="888"/>
      <c r="I133" s="1310"/>
      <c r="J133" s="1310"/>
      <c r="K133" s="895"/>
      <c r="L133" s="508"/>
      <c r="M133" s="526" t="s">
        <v>24</v>
      </c>
      <c r="N133" s="521"/>
      <c r="O133" s="515"/>
      <c r="P133" s="515"/>
      <c r="Q133" s="515"/>
      <c r="R133" s="542"/>
      <c r="S133" s="534"/>
      <c r="T133" s="533"/>
      <c r="U133" s="521"/>
      <c r="V133" s="530"/>
      <c r="W133" s="1282"/>
      <c r="X133" s="556"/>
      <c r="Y133" s="556"/>
      <c r="Z133" s="556"/>
      <c r="AA133" s="556"/>
      <c r="AB133" s="556"/>
      <c r="AC133" s="556"/>
      <c r="AD133" s="556"/>
      <c r="AE133" s="556"/>
      <c r="AF133" s="556"/>
      <c r="AG133" s="556"/>
      <c r="AH133" s="556"/>
    </row>
    <row r="134" spans="1:34" s="492" customFormat="1" ht="15" customHeight="1">
      <c r="A134" s="1310"/>
      <c r="B134" s="1310"/>
      <c r="C134" s="1310"/>
      <c r="D134" s="1310"/>
      <c r="E134" s="1310"/>
      <c r="F134" s="890"/>
      <c r="G134" s="890"/>
      <c r="H134" s="888"/>
      <c r="I134" s="1310"/>
      <c r="J134" s="890"/>
      <c r="K134" s="895"/>
      <c r="L134" s="508"/>
      <c r="M134" s="521" t="s">
        <v>10</v>
      </c>
      <c r="N134" s="520"/>
      <c r="O134" s="515"/>
      <c r="P134" s="515"/>
      <c r="Q134" s="515"/>
      <c r="R134" s="542"/>
      <c r="S134" s="534"/>
      <c r="T134" s="533"/>
      <c r="U134" s="520"/>
      <c r="V134" s="534"/>
      <c r="W134" s="530"/>
      <c r="X134" s="556"/>
      <c r="Y134" s="556"/>
      <c r="Z134" s="556"/>
      <c r="AA134" s="556"/>
      <c r="AB134" s="556"/>
      <c r="AC134" s="556"/>
      <c r="AD134" s="556"/>
      <c r="AE134" s="556"/>
      <c r="AF134" s="556"/>
      <c r="AG134" s="556"/>
      <c r="AH134" s="556"/>
    </row>
    <row r="135" spans="1:34" s="492" customFormat="1" ht="0.2" customHeight="1">
      <c r="A135" s="1310"/>
      <c r="B135" s="1310"/>
      <c r="C135" s="1310"/>
      <c r="D135" s="1310"/>
      <c r="E135" s="894"/>
      <c r="F135" s="890"/>
      <c r="G135" s="890"/>
      <c r="H135" s="890"/>
      <c r="I135" s="886"/>
      <c r="J135" s="883"/>
      <c r="K135" s="893"/>
      <c r="L135" s="508"/>
      <c r="M135" s="521"/>
      <c r="N135" s="519"/>
      <c r="O135" s="515"/>
      <c r="P135" s="515"/>
      <c r="Q135" s="515"/>
      <c r="R135" s="542"/>
      <c r="S135" s="534"/>
      <c r="T135" s="533"/>
      <c r="U135" s="519"/>
      <c r="V135" s="534"/>
      <c r="W135" s="530"/>
      <c r="X135" s="556"/>
      <c r="Y135" s="556"/>
      <c r="Z135" s="556"/>
      <c r="AA135" s="556"/>
      <c r="AB135" s="556"/>
      <c r="AC135" s="556"/>
      <c r="AD135" s="556"/>
      <c r="AE135" s="556"/>
      <c r="AF135" s="556"/>
      <c r="AG135" s="556"/>
      <c r="AH135" s="556"/>
    </row>
    <row r="136" spans="1:34" s="492" customFormat="1" ht="15" customHeight="1">
      <c r="A136" s="1310"/>
      <c r="B136" s="1310"/>
      <c r="C136" s="1310"/>
      <c r="D136" s="894"/>
      <c r="E136" s="894"/>
      <c r="F136" s="890"/>
      <c r="G136" s="890"/>
      <c r="H136" s="890"/>
      <c r="I136" s="886"/>
      <c r="J136" s="883"/>
      <c r="K136" s="893"/>
      <c r="L136" s="508"/>
      <c r="M136" s="520" t="s">
        <v>16</v>
      </c>
      <c r="N136" s="519"/>
      <c r="O136" s="515"/>
      <c r="P136" s="515"/>
      <c r="Q136" s="515"/>
      <c r="R136" s="542"/>
      <c r="S136" s="534"/>
      <c r="T136" s="533"/>
      <c r="U136" s="519"/>
      <c r="V136" s="534"/>
      <c r="W136" s="530"/>
      <c r="X136" s="556"/>
      <c r="Y136" s="556"/>
      <c r="Z136" s="556"/>
      <c r="AA136" s="556"/>
      <c r="AB136" s="556"/>
      <c r="AC136" s="556"/>
      <c r="AD136" s="556"/>
      <c r="AE136" s="556"/>
      <c r="AF136" s="556"/>
      <c r="AG136" s="556"/>
      <c r="AH136" s="556"/>
    </row>
    <row r="137" spans="1:34" s="492" customFormat="1" ht="15" customHeight="1">
      <c r="A137" s="1310"/>
      <c r="B137" s="1310"/>
      <c r="C137" s="894"/>
      <c r="D137" s="894"/>
      <c r="E137" s="894"/>
      <c r="F137" s="894"/>
      <c r="G137" s="899"/>
      <c r="H137" s="886"/>
      <c r="I137" s="897"/>
      <c r="J137" s="883"/>
      <c r="K137" s="898"/>
      <c r="L137" s="508"/>
      <c r="M137" s="519" t="s">
        <v>17</v>
      </c>
      <c r="N137" s="519"/>
      <c r="O137" s="515"/>
      <c r="P137" s="515"/>
      <c r="Q137" s="515"/>
      <c r="R137" s="542"/>
      <c r="S137" s="534"/>
      <c r="T137" s="533"/>
      <c r="U137" s="519"/>
      <c r="V137" s="534"/>
      <c r="W137" s="530"/>
      <c r="X137" s="556"/>
      <c r="Y137" s="556"/>
      <c r="Z137" s="556"/>
      <c r="AA137" s="556"/>
      <c r="AB137" s="556"/>
      <c r="AC137" s="556"/>
      <c r="AD137" s="556"/>
      <c r="AE137" s="556"/>
      <c r="AF137" s="556"/>
      <c r="AG137" s="556"/>
      <c r="AH137" s="556"/>
    </row>
    <row r="138" spans="1:34" s="492" customFormat="1" ht="15" customHeight="1">
      <c r="A138" s="1310"/>
      <c r="B138" s="894"/>
      <c r="C138" s="894"/>
      <c r="D138" s="894"/>
      <c r="E138" s="894"/>
      <c r="F138" s="894"/>
      <c r="G138" s="899"/>
      <c r="H138" s="886"/>
      <c r="I138" s="886"/>
      <c r="J138" s="883"/>
      <c r="K138" s="893"/>
      <c r="L138" s="508"/>
      <c r="M138" s="528" t="s">
        <v>18</v>
      </c>
      <c r="N138" s="519"/>
      <c r="O138" s="515"/>
      <c r="P138" s="515"/>
      <c r="Q138" s="515"/>
      <c r="R138" s="542"/>
      <c r="S138" s="534"/>
      <c r="T138" s="533"/>
      <c r="U138" s="519"/>
      <c r="V138" s="534"/>
      <c r="W138" s="530"/>
      <c r="X138" s="556"/>
      <c r="Y138" s="556"/>
      <c r="Z138" s="556"/>
      <c r="AA138" s="556"/>
      <c r="AB138" s="556"/>
      <c r="AC138" s="556"/>
      <c r="AD138" s="556"/>
      <c r="AE138" s="556"/>
      <c r="AF138" s="556"/>
      <c r="AG138" s="556"/>
      <c r="AH138" s="556"/>
    </row>
    <row r="139" spans="1:34" s="492" customFormat="1" ht="15" customHeight="1">
      <c r="A139" s="882"/>
      <c r="B139" s="882"/>
      <c r="C139" s="882"/>
      <c r="D139" s="882"/>
      <c r="E139" s="882"/>
      <c r="F139" s="882"/>
      <c r="G139" s="882"/>
      <c r="H139" s="882"/>
      <c r="I139" s="882"/>
      <c r="J139" s="882"/>
      <c r="K139" s="882"/>
      <c r="L139" s="462"/>
      <c r="M139" s="535" t="s">
        <v>308</v>
      </c>
      <c r="N139" s="519"/>
      <c r="O139" s="515"/>
      <c r="P139" s="515"/>
      <c r="Q139" s="515"/>
      <c r="R139" s="542"/>
      <c r="S139" s="534"/>
      <c r="T139" s="533"/>
      <c r="U139" s="519"/>
      <c r="V139" s="534"/>
      <c r="W139" s="530"/>
      <c r="X139" s="556"/>
      <c r="Y139" s="556"/>
      <c r="Z139" s="556"/>
      <c r="AA139" s="556"/>
      <c r="AB139" s="556"/>
      <c r="AC139" s="556"/>
      <c r="AD139" s="556"/>
      <c r="AE139" s="556"/>
      <c r="AF139" s="556"/>
      <c r="AG139" s="556"/>
      <c r="AH139" s="556"/>
    </row>
    <row r="140" spans="1:34" ht="17.100000000000001" customHeight="1">
      <c r="X140" s="196"/>
      <c r="Y140" s="196"/>
      <c r="Z140" s="196"/>
      <c r="AA140" s="196"/>
      <c r="AB140" s="196"/>
      <c r="AC140" s="196"/>
      <c r="AD140" s="196"/>
      <c r="AE140" s="196"/>
      <c r="AF140" s="196"/>
      <c r="AG140" s="196"/>
      <c r="AH140" s="196"/>
    </row>
    <row r="141" spans="1:34" s="34" customFormat="1" ht="17.100000000000001" customHeight="1">
      <c r="G141" s="34" t="s">
        <v>12</v>
      </c>
      <c r="I141" s="34" t="s">
        <v>182</v>
      </c>
      <c r="V141" s="151"/>
      <c r="X141" s="209"/>
      <c r="Y141" s="209"/>
      <c r="Z141" s="209"/>
      <c r="AA141" s="209"/>
      <c r="AB141" s="209"/>
      <c r="AC141" s="209"/>
      <c r="AD141" s="209"/>
      <c r="AE141" s="209"/>
      <c r="AF141" s="209"/>
      <c r="AG141" s="209"/>
      <c r="AH141" s="209"/>
    </row>
    <row r="142" spans="1:34" ht="17.100000000000001" customHeight="1">
      <c r="T142" s="116"/>
      <c r="U142" s="40"/>
      <c r="X142" s="196"/>
      <c r="Y142" s="196"/>
      <c r="Z142" s="196"/>
      <c r="AA142" s="196"/>
      <c r="AB142" s="196"/>
      <c r="AC142" s="196"/>
      <c r="AD142" s="196"/>
      <c r="AE142" s="196"/>
      <c r="AF142" s="196"/>
      <c r="AG142" s="196"/>
      <c r="AH142" s="196"/>
    </row>
    <row r="143" spans="1:34" s="493" customFormat="1" ht="22.5">
      <c r="A143" s="1310">
        <v>1</v>
      </c>
      <c r="B143" s="906"/>
      <c r="C143" s="906"/>
      <c r="D143" s="906"/>
      <c r="E143" s="907"/>
      <c r="F143" s="908"/>
      <c r="G143" s="908"/>
      <c r="H143" s="908"/>
      <c r="I143" s="909"/>
      <c r="J143" s="904"/>
      <c r="K143" s="911"/>
      <c r="L143" s="562">
        <f>mergeValue(A143)</f>
        <v>1</v>
      </c>
      <c r="M143" s="610" t="s">
        <v>19</v>
      </c>
      <c r="N143" s="549"/>
      <c r="O143" s="1322"/>
      <c r="P143" s="1322"/>
      <c r="Q143" s="1322"/>
      <c r="R143" s="1322"/>
      <c r="S143" s="1322"/>
      <c r="T143" s="1322"/>
      <c r="U143" s="1322"/>
      <c r="V143" s="1322"/>
      <c r="W143" s="1129" t="s">
        <v>718</v>
      </c>
      <c r="X143" s="554"/>
      <c r="Y143" s="554"/>
      <c r="Z143" s="554"/>
      <c r="AA143" s="554"/>
      <c r="AB143" s="554"/>
      <c r="AC143" s="554"/>
      <c r="AD143" s="554"/>
      <c r="AE143" s="554"/>
      <c r="AF143" s="554"/>
      <c r="AG143" s="554"/>
      <c r="AH143" s="554"/>
    </row>
    <row r="144" spans="1:34" s="493" customFormat="1" ht="22.5">
      <c r="A144" s="1310"/>
      <c r="B144" s="1310">
        <v>1</v>
      </c>
      <c r="C144" s="906"/>
      <c r="D144" s="906"/>
      <c r="E144" s="908"/>
      <c r="F144" s="908"/>
      <c r="G144" s="908"/>
      <c r="H144" s="908"/>
      <c r="I144" s="903"/>
      <c r="J144" s="902"/>
      <c r="K144" s="905"/>
      <c r="L144" s="562" t="str">
        <f>mergeValue(A144) &amp;"."&amp; mergeValue(B144)</f>
        <v>1.1</v>
      </c>
      <c r="M144" s="516" t="s">
        <v>15</v>
      </c>
      <c r="N144" s="549"/>
      <c r="O144" s="1322"/>
      <c r="P144" s="1322"/>
      <c r="Q144" s="1322"/>
      <c r="R144" s="1322"/>
      <c r="S144" s="1322"/>
      <c r="T144" s="1322"/>
      <c r="U144" s="1322"/>
      <c r="V144" s="1322"/>
      <c r="W144" s="1129" t="s">
        <v>459</v>
      </c>
      <c r="X144" s="554"/>
      <c r="Y144" s="554"/>
      <c r="Z144" s="554"/>
      <c r="AA144" s="554"/>
      <c r="AB144" s="554"/>
      <c r="AC144" s="554"/>
      <c r="AD144" s="554"/>
      <c r="AE144" s="554"/>
      <c r="AF144" s="554"/>
      <c r="AG144" s="554"/>
      <c r="AH144" s="554"/>
    </row>
    <row r="145" spans="1:35" s="493" customFormat="1" ht="22.5">
      <c r="A145" s="1310"/>
      <c r="B145" s="1310"/>
      <c r="C145" s="1310">
        <v>1</v>
      </c>
      <c r="D145" s="906"/>
      <c r="E145" s="908"/>
      <c r="F145" s="908"/>
      <c r="G145" s="908"/>
      <c r="H145" s="908"/>
      <c r="I145" s="910"/>
      <c r="J145" s="902"/>
      <c r="K145" s="905"/>
      <c r="L145" s="562" t="str">
        <f>mergeValue(A145) &amp;"."&amp; mergeValue(B145)&amp;"."&amp; mergeValue(C145)</f>
        <v>1.1.1</v>
      </c>
      <c r="M145" s="517" t="s">
        <v>7</v>
      </c>
      <c r="N145" s="549"/>
      <c r="O145" s="1322"/>
      <c r="P145" s="1322"/>
      <c r="Q145" s="1322"/>
      <c r="R145" s="1322"/>
      <c r="S145" s="1322"/>
      <c r="T145" s="1322"/>
      <c r="U145" s="1322"/>
      <c r="V145" s="1322"/>
      <c r="W145" s="1129" t="s">
        <v>600</v>
      </c>
      <c r="X145" s="554"/>
      <c r="Y145" s="554"/>
      <c r="Z145" s="554"/>
      <c r="AA145" s="554"/>
      <c r="AB145" s="554"/>
      <c r="AC145" s="554"/>
      <c r="AD145" s="554"/>
      <c r="AE145" s="554"/>
      <c r="AF145" s="554"/>
      <c r="AG145" s="554"/>
      <c r="AH145" s="554"/>
    </row>
    <row r="146" spans="1:35" s="493" customFormat="1" ht="22.5">
      <c r="A146" s="1310"/>
      <c r="B146" s="1310"/>
      <c r="C146" s="1310"/>
      <c r="D146" s="1310">
        <v>1</v>
      </c>
      <c r="E146" s="908"/>
      <c r="F146" s="908"/>
      <c r="G146" s="908"/>
      <c r="H146" s="908"/>
      <c r="I146" s="910"/>
      <c r="J146" s="902"/>
      <c r="K146" s="905"/>
      <c r="L146" s="562" t="str">
        <f>mergeValue(A146) &amp;"."&amp; mergeValue(B146)&amp;"."&amp; mergeValue(C146)&amp;"."&amp; mergeValue(D146)</f>
        <v>1.1.1.1</v>
      </c>
      <c r="M146" s="518" t="s">
        <v>21</v>
      </c>
      <c r="N146" s="549"/>
      <c r="O146" s="1322"/>
      <c r="P146" s="1322"/>
      <c r="Q146" s="1322"/>
      <c r="R146" s="1322"/>
      <c r="S146" s="1322"/>
      <c r="T146" s="1322"/>
      <c r="U146" s="1322"/>
      <c r="V146" s="1322"/>
      <c r="W146" s="1129" t="s">
        <v>601</v>
      </c>
      <c r="X146" s="554"/>
      <c r="Y146" s="554"/>
      <c r="Z146" s="554"/>
      <c r="AA146" s="554"/>
      <c r="AB146" s="554"/>
      <c r="AC146" s="554"/>
      <c r="AD146" s="554"/>
      <c r="AE146" s="554"/>
      <c r="AF146" s="554"/>
      <c r="AG146" s="554"/>
      <c r="AH146" s="554"/>
    </row>
    <row r="147" spans="1:35" s="493" customFormat="1" ht="11.25" hidden="1" customHeight="1">
      <c r="A147" s="1310"/>
      <c r="B147" s="1310"/>
      <c r="C147" s="1310"/>
      <c r="D147" s="1310"/>
      <c r="E147" s="1310">
        <v>1</v>
      </c>
      <c r="F147" s="908"/>
      <c r="G147" s="908"/>
      <c r="H147" s="906">
        <v>1</v>
      </c>
      <c r="I147" s="1310">
        <v>1</v>
      </c>
      <c r="J147" s="908"/>
      <c r="K147" s="913"/>
      <c r="L147" s="562"/>
      <c r="M147" s="524"/>
      <c r="N147" s="550"/>
      <c r="O147" s="600"/>
      <c r="P147" s="600"/>
      <c r="Q147" s="600"/>
      <c r="R147" s="600"/>
      <c r="S147" s="600"/>
      <c r="T147" s="600"/>
      <c r="U147" s="600"/>
      <c r="V147" s="478"/>
      <c r="W147" s="1090"/>
      <c r="X147" s="554"/>
      <c r="Y147" s="554"/>
      <c r="Z147" s="554"/>
      <c r="AA147" s="554"/>
      <c r="AB147" s="554"/>
      <c r="AC147" s="554"/>
      <c r="AD147" s="554"/>
      <c r="AE147" s="554"/>
      <c r="AF147" s="554"/>
      <c r="AG147" s="554"/>
      <c r="AH147" s="554"/>
    </row>
    <row r="148" spans="1:35" s="493" customFormat="1" ht="33.75">
      <c r="A148" s="1310"/>
      <c r="B148" s="1310"/>
      <c r="C148" s="1310"/>
      <c r="D148" s="1310"/>
      <c r="E148" s="1310"/>
      <c r="F148" s="1310">
        <v>1</v>
      </c>
      <c r="G148" s="906"/>
      <c r="H148" s="906"/>
      <c r="I148" s="1310"/>
      <c r="J148" s="1310">
        <v>1</v>
      </c>
      <c r="K148" s="914"/>
      <c r="L148" s="562" t="str">
        <f>mergeValue(A148) &amp;"."&amp; mergeValue(B148)&amp;"."&amp; mergeValue(C148)&amp;"."&amp; mergeValue(D148)&amp;"."&amp;  mergeValue(F148)</f>
        <v>1.1.1.1.1</v>
      </c>
      <c r="M148" s="525" t="s">
        <v>9</v>
      </c>
      <c r="N148" s="550"/>
      <c r="O148" s="1312"/>
      <c r="P148" s="1312"/>
      <c r="Q148" s="1312"/>
      <c r="R148" s="1312"/>
      <c r="S148" s="1312"/>
      <c r="T148" s="1312"/>
      <c r="U148" s="1312"/>
      <c r="V148" s="1312"/>
      <c r="W148" s="1129" t="s">
        <v>720</v>
      </c>
      <c r="X148" s="554"/>
      <c r="Y148" s="558" t="str">
        <f>strCheckUnique(Z148:Z151)</f>
        <v/>
      </c>
      <c r="Z148" s="554"/>
      <c r="AA148" s="558"/>
      <c r="AB148" s="554"/>
      <c r="AC148" s="554"/>
      <c r="AD148" s="554"/>
      <c r="AE148" s="554"/>
      <c r="AF148" s="554"/>
      <c r="AG148" s="554"/>
      <c r="AH148" s="554"/>
    </row>
    <row r="149" spans="1:35" s="493" customFormat="1" ht="99" customHeight="1">
      <c r="A149" s="1310"/>
      <c r="B149" s="1310"/>
      <c r="C149" s="1310"/>
      <c r="D149" s="1310"/>
      <c r="E149" s="1310"/>
      <c r="F149" s="1310"/>
      <c r="G149" s="906">
        <v>1</v>
      </c>
      <c r="H149" s="906"/>
      <c r="I149" s="1310"/>
      <c r="J149" s="1310"/>
      <c r="K149" s="914">
        <v>1</v>
      </c>
      <c r="L149" s="562" t="str">
        <f>mergeValue(A149) &amp;"."&amp; mergeValue(B149)&amp;"."&amp; mergeValue(C149)&amp;"."&amp; mergeValue(D149)&amp;"."&amp; mergeValue(F149)&amp;"."&amp; mergeValue(G149)</f>
        <v>1.1.1.1.1.1</v>
      </c>
      <c r="M149" s="1016"/>
      <c r="N149" s="555"/>
      <c r="O149" s="532"/>
      <c r="P149" s="532"/>
      <c r="Q149" s="1040"/>
      <c r="R149" s="1316"/>
      <c r="S149" s="1306" t="s">
        <v>83</v>
      </c>
      <c r="T149" s="1316"/>
      <c r="U149" s="1306" t="s">
        <v>84</v>
      </c>
      <c r="V149" s="547"/>
      <c r="W149" s="1280" t="s">
        <v>733</v>
      </c>
      <c r="X149" s="554" t="str">
        <f>strCheckDate(O150:V150)</f>
        <v/>
      </c>
      <c r="Y149" s="558"/>
      <c r="Z149" s="558" t="str">
        <f>IF(M149="","",M149 )</f>
        <v/>
      </c>
      <c r="AA149" s="558"/>
      <c r="AB149" s="558"/>
      <c r="AC149" s="558"/>
      <c r="AD149" s="554"/>
      <c r="AE149" s="554"/>
      <c r="AF149" s="554"/>
      <c r="AG149" s="554"/>
      <c r="AH149" s="554"/>
    </row>
    <row r="150" spans="1:35" s="493" customFormat="1" ht="0.2" customHeight="1">
      <c r="A150" s="1310"/>
      <c r="B150" s="1310"/>
      <c r="C150" s="1310"/>
      <c r="D150" s="1310"/>
      <c r="E150" s="1310"/>
      <c r="F150" s="1310"/>
      <c r="G150" s="906"/>
      <c r="H150" s="906"/>
      <c r="I150" s="1310"/>
      <c r="J150" s="1310"/>
      <c r="K150" s="914"/>
      <c r="L150" s="569"/>
      <c r="M150" s="615"/>
      <c r="N150" s="555"/>
      <c r="O150" s="532"/>
      <c r="P150" s="532"/>
      <c r="Q150" s="553" t="str">
        <f>R149 &amp; "-" &amp; T149</f>
        <v>-</v>
      </c>
      <c r="R150" s="1305"/>
      <c r="S150" s="1306"/>
      <c r="T150" s="1305"/>
      <c r="U150" s="1306"/>
      <c r="V150" s="547"/>
      <c r="W150" s="1281"/>
      <c r="X150" s="554"/>
      <c r="Y150" s="554"/>
      <c r="Z150" s="554"/>
      <c r="AA150" s="554"/>
      <c r="AB150" s="554"/>
      <c r="AC150" s="554"/>
      <c r="AD150" s="554"/>
      <c r="AE150" s="554"/>
      <c r="AF150" s="554"/>
      <c r="AG150" s="554"/>
      <c r="AH150" s="554"/>
    </row>
    <row r="151" spans="1:35" s="492" customFormat="1" ht="15" customHeight="1">
      <c r="A151" s="1310"/>
      <c r="B151" s="1310"/>
      <c r="C151" s="1310"/>
      <c r="D151" s="1310"/>
      <c r="E151" s="1310"/>
      <c r="F151" s="1310"/>
      <c r="G151" s="908"/>
      <c r="H151" s="906"/>
      <c r="I151" s="1310"/>
      <c r="J151" s="1310"/>
      <c r="K151" s="913"/>
      <c r="L151" s="508"/>
      <c r="M151" s="526" t="s">
        <v>24</v>
      </c>
      <c r="N151" s="521"/>
      <c r="O151" s="515"/>
      <c r="P151" s="515"/>
      <c r="Q151" s="515"/>
      <c r="R151" s="542"/>
      <c r="S151" s="534"/>
      <c r="T151" s="533"/>
      <c r="U151" s="521"/>
      <c r="V151" s="530"/>
      <c r="W151" s="1282"/>
      <c r="X151" s="556"/>
      <c r="Y151" s="556"/>
      <c r="Z151" s="556"/>
      <c r="AA151" s="556"/>
      <c r="AB151" s="556"/>
      <c r="AC151" s="556"/>
      <c r="AD151" s="556"/>
      <c r="AE151" s="556"/>
      <c r="AF151" s="556"/>
      <c r="AG151" s="556"/>
      <c r="AH151" s="556"/>
    </row>
    <row r="152" spans="1:35" s="492" customFormat="1" ht="15" customHeight="1">
      <c r="A152" s="1310"/>
      <c r="B152" s="1310"/>
      <c r="C152" s="1310"/>
      <c r="D152" s="1310"/>
      <c r="E152" s="1310"/>
      <c r="F152" s="908"/>
      <c r="G152" s="908"/>
      <c r="H152" s="906"/>
      <c r="I152" s="1310"/>
      <c r="J152" s="908"/>
      <c r="K152" s="913"/>
      <c r="L152" s="508"/>
      <c r="M152" s="521" t="s">
        <v>10</v>
      </c>
      <c r="N152" s="520"/>
      <c r="O152" s="515"/>
      <c r="P152" s="515"/>
      <c r="Q152" s="515"/>
      <c r="R152" s="542"/>
      <c r="S152" s="534"/>
      <c r="T152" s="533"/>
      <c r="U152" s="520"/>
      <c r="V152" s="534"/>
      <c r="W152" s="530"/>
      <c r="X152" s="556"/>
      <c r="Y152" s="556"/>
      <c r="Z152" s="556"/>
      <c r="AA152" s="556"/>
      <c r="AB152" s="556"/>
      <c r="AC152" s="556"/>
      <c r="AD152" s="556"/>
      <c r="AE152" s="556"/>
      <c r="AF152" s="556"/>
      <c r="AG152" s="556"/>
      <c r="AH152" s="556"/>
    </row>
    <row r="153" spans="1:35" s="492" customFormat="1" ht="15" hidden="1" customHeight="1">
      <c r="A153" s="1310"/>
      <c r="B153" s="1310"/>
      <c r="C153" s="1310"/>
      <c r="D153" s="1310"/>
      <c r="E153" s="912"/>
      <c r="F153" s="908"/>
      <c r="G153" s="908"/>
      <c r="H153" s="908"/>
      <c r="I153" s="904"/>
      <c r="J153" s="901"/>
      <c r="K153" s="911"/>
      <c r="L153" s="508"/>
      <c r="M153" s="521"/>
      <c r="N153" s="521"/>
      <c r="O153" s="521"/>
      <c r="P153" s="521"/>
      <c r="Q153" s="521"/>
      <c r="R153" s="521"/>
      <c r="S153" s="521"/>
      <c r="T153" s="521"/>
      <c r="U153" s="521"/>
      <c r="V153" s="534"/>
      <c r="W153" s="530"/>
      <c r="X153" s="556"/>
      <c r="Y153" s="556"/>
      <c r="Z153" s="556"/>
      <c r="AA153" s="556"/>
      <c r="AB153" s="556"/>
      <c r="AC153" s="556"/>
      <c r="AD153" s="556"/>
      <c r="AE153" s="556"/>
      <c r="AF153" s="556"/>
      <c r="AG153" s="556"/>
      <c r="AH153" s="556"/>
      <c r="AI153" s="556"/>
    </row>
    <row r="154" spans="1:35" s="492" customFormat="1" ht="15" customHeight="1">
      <c r="A154" s="1310"/>
      <c r="B154" s="1310"/>
      <c r="C154" s="1310"/>
      <c r="D154" s="912"/>
      <c r="E154" s="912"/>
      <c r="F154" s="908"/>
      <c r="G154" s="908"/>
      <c r="H154" s="908"/>
      <c r="I154" s="904"/>
      <c r="J154" s="901"/>
      <c r="K154" s="911"/>
      <c r="L154" s="508"/>
      <c r="M154" s="520" t="s">
        <v>16</v>
      </c>
      <c r="N154" s="519"/>
      <c r="O154" s="515"/>
      <c r="P154" s="515"/>
      <c r="Q154" s="515"/>
      <c r="R154" s="542"/>
      <c r="S154" s="534"/>
      <c r="T154" s="533"/>
      <c r="U154" s="519"/>
      <c r="V154" s="534"/>
      <c r="W154" s="530"/>
      <c r="X154" s="556"/>
      <c r="Y154" s="556"/>
      <c r="Z154" s="556"/>
      <c r="AA154" s="556"/>
      <c r="AB154" s="556"/>
      <c r="AC154" s="556"/>
      <c r="AD154" s="556"/>
      <c r="AE154" s="556"/>
      <c r="AF154" s="556"/>
      <c r="AG154" s="556"/>
      <c r="AH154" s="556"/>
    </row>
    <row r="155" spans="1:35" s="492" customFormat="1" ht="15" customHeight="1">
      <c r="A155" s="1310"/>
      <c r="B155" s="1310"/>
      <c r="C155" s="912"/>
      <c r="D155" s="912"/>
      <c r="E155" s="912"/>
      <c r="F155" s="912"/>
      <c r="G155" s="917"/>
      <c r="H155" s="904"/>
      <c r="I155" s="915"/>
      <c r="J155" s="901"/>
      <c r="K155" s="916"/>
      <c r="L155" s="508"/>
      <c r="M155" s="519" t="s">
        <v>17</v>
      </c>
      <c r="N155" s="519"/>
      <c r="O155" s="515"/>
      <c r="P155" s="515"/>
      <c r="Q155" s="515"/>
      <c r="R155" s="542"/>
      <c r="S155" s="534"/>
      <c r="T155" s="533"/>
      <c r="U155" s="519"/>
      <c r="V155" s="534"/>
      <c r="W155" s="530"/>
      <c r="X155" s="556"/>
      <c r="Y155" s="556"/>
      <c r="Z155" s="556"/>
      <c r="AA155" s="556"/>
      <c r="AB155" s="556"/>
      <c r="AC155" s="556"/>
      <c r="AD155" s="556"/>
      <c r="AE155" s="556"/>
      <c r="AF155" s="556"/>
      <c r="AG155" s="556"/>
      <c r="AH155" s="556"/>
    </row>
    <row r="156" spans="1:35" s="492" customFormat="1" ht="15" customHeight="1">
      <c r="A156" s="1310"/>
      <c r="B156" s="912"/>
      <c r="C156" s="912"/>
      <c r="D156" s="912"/>
      <c r="E156" s="912"/>
      <c r="F156" s="912"/>
      <c r="G156" s="917"/>
      <c r="H156" s="904"/>
      <c r="I156" s="904"/>
      <c r="J156" s="901"/>
      <c r="K156" s="911"/>
      <c r="L156" s="508"/>
      <c r="M156" s="528" t="s">
        <v>18</v>
      </c>
      <c r="N156" s="519"/>
      <c r="O156" s="515"/>
      <c r="P156" s="515"/>
      <c r="Q156" s="515"/>
      <c r="R156" s="542"/>
      <c r="S156" s="534"/>
      <c r="T156" s="533"/>
      <c r="U156" s="519"/>
      <c r="V156" s="534"/>
      <c r="W156" s="530"/>
      <c r="X156" s="556"/>
      <c r="Y156" s="556"/>
      <c r="Z156" s="556"/>
      <c r="AA156" s="556"/>
      <c r="AB156" s="556"/>
      <c r="AC156" s="556"/>
      <c r="AD156" s="556"/>
      <c r="AE156" s="556"/>
      <c r="AF156" s="556"/>
      <c r="AG156" s="556"/>
      <c r="AH156" s="556"/>
    </row>
    <row r="157" spans="1:35" s="492" customFormat="1" ht="15" customHeight="1">
      <c r="A157" s="900"/>
      <c r="B157" s="900"/>
      <c r="C157" s="900"/>
      <c r="D157" s="900"/>
      <c r="E157" s="900"/>
      <c r="F157" s="900"/>
      <c r="G157" s="900"/>
      <c r="H157" s="900"/>
      <c r="I157" s="900"/>
      <c r="J157" s="900"/>
      <c r="K157" s="900"/>
      <c r="L157" s="508"/>
      <c r="M157" s="535" t="s">
        <v>308</v>
      </c>
      <c r="N157" s="519"/>
      <c r="O157" s="515"/>
      <c r="P157" s="515"/>
      <c r="Q157" s="515"/>
      <c r="R157" s="542"/>
      <c r="S157" s="534"/>
      <c r="T157" s="533"/>
      <c r="U157" s="519"/>
      <c r="V157" s="534"/>
      <c r="W157" s="530"/>
      <c r="X157" s="556"/>
      <c r="Y157" s="556"/>
      <c r="Z157" s="556"/>
      <c r="AA157" s="556"/>
      <c r="AB157" s="556"/>
      <c r="AC157" s="556"/>
      <c r="AD157" s="556"/>
      <c r="AE157" s="556"/>
      <c r="AF157" s="556"/>
      <c r="AG157" s="556"/>
      <c r="AH157" s="556"/>
    </row>
    <row r="158" spans="1:35" ht="17.100000000000001" customHeight="1">
      <c r="X158" s="196"/>
      <c r="Y158" s="196"/>
      <c r="Z158" s="196"/>
      <c r="AA158" s="196"/>
      <c r="AB158" s="196"/>
      <c r="AC158" s="196"/>
      <c r="AD158" s="196"/>
      <c r="AE158" s="196"/>
      <c r="AF158" s="196"/>
      <c r="AG158" s="196"/>
      <c r="AH158" s="196"/>
    </row>
    <row r="159" spans="1:35" s="34" customFormat="1" ht="17.100000000000001" customHeight="1">
      <c r="G159" s="34" t="s">
        <v>12</v>
      </c>
      <c r="I159" s="34" t="s">
        <v>183</v>
      </c>
      <c r="V159" s="151"/>
      <c r="X159" s="209"/>
      <c r="Y159" s="209"/>
      <c r="Z159" s="209"/>
      <c r="AA159" s="209"/>
      <c r="AB159" s="209"/>
      <c r="AC159" s="209"/>
      <c r="AD159" s="209"/>
      <c r="AE159" s="209"/>
      <c r="AF159" s="209"/>
      <c r="AG159" s="209"/>
      <c r="AH159" s="209"/>
    </row>
    <row r="160" spans="1:35" ht="17.100000000000001" customHeight="1">
      <c r="T160" s="116"/>
      <c r="U160" s="40"/>
      <c r="X160" s="196"/>
      <c r="Y160" s="196"/>
      <c r="Z160" s="196"/>
      <c r="AA160" s="196"/>
      <c r="AB160" s="196"/>
      <c r="AC160" s="196"/>
      <c r="AD160" s="196"/>
      <c r="AE160" s="196"/>
      <c r="AF160" s="196"/>
      <c r="AG160" s="196"/>
      <c r="AH160" s="196"/>
    </row>
    <row r="161" spans="1:33" s="493" customFormat="1" ht="22.5">
      <c r="A161" s="1310">
        <v>1</v>
      </c>
      <c r="B161" s="849"/>
      <c r="C161" s="849"/>
      <c r="D161" s="849"/>
      <c r="E161" s="850"/>
      <c r="F161" s="851"/>
      <c r="G161" s="851"/>
      <c r="H161" s="851"/>
      <c r="I161" s="852"/>
      <c r="J161" s="847"/>
      <c r="K161" s="854"/>
      <c r="L161" s="562">
        <f>mergeValue(A161)</f>
        <v>1</v>
      </c>
      <c r="M161" s="610" t="s">
        <v>19</v>
      </c>
      <c r="N161" s="549"/>
      <c r="O161" s="1382"/>
      <c r="P161" s="1383"/>
      <c r="Q161" s="1383"/>
      <c r="R161" s="1383"/>
      <c r="S161" s="1383"/>
      <c r="T161" s="1383"/>
      <c r="U161" s="1383"/>
      <c r="V161" s="1384"/>
      <c r="W161" s="1129" t="s">
        <v>718</v>
      </c>
      <c r="X161" s="554"/>
      <c r="Y161" s="554"/>
      <c r="Z161" s="554"/>
      <c r="AA161" s="554"/>
      <c r="AB161" s="554"/>
      <c r="AC161" s="554"/>
      <c r="AD161" s="554"/>
      <c r="AE161" s="554"/>
      <c r="AF161" s="554"/>
      <c r="AG161" s="554"/>
    </row>
    <row r="162" spans="1:33" s="493" customFormat="1" ht="22.5">
      <c r="A162" s="1310"/>
      <c r="B162" s="1310">
        <v>1</v>
      </c>
      <c r="C162" s="849"/>
      <c r="D162" s="849"/>
      <c r="E162" s="851"/>
      <c r="F162" s="851"/>
      <c r="G162" s="851"/>
      <c r="H162" s="851"/>
      <c r="I162" s="846"/>
      <c r="J162" s="845"/>
      <c r="K162" s="848"/>
      <c r="L162" s="562" t="str">
        <f>mergeValue(A162) &amp;"."&amp; mergeValue(B162)</f>
        <v>1.1</v>
      </c>
      <c r="M162" s="516" t="s">
        <v>15</v>
      </c>
      <c r="N162" s="549"/>
      <c r="O162" s="1382"/>
      <c r="P162" s="1383"/>
      <c r="Q162" s="1383"/>
      <c r="R162" s="1383"/>
      <c r="S162" s="1383"/>
      <c r="T162" s="1383"/>
      <c r="U162" s="1383"/>
      <c r="V162" s="1384"/>
      <c r="W162" s="1129" t="s">
        <v>459</v>
      </c>
      <c r="X162" s="554"/>
      <c r="Y162" s="554"/>
      <c r="Z162" s="554"/>
      <c r="AA162" s="554"/>
      <c r="AB162" s="554"/>
      <c r="AC162" s="554"/>
      <c r="AD162" s="554"/>
      <c r="AE162" s="554"/>
      <c r="AF162" s="554"/>
      <c r="AG162" s="554"/>
    </row>
    <row r="163" spans="1:33" s="493" customFormat="1" ht="22.5">
      <c r="A163" s="1310"/>
      <c r="B163" s="1310"/>
      <c r="C163" s="1310">
        <v>1</v>
      </c>
      <c r="D163" s="849"/>
      <c r="E163" s="851"/>
      <c r="F163" s="851"/>
      <c r="G163" s="851"/>
      <c r="H163" s="851"/>
      <c r="I163" s="853"/>
      <c r="J163" s="845"/>
      <c r="K163" s="848"/>
      <c r="L163" s="562" t="str">
        <f>mergeValue(A163) &amp;"."&amp; mergeValue(B163)&amp;"."&amp; mergeValue(C163)</f>
        <v>1.1.1</v>
      </c>
      <c r="M163" s="517" t="s">
        <v>7</v>
      </c>
      <c r="N163" s="549"/>
      <c r="O163" s="1382"/>
      <c r="P163" s="1383"/>
      <c r="Q163" s="1383"/>
      <c r="R163" s="1383"/>
      <c r="S163" s="1383"/>
      <c r="T163" s="1383"/>
      <c r="U163" s="1383"/>
      <c r="V163" s="1384"/>
      <c r="W163" s="1129" t="s">
        <v>600</v>
      </c>
      <c r="X163" s="554"/>
      <c r="Y163" s="554"/>
      <c r="Z163" s="554"/>
      <c r="AA163" s="554"/>
      <c r="AB163" s="554"/>
      <c r="AC163" s="554"/>
      <c r="AD163" s="554"/>
      <c r="AE163" s="554"/>
      <c r="AF163" s="554"/>
      <c r="AG163" s="554"/>
    </row>
    <row r="164" spans="1:33" s="493" customFormat="1" ht="22.5">
      <c r="A164" s="1310"/>
      <c r="B164" s="1310"/>
      <c r="C164" s="1310"/>
      <c r="D164" s="1310">
        <v>1</v>
      </c>
      <c r="E164" s="851"/>
      <c r="F164" s="851"/>
      <c r="G164" s="851"/>
      <c r="H164" s="851"/>
      <c r="I164" s="853"/>
      <c r="J164" s="845"/>
      <c r="K164" s="848"/>
      <c r="L164" s="562" t="str">
        <f>mergeValue(A164) &amp;"."&amp; mergeValue(B164)&amp;"."&amp; mergeValue(C164)&amp;"."&amp; mergeValue(D164)</f>
        <v>1.1.1.1</v>
      </c>
      <c r="M164" s="518" t="s">
        <v>21</v>
      </c>
      <c r="N164" s="549"/>
      <c r="O164" s="1382"/>
      <c r="P164" s="1383"/>
      <c r="Q164" s="1383"/>
      <c r="R164" s="1383"/>
      <c r="S164" s="1383"/>
      <c r="T164" s="1383"/>
      <c r="U164" s="1383"/>
      <c r="V164" s="1384"/>
      <c r="W164" s="1129" t="s">
        <v>601</v>
      </c>
      <c r="X164" s="554"/>
      <c r="Y164" s="554"/>
      <c r="Z164" s="554"/>
      <c r="AA164" s="554"/>
      <c r="AB164" s="554"/>
      <c r="AC164" s="554"/>
      <c r="AD164" s="554"/>
      <c r="AE164" s="554"/>
      <c r="AF164" s="554"/>
      <c r="AG164" s="554"/>
    </row>
    <row r="165" spans="1:33" s="493" customFormat="1" ht="78.75">
      <c r="A165" s="1310"/>
      <c r="B165" s="1310"/>
      <c r="C165" s="1310"/>
      <c r="D165" s="1310"/>
      <c r="E165" s="1310">
        <v>1</v>
      </c>
      <c r="F165" s="851"/>
      <c r="G165" s="851"/>
      <c r="H165" s="849">
        <v>1</v>
      </c>
      <c r="I165" s="1310">
        <v>1</v>
      </c>
      <c r="J165" s="851"/>
      <c r="K165" s="856"/>
      <c r="L165" s="562" t="str">
        <f>mergeValue(A165) &amp;"."&amp; mergeValue(B165)&amp;"."&amp; mergeValue(C165)&amp;"."&amp; mergeValue(D165)&amp;"."&amp; mergeValue(E165)</f>
        <v>1.1.1.1.1</v>
      </c>
      <c r="M165" s="524" t="s">
        <v>8</v>
      </c>
      <c r="N165" s="550"/>
      <c r="O165" s="1313"/>
      <c r="P165" s="1314"/>
      <c r="Q165" s="1314"/>
      <c r="R165" s="1314"/>
      <c r="S165" s="1314"/>
      <c r="T165" s="1314"/>
      <c r="U165" s="1314"/>
      <c r="V165" s="1315"/>
      <c r="W165" s="1129" t="s">
        <v>719</v>
      </c>
      <c r="X165" s="554"/>
      <c r="Y165" s="554"/>
      <c r="Z165" s="554"/>
      <c r="AA165" s="554"/>
      <c r="AB165" s="554"/>
      <c r="AC165" s="554"/>
      <c r="AD165" s="554"/>
      <c r="AE165" s="554"/>
      <c r="AF165" s="554"/>
      <c r="AG165" s="554"/>
    </row>
    <row r="166" spans="1:33" s="493" customFormat="1" ht="33.75">
      <c r="A166" s="1310"/>
      <c r="B166" s="1310"/>
      <c r="C166" s="1310"/>
      <c r="D166" s="1310"/>
      <c r="E166" s="1310"/>
      <c r="F166" s="1310">
        <v>1</v>
      </c>
      <c r="G166" s="849"/>
      <c r="H166" s="849"/>
      <c r="I166" s="1310"/>
      <c r="J166" s="1310">
        <v>1</v>
      </c>
      <c r="K166" s="857"/>
      <c r="L166" s="562" t="str">
        <f>mergeValue(A166) &amp;"."&amp; mergeValue(B166)&amp;"."&amp; mergeValue(C166)&amp;"."&amp; mergeValue(D166)&amp;"."&amp; mergeValue(E166)&amp;"."&amp; mergeValue(F166)</f>
        <v>1.1.1.1.1.1</v>
      </c>
      <c r="M166" s="525" t="s">
        <v>9</v>
      </c>
      <c r="N166" s="550"/>
      <c r="O166" s="1313"/>
      <c r="P166" s="1314"/>
      <c r="Q166" s="1314"/>
      <c r="R166" s="1314"/>
      <c r="S166" s="1314"/>
      <c r="T166" s="1314"/>
      <c r="U166" s="1314"/>
      <c r="V166" s="1315"/>
      <c r="W166" s="1129" t="s">
        <v>720</v>
      </c>
      <c r="X166" s="554"/>
      <c r="Y166" s="558" t="str">
        <f>strCheckUnique(Z166:Z169)</f>
        <v/>
      </c>
      <c r="Z166" s="554"/>
      <c r="AA166" s="558" t="str">
        <f>IF(O166="","",O166 &amp; ":_")</f>
        <v/>
      </c>
      <c r="AB166" s="554"/>
      <c r="AC166" s="554"/>
      <c r="AD166" s="554"/>
      <c r="AE166" s="554"/>
      <c r="AF166" s="554"/>
      <c r="AG166" s="554"/>
    </row>
    <row r="167" spans="1:33" s="493" customFormat="1" ht="122.1" customHeight="1">
      <c r="A167" s="1310"/>
      <c r="B167" s="1310"/>
      <c r="C167" s="1310"/>
      <c r="D167" s="1310"/>
      <c r="E167" s="1310"/>
      <c r="F167" s="1310"/>
      <c r="G167" s="849">
        <v>1</v>
      </c>
      <c r="H167" s="849"/>
      <c r="I167" s="1310"/>
      <c r="J167" s="1310"/>
      <c r="K167" s="857">
        <v>1</v>
      </c>
      <c r="L167" s="562" t="str">
        <f>mergeValue(A167) &amp;"."&amp; mergeValue(B167)&amp;"."&amp; mergeValue(C167)&amp;"."&amp; mergeValue(D167)&amp;"."&amp; mergeValue(E167)&amp;"."&amp; mergeValue(F167)&amp;"."&amp; mergeValue(G167)</f>
        <v>1.1.1.1.1.1.1</v>
      </c>
      <c r="M167" s="1016"/>
      <c r="N167" s="555"/>
      <c r="O167" s="1025"/>
      <c r="P167" s="532"/>
      <c r="Q167" s="532"/>
      <c r="R167" s="1316"/>
      <c r="S167" s="1306" t="s">
        <v>83</v>
      </c>
      <c r="T167" s="1316"/>
      <c r="U167" s="1306" t="s">
        <v>83</v>
      </c>
      <c r="V167" s="547"/>
      <c r="W167" s="1280" t="s">
        <v>721</v>
      </c>
      <c r="X167" s="554" t="str">
        <f>strCheckDate(O168:V168)</f>
        <v/>
      </c>
      <c r="Y167" s="558"/>
      <c r="Z167" s="558" t="str">
        <f>IF(M167="","",M167 )</f>
        <v/>
      </c>
      <c r="AA167" s="558"/>
      <c r="AB167" s="558"/>
      <c r="AC167" s="558"/>
      <c r="AD167" s="554"/>
      <c r="AE167" s="554"/>
      <c r="AF167" s="554"/>
      <c r="AG167" s="554"/>
    </row>
    <row r="168" spans="1:33" s="493" customFormat="1" ht="11.25" hidden="1" customHeight="1">
      <c r="A168" s="1310"/>
      <c r="B168" s="1310"/>
      <c r="C168" s="1310"/>
      <c r="D168" s="1310"/>
      <c r="E168" s="1310"/>
      <c r="F168" s="1310"/>
      <c r="G168" s="849"/>
      <c r="H168" s="849"/>
      <c r="I168" s="1310"/>
      <c r="J168" s="1310"/>
      <c r="K168" s="857"/>
      <c r="L168" s="569"/>
      <c r="M168" s="615"/>
      <c r="N168" s="555"/>
      <c r="O168" s="553"/>
      <c r="P168" s="532"/>
      <c r="Q168" s="553" t="str">
        <f>R167 &amp; "-" &amp; T167</f>
        <v>-</v>
      </c>
      <c r="R168" s="1305"/>
      <c r="S168" s="1306"/>
      <c r="T168" s="1305"/>
      <c r="U168" s="1306"/>
      <c r="V168" s="547"/>
      <c r="W168" s="1281"/>
      <c r="X168" s="554"/>
      <c r="Y168" s="554"/>
      <c r="Z168" s="554"/>
      <c r="AA168" s="554"/>
      <c r="AB168" s="554"/>
      <c r="AC168" s="554"/>
      <c r="AD168" s="554"/>
      <c r="AE168" s="554"/>
      <c r="AF168" s="554"/>
      <c r="AG168" s="554"/>
    </row>
    <row r="169" spans="1:33" s="492" customFormat="1" ht="15" customHeight="1">
      <c r="A169" s="1310"/>
      <c r="B169" s="1310"/>
      <c r="C169" s="1310"/>
      <c r="D169" s="1310"/>
      <c r="E169" s="1310"/>
      <c r="F169" s="1310"/>
      <c r="G169" s="851"/>
      <c r="H169" s="849"/>
      <c r="I169" s="1310"/>
      <c r="J169" s="1310"/>
      <c r="K169" s="856"/>
      <c r="L169" s="508"/>
      <c r="M169" s="527" t="s">
        <v>24</v>
      </c>
      <c r="N169" s="521"/>
      <c r="O169" s="515"/>
      <c r="P169" s="515"/>
      <c r="Q169" s="515"/>
      <c r="R169" s="542"/>
      <c r="S169" s="534"/>
      <c r="T169" s="533"/>
      <c r="U169" s="521"/>
      <c r="V169" s="530"/>
      <c r="W169" s="1282"/>
      <c r="X169" s="556"/>
      <c r="Y169" s="556"/>
      <c r="Z169" s="556"/>
      <c r="AA169" s="556"/>
      <c r="AB169" s="556"/>
      <c r="AC169" s="556"/>
      <c r="AD169" s="556"/>
      <c r="AE169" s="556"/>
      <c r="AF169" s="556"/>
      <c r="AG169" s="556"/>
    </row>
    <row r="170" spans="1:33" s="492" customFormat="1" ht="15" customHeight="1">
      <c r="A170" s="1310"/>
      <c r="B170" s="1310"/>
      <c r="C170" s="1310"/>
      <c r="D170" s="1310"/>
      <c r="E170" s="1310"/>
      <c r="F170" s="851"/>
      <c r="G170" s="851"/>
      <c r="H170" s="849"/>
      <c r="I170" s="1310"/>
      <c r="J170" s="851"/>
      <c r="K170" s="856"/>
      <c r="L170" s="508"/>
      <c r="M170" s="526" t="s">
        <v>10</v>
      </c>
      <c r="N170" s="520"/>
      <c r="O170" s="515"/>
      <c r="P170" s="515"/>
      <c r="Q170" s="515"/>
      <c r="R170" s="542"/>
      <c r="S170" s="534"/>
      <c r="T170" s="533"/>
      <c r="U170" s="520"/>
      <c r="V170" s="534"/>
      <c r="W170" s="530"/>
      <c r="X170" s="556"/>
      <c r="Y170" s="556"/>
      <c r="Z170" s="556"/>
      <c r="AA170" s="556"/>
      <c r="AB170" s="556"/>
      <c r="AC170" s="556"/>
      <c r="AD170" s="556"/>
      <c r="AE170" s="556"/>
      <c r="AF170" s="556"/>
      <c r="AG170" s="556"/>
    </row>
    <row r="171" spans="1:33" s="492" customFormat="1" ht="15" customHeight="1">
      <c r="A171" s="1310"/>
      <c r="B171" s="1310"/>
      <c r="C171" s="1310"/>
      <c r="D171" s="1310"/>
      <c r="E171" s="855"/>
      <c r="F171" s="851"/>
      <c r="G171" s="851"/>
      <c r="H171" s="851"/>
      <c r="I171" s="847"/>
      <c r="J171" s="844"/>
      <c r="K171" s="854"/>
      <c r="L171" s="508"/>
      <c r="M171" s="521" t="s">
        <v>11</v>
      </c>
      <c r="N171" s="519"/>
      <c r="O171" s="515"/>
      <c r="P171" s="515"/>
      <c r="Q171" s="515"/>
      <c r="R171" s="542"/>
      <c r="S171" s="534"/>
      <c r="T171" s="533"/>
      <c r="U171" s="519"/>
      <c r="V171" s="534"/>
      <c r="W171" s="530"/>
      <c r="X171" s="556"/>
      <c r="Y171" s="556"/>
      <c r="Z171" s="556"/>
      <c r="AA171" s="556"/>
      <c r="AB171" s="556"/>
      <c r="AC171" s="556"/>
      <c r="AD171" s="556"/>
      <c r="AE171" s="556"/>
      <c r="AF171" s="556"/>
      <c r="AG171" s="556"/>
    </row>
    <row r="172" spans="1:33" s="492" customFormat="1" ht="15" customHeight="1">
      <c r="A172" s="1310"/>
      <c r="B172" s="1310"/>
      <c r="C172" s="1310"/>
      <c r="D172" s="855"/>
      <c r="E172" s="855"/>
      <c r="F172" s="851"/>
      <c r="G172" s="851"/>
      <c r="H172" s="851"/>
      <c r="I172" s="847"/>
      <c r="J172" s="844"/>
      <c r="K172" s="854"/>
      <c r="L172" s="508"/>
      <c r="M172" s="520" t="s">
        <v>16</v>
      </c>
      <c r="N172" s="519"/>
      <c r="O172" s="515"/>
      <c r="P172" s="515"/>
      <c r="Q172" s="515"/>
      <c r="R172" s="542"/>
      <c r="S172" s="534"/>
      <c r="T172" s="533"/>
      <c r="U172" s="519"/>
      <c r="V172" s="534"/>
      <c r="W172" s="530"/>
      <c r="X172" s="556"/>
      <c r="Y172" s="556"/>
      <c r="Z172" s="556"/>
      <c r="AA172" s="556"/>
      <c r="AB172" s="556"/>
      <c r="AC172" s="556"/>
      <c r="AD172" s="556"/>
      <c r="AE172" s="556"/>
      <c r="AF172" s="556"/>
      <c r="AG172" s="556"/>
    </row>
    <row r="173" spans="1:33" s="492" customFormat="1" ht="15" customHeight="1">
      <c r="A173" s="1310"/>
      <c r="B173" s="1310"/>
      <c r="C173" s="855"/>
      <c r="D173" s="855"/>
      <c r="E173" s="855"/>
      <c r="F173" s="855"/>
      <c r="G173" s="860"/>
      <c r="H173" s="847"/>
      <c r="I173" s="858"/>
      <c r="J173" s="844"/>
      <c r="K173" s="859"/>
      <c r="L173" s="508"/>
      <c r="M173" s="519" t="s">
        <v>17</v>
      </c>
      <c r="N173" s="519"/>
      <c r="O173" s="515"/>
      <c r="P173" s="515"/>
      <c r="Q173" s="515"/>
      <c r="R173" s="542"/>
      <c r="S173" s="534"/>
      <c r="T173" s="533"/>
      <c r="U173" s="519"/>
      <c r="V173" s="534"/>
      <c r="W173" s="530"/>
      <c r="X173" s="556"/>
      <c r="Y173" s="556"/>
      <c r="Z173" s="556"/>
      <c r="AA173" s="556"/>
      <c r="AB173" s="556"/>
      <c r="AC173" s="556"/>
      <c r="AD173" s="556"/>
      <c r="AE173" s="556"/>
      <c r="AF173" s="556"/>
      <c r="AG173" s="556"/>
    </row>
    <row r="174" spans="1:33" s="492" customFormat="1" ht="15" customHeight="1">
      <c r="A174" s="1310"/>
      <c r="B174" s="855"/>
      <c r="C174" s="855"/>
      <c r="D174" s="855"/>
      <c r="E174" s="855"/>
      <c r="F174" s="855"/>
      <c r="G174" s="860"/>
      <c r="H174" s="847"/>
      <c r="I174" s="847"/>
      <c r="J174" s="844"/>
      <c r="K174" s="854"/>
      <c r="L174" s="508"/>
      <c r="M174" s="528" t="s">
        <v>18</v>
      </c>
      <c r="N174" s="519"/>
      <c r="O174" s="515"/>
      <c r="P174" s="515"/>
      <c r="Q174" s="515"/>
      <c r="R174" s="542"/>
      <c r="S174" s="534"/>
      <c r="T174" s="533"/>
      <c r="U174" s="519"/>
      <c r="V174" s="534"/>
      <c r="W174" s="530"/>
      <c r="X174" s="556"/>
      <c r="Y174" s="556"/>
      <c r="Z174" s="556"/>
      <c r="AA174" s="556"/>
      <c r="AB174" s="556"/>
      <c r="AC174" s="556"/>
      <c r="AD174" s="556"/>
      <c r="AE174" s="556"/>
      <c r="AF174" s="556"/>
      <c r="AG174" s="556"/>
    </row>
    <row r="175" spans="1:33" s="492" customFormat="1" ht="15" customHeight="1">
      <c r="A175" s="843"/>
      <c r="B175" s="843"/>
      <c r="C175" s="843"/>
      <c r="D175" s="843"/>
      <c r="E175" s="843"/>
      <c r="F175" s="843"/>
      <c r="G175" s="843"/>
      <c r="H175" s="843"/>
      <c r="I175" s="843"/>
      <c r="J175" s="843"/>
      <c r="K175" s="843"/>
      <c r="L175" s="508"/>
      <c r="M175" s="535" t="s">
        <v>308</v>
      </c>
      <c r="N175" s="519"/>
      <c r="O175" s="515"/>
      <c r="P175" s="515"/>
      <c r="Q175" s="515"/>
      <c r="R175" s="542"/>
      <c r="S175" s="534"/>
      <c r="T175" s="533"/>
      <c r="U175" s="519"/>
      <c r="V175" s="720"/>
      <c r="W175" s="720"/>
      <c r="X175" s="720"/>
      <c r="Y175" s="729"/>
      <c r="Z175" s="728"/>
      <c r="AA175" s="727"/>
      <c r="AB175" s="721"/>
      <c r="AC175" s="728"/>
      <c r="AD175" s="725"/>
      <c r="AE175" s="556"/>
      <c r="AF175" s="556"/>
      <c r="AG175" s="556"/>
    </row>
    <row r="177" spans="1:47" s="34" customFormat="1" ht="17.100000000000001" customHeight="1">
      <c r="G177" s="34" t="s">
        <v>12</v>
      </c>
      <c r="I177" s="34" t="s">
        <v>207</v>
      </c>
      <c r="AD177" s="151"/>
    </row>
    <row r="178" spans="1:47" ht="17.100000000000001" customHeight="1">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row>
    <row r="179" spans="1:47" s="651" customFormat="1" ht="22.5">
      <c r="A179" s="1310">
        <v>1</v>
      </c>
      <c r="B179" s="928"/>
      <c r="C179" s="928"/>
      <c r="D179" s="928"/>
      <c r="E179" s="928"/>
      <c r="F179" s="928"/>
      <c r="G179" s="929"/>
      <c r="H179" s="929"/>
      <c r="I179" s="931"/>
      <c r="J179" s="923"/>
      <c r="K179" s="923"/>
      <c r="L179" s="688">
        <f>mergeValue(A179)</f>
        <v>1</v>
      </c>
      <c r="M179" s="610" t="s">
        <v>19</v>
      </c>
      <c r="N179" s="681"/>
      <c r="O179" s="1382"/>
      <c r="P179" s="1383"/>
      <c r="Q179" s="1383"/>
      <c r="R179" s="1383"/>
      <c r="S179" s="1383"/>
      <c r="T179" s="1383"/>
      <c r="U179" s="1383"/>
      <c r="V179" s="1383"/>
      <c r="W179" s="1384"/>
      <c r="X179" s="1097" t="s">
        <v>718</v>
      </c>
      <c r="Y179" s="683"/>
      <c r="Z179" s="683"/>
      <c r="AA179" s="683"/>
      <c r="AB179" s="683"/>
      <c r="AC179" s="683"/>
      <c r="AD179" s="683"/>
      <c r="AE179" s="683"/>
      <c r="AF179" s="683"/>
      <c r="AG179" s="683"/>
    </row>
    <row r="180" spans="1:47" s="651" customFormat="1" ht="22.5">
      <c r="A180" s="1310"/>
      <c r="B180" s="1310">
        <v>1</v>
      </c>
      <c r="C180" s="928"/>
      <c r="D180" s="928"/>
      <c r="E180" s="928"/>
      <c r="F180" s="928"/>
      <c r="G180" s="933"/>
      <c r="H180" s="930"/>
      <c r="I180" s="935"/>
      <c r="J180" s="920"/>
      <c r="K180" s="919"/>
      <c r="L180" s="688" t="str">
        <f>mergeValue(A180) &amp;"."&amp; mergeValue(B180)</f>
        <v>1.1</v>
      </c>
      <c r="M180" s="658" t="s">
        <v>15</v>
      </c>
      <c r="N180" s="681"/>
      <c r="O180" s="1382"/>
      <c r="P180" s="1383"/>
      <c r="Q180" s="1383"/>
      <c r="R180" s="1383"/>
      <c r="S180" s="1383"/>
      <c r="T180" s="1383"/>
      <c r="U180" s="1383"/>
      <c r="V180" s="1383"/>
      <c r="W180" s="1384"/>
      <c r="X180" s="1097" t="s">
        <v>459</v>
      </c>
      <c r="Y180" s="683"/>
      <c r="Z180" s="683"/>
      <c r="AA180" s="683"/>
      <c r="AB180" s="683"/>
      <c r="AC180" s="683"/>
      <c r="AD180" s="683"/>
      <c r="AE180" s="683"/>
      <c r="AF180" s="683"/>
      <c r="AG180" s="683"/>
    </row>
    <row r="181" spans="1:47" s="651" customFormat="1" ht="22.5">
      <c r="A181" s="1310"/>
      <c r="B181" s="1310"/>
      <c r="C181" s="1310">
        <v>1</v>
      </c>
      <c r="D181" s="928"/>
      <c r="E181" s="928"/>
      <c r="F181" s="928"/>
      <c r="G181" s="933"/>
      <c r="H181" s="930"/>
      <c r="I181" s="936"/>
      <c r="J181" s="920"/>
      <c r="K181" s="919"/>
      <c r="L181" s="688" t="str">
        <f>mergeValue(A181) &amp;"."&amp; mergeValue(B181)&amp;"."&amp; mergeValue(C181)</f>
        <v>1.1.1</v>
      </c>
      <c r="M181" s="659" t="s">
        <v>7</v>
      </c>
      <c r="N181" s="681"/>
      <c r="O181" s="1382"/>
      <c r="P181" s="1383"/>
      <c r="Q181" s="1383"/>
      <c r="R181" s="1383"/>
      <c r="S181" s="1383"/>
      <c r="T181" s="1383"/>
      <c r="U181" s="1383"/>
      <c r="V181" s="1383"/>
      <c r="W181" s="1384"/>
      <c r="X181" s="1097" t="s">
        <v>600</v>
      </c>
      <c r="Y181" s="683"/>
      <c r="Z181" s="683"/>
      <c r="AA181" s="683"/>
      <c r="AB181" s="683"/>
      <c r="AC181" s="683"/>
      <c r="AD181" s="683"/>
      <c r="AE181" s="683"/>
      <c r="AF181" s="683"/>
      <c r="AG181" s="683"/>
    </row>
    <row r="182" spans="1:47" s="651" customFormat="1" ht="22.5">
      <c r="A182" s="1310"/>
      <c r="B182" s="1310"/>
      <c r="C182" s="1310"/>
      <c r="D182" s="1310">
        <v>1</v>
      </c>
      <c r="E182" s="928"/>
      <c r="F182" s="928"/>
      <c r="G182" s="933"/>
      <c r="H182" s="930"/>
      <c r="I182" s="936"/>
      <c r="J182" s="934"/>
      <c r="K182" s="919"/>
      <c r="L182" s="688" t="str">
        <f>mergeValue(A182) &amp;"."&amp; mergeValue(B182)&amp;"."&amp; mergeValue(C182)&amp;"."&amp; mergeValue(D182)</f>
        <v>1.1.1.1</v>
      </c>
      <c r="M182" s="660" t="s">
        <v>21</v>
      </c>
      <c r="N182" s="681"/>
      <c r="O182" s="1382"/>
      <c r="P182" s="1383"/>
      <c r="Q182" s="1383"/>
      <c r="R182" s="1383"/>
      <c r="S182" s="1383"/>
      <c r="T182" s="1383"/>
      <c r="U182" s="1383"/>
      <c r="V182" s="1383"/>
      <c r="W182" s="1384"/>
      <c r="X182" s="968" t="s">
        <v>623</v>
      </c>
      <c r="Y182" s="683"/>
      <c r="Z182" s="683"/>
      <c r="AA182" s="683"/>
      <c r="AB182" s="683"/>
      <c r="AC182" s="683"/>
      <c r="AD182" s="683"/>
      <c r="AE182" s="683"/>
      <c r="AF182" s="683"/>
      <c r="AG182" s="683"/>
    </row>
    <row r="183" spans="1:47" s="651" customFormat="1" ht="56.25" customHeight="1">
      <c r="A183" s="1310"/>
      <c r="B183" s="1310"/>
      <c r="C183" s="1310"/>
      <c r="D183" s="1310"/>
      <c r="E183" s="928">
        <v>1</v>
      </c>
      <c r="F183" s="928"/>
      <c r="G183" s="933"/>
      <c r="H183" s="930"/>
      <c r="I183" s="936"/>
      <c r="J183" s="934"/>
      <c r="K183" s="924"/>
      <c r="L183" s="688" t="str">
        <f>mergeValue(A183) &amp;"."&amp; mergeValue(B183)&amp;"."&amp; mergeValue(C183)&amp;"."&amp; mergeValue(D183)&amp;"."&amp; mergeValue(E183)</f>
        <v>1.1.1.1.1</v>
      </c>
      <c r="M183" s="1019"/>
      <c r="N183" s="656"/>
      <c r="O183" s="1021"/>
      <c r="P183" s="1022"/>
      <c r="Q183" s="638"/>
      <c r="R183" s="638"/>
      <c r="S183" s="1038"/>
      <c r="T183" s="619" t="s">
        <v>83</v>
      </c>
      <c r="U183" s="1038"/>
      <c r="V183" s="619" t="s">
        <v>83</v>
      </c>
      <c r="W183" s="690"/>
      <c r="X183" s="1280" t="s">
        <v>748</v>
      </c>
      <c r="Y183" s="683" t="str">
        <f>strCheckDateTwo(N183:W183)</f>
        <v/>
      </c>
      <c r="Z183" s="683"/>
      <c r="AA183" s="683"/>
      <c r="AB183" s="683"/>
      <c r="AC183" s="683"/>
      <c r="AD183" s="683"/>
      <c r="AE183" s="683"/>
      <c r="AF183" s="683"/>
      <c r="AG183" s="683"/>
    </row>
    <row r="184" spans="1:47" s="651" customFormat="1" ht="14.25" hidden="1" customHeight="1">
      <c r="A184" s="1310"/>
      <c r="B184" s="1310"/>
      <c r="C184" s="1310"/>
      <c r="D184" s="1310"/>
      <c r="E184" s="928"/>
      <c r="F184" s="928"/>
      <c r="G184" s="933"/>
      <c r="H184" s="930"/>
      <c r="I184" s="936"/>
      <c r="J184" s="934"/>
      <c r="K184" s="924"/>
      <c r="L184" s="679"/>
      <c r="M184" s="666"/>
      <c r="N184" s="615"/>
      <c r="O184" s="615"/>
      <c r="P184" s="615"/>
      <c r="Q184" s="615"/>
      <c r="R184" s="682" t="str">
        <f>S183 &amp; "-" &amp; U183</f>
        <v>-</v>
      </c>
      <c r="S184" s="691"/>
      <c r="T184" s="684"/>
      <c r="U184" s="691"/>
      <c r="V184" s="615"/>
      <c r="W184" s="615"/>
      <c r="X184" s="1281"/>
      <c r="Y184" s="683"/>
      <c r="Z184" s="683"/>
      <c r="AA184" s="683"/>
      <c r="AB184" s="683"/>
      <c r="AC184" s="683"/>
      <c r="AD184" s="683"/>
      <c r="AE184" s="683"/>
      <c r="AF184" s="683"/>
      <c r="AG184" s="683"/>
    </row>
    <row r="185" spans="1:47" s="651" customFormat="1" ht="15" customHeight="1">
      <c r="A185" s="1310"/>
      <c r="B185" s="1310"/>
      <c r="C185" s="1310"/>
      <c r="D185" s="1310"/>
      <c r="E185" s="928"/>
      <c r="F185" s="928"/>
      <c r="G185" s="933"/>
      <c r="H185" s="930"/>
      <c r="I185" s="936"/>
      <c r="J185" s="934"/>
      <c r="K185" s="924"/>
      <c r="L185" s="654"/>
      <c r="M185" s="663" t="s">
        <v>5</v>
      </c>
      <c r="N185" s="661"/>
      <c r="O185" s="657"/>
      <c r="P185" s="657"/>
      <c r="Q185" s="657"/>
      <c r="R185" s="657"/>
      <c r="S185" s="673"/>
      <c r="T185" s="669"/>
      <c r="U185" s="668"/>
      <c r="V185" s="661"/>
      <c r="W185" s="661"/>
      <c r="X185" s="1282"/>
      <c r="Y185" s="683"/>
      <c r="Z185" s="683"/>
      <c r="AA185" s="683"/>
      <c r="AB185" s="683"/>
      <c r="AC185" s="683"/>
      <c r="AD185" s="683"/>
      <c r="AE185" s="683"/>
      <c r="AF185" s="683"/>
      <c r="AG185" s="683"/>
    </row>
    <row r="186" spans="1:47" s="650" customFormat="1" ht="15" customHeight="1">
      <c r="A186" s="1310"/>
      <c r="B186" s="1310"/>
      <c r="C186" s="1310"/>
      <c r="D186" s="932"/>
      <c r="E186" s="932"/>
      <c r="F186" s="932"/>
      <c r="G186" s="933"/>
      <c r="H186" s="932"/>
      <c r="I186" s="936"/>
      <c r="J186" s="922"/>
      <c r="K186" s="926"/>
      <c r="L186" s="654"/>
      <c r="M186" s="662" t="s">
        <v>16</v>
      </c>
      <c r="N186" s="661"/>
      <c r="O186" s="657"/>
      <c r="P186" s="657"/>
      <c r="Q186" s="657"/>
      <c r="R186" s="657"/>
      <c r="S186" s="673"/>
      <c r="T186" s="669"/>
      <c r="U186" s="668"/>
      <c r="V186" s="661"/>
      <c r="W186" s="669"/>
      <c r="X186" s="665"/>
      <c r="Y186" s="685"/>
      <c r="Z186" s="685"/>
      <c r="AA186" s="685"/>
      <c r="AB186" s="685"/>
      <c r="AC186" s="685"/>
      <c r="AD186" s="685"/>
      <c r="AE186" s="685"/>
      <c r="AF186" s="685"/>
      <c r="AG186" s="685"/>
    </row>
    <row r="187" spans="1:47" s="650" customFormat="1" ht="15" customHeight="1">
      <c r="A187" s="1310"/>
      <c r="B187" s="1310"/>
      <c r="C187" s="932"/>
      <c r="D187" s="932"/>
      <c r="E187" s="932"/>
      <c r="F187" s="932"/>
      <c r="G187" s="933"/>
      <c r="H187" s="932"/>
      <c r="I187" s="927"/>
      <c r="J187" s="922"/>
      <c r="K187" s="926"/>
      <c r="L187" s="654"/>
      <c r="M187" s="661" t="s">
        <v>17</v>
      </c>
      <c r="N187" s="661"/>
      <c r="O187" s="657"/>
      <c r="P187" s="657"/>
      <c r="Q187" s="657"/>
      <c r="R187" s="657"/>
      <c r="S187" s="673"/>
      <c r="T187" s="669"/>
      <c r="U187" s="668"/>
      <c r="V187" s="661"/>
      <c r="W187" s="669"/>
      <c r="X187" s="665"/>
      <c r="Y187" s="685"/>
      <c r="Z187" s="685"/>
      <c r="AA187" s="685"/>
      <c r="AB187" s="685"/>
      <c r="AC187" s="685"/>
      <c r="AD187" s="685"/>
      <c r="AE187" s="685"/>
      <c r="AF187" s="685"/>
      <c r="AG187" s="685"/>
    </row>
    <row r="188" spans="1:47" s="650" customFormat="1" ht="15" customHeight="1">
      <c r="A188" s="1310"/>
      <c r="B188" s="932"/>
      <c r="C188" s="932"/>
      <c r="D188" s="932"/>
      <c r="E188" s="932"/>
      <c r="F188" s="932"/>
      <c r="G188" s="933"/>
      <c r="H188" s="932"/>
      <c r="I188" s="927"/>
      <c r="J188" s="922"/>
      <c r="K188" s="926"/>
      <c r="L188" s="654"/>
      <c r="M188" s="664" t="s">
        <v>18</v>
      </c>
      <c r="N188" s="661"/>
      <c r="O188" s="657"/>
      <c r="P188" s="657"/>
      <c r="Q188" s="657"/>
      <c r="R188" s="657"/>
      <c r="S188" s="673"/>
      <c r="T188" s="669"/>
      <c r="U188" s="668"/>
      <c r="V188" s="661"/>
      <c r="W188" s="669"/>
      <c r="X188" s="665"/>
      <c r="Y188" s="685"/>
      <c r="Z188" s="685"/>
      <c r="AA188" s="685"/>
      <c r="AB188" s="685"/>
      <c r="AC188" s="685"/>
      <c r="AD188" s="685"/>
      <c r="AE188" s="685"/>
      <c r="AF188" s="685"/>
      <c r="AG188" s="685"/>
    </row>
    <row r="189" spans="1:47" s="650" customFormat="1" ht="15" customHeight="1">
      <c r="A189" s="918"/>
      <c r="B189" s="918"/>
      <c r="C189" s="918"/>
      <c r="D189" s="918"/>
      <c r="E189" s="918"/>
      <c r="F189" s="918"/>
      <c r="G189" s="925"/>
      <c r="H189" s="926"/>
      <c r="I189" s="921"/>
      <c r="J189" s="922"/>
      <c r="K189" s="918"/>
      <c r="L189" s="654"/>
      <c r="M189" s="670" t="s">
        <v>308</v>
      </c>
      <c r="N189" s="661"/>
      <c r="O189" s="657"/>
      <c r="P189" s="657"/>
      <c r="Q189" s="657"/>
      <c r="R189" s="657"/>
      <c r="S189" s="673"/>
      <c r="T189" s="669"/>
      <c r="U189" s="668"/>
      <c r="V189" s="661"/>
      <c r="W189" s="669"/>
      <c r="X189" s="665"/>
      <c r="Y189" s="685"/>
      <c r="Z189" s="685"/>
      <c r="AA189" s="685"/>
      <c r="AB189" s="685"/>
      <c r="AC189" s="685"/>
      <c r="AD189" s="685"/>
      <c r="AE189" s="685"/>
      <c r="AF189" s="685"/>
      <c r="AG189" s="685"/>
    </row>
    <row r="190" spans="1:47" ht="15" customHeight="1">
      <c r="G190" s="149"/>
      <c r="H190" s="150"/>
      <c r="I190" s="150"/>
      <c r="J190" s="80"/>
      <c r="K190" s="150"/>
      <c r="L190" s="150"/>
      <c r="M190" s="150"/>
      <c r="N190" s="150"/>
      <c r="O190" s="150"/>
      <c r="P190" s="150"/>
      <c r="Q190" s="150"/>
      <c r="R190" s="150"/>
      <c r="S190" s="150"/>
      <c r="T190" s="150"/>
      <c r="U190" s="150"/>
      <c r="V190" s="150"/>
      <c r="W190" s="150"/>
      <c r="X190" s="150"/>
      <c r="Y190" s="150"/>
      <c r="Z190" s="150"/>
      <c r="AA190" s="150"/>
      <c r="AB190" s="150"/>
      <c r="AC190" s="150"/>
      <c r="AD190" s="150"/>
      <c r="AE190" s="150"/>
      <c r="AF190" s="150"/>
      <c r="AG190" s="150"/>
      <c r="AH190" s="150"/>
      <c r="AI190" s="150"/>
      <c r="AJ190" s="150"/>
      <c r="AK190" s="150"/>
      <c r="AL190" s="196"/>
      <c r="AM190" s="196"/>
      <c r="AN190" s="196"/>
      <c r="AO190" s="196"/>
      <c r="AP190" s="196"/>
      <c r="AQ190" s="196"/>
      <c r="AR190" s="196"/>
      <c r="AS190" s="196"/>
      <c r="AT190" s="196"/>
      <c r="AU190" s="196"/>
    </row>
    <row r="191" spans="1:47" s="34" customFormat="1" ht="17.100000000000001" customHeight="1">
      <c r="G191" s="34" t="s">
        <v>12</v>
      </c>
      <c r="I191" s="34" t="s">
        <v>208</v>
      </c>
      <c r="T191" s="151"/>
    </row>
    <row r="192" spans="1:47" ht="17.100000000000001" customHeight="1">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row>
    <row r="193" spans="1:46" s="651" customFormat="1" ht="22.5">
      <c r="A193" s="1310">
        <v>1</v>
      </c>
      <c r="B193" s="963"/>
      <c r="C193" s="963"/>
      <c r="D193" s="963"/>
      <c r="E193" s="963"/>
      <c r="F193" s="956"/>
      <c r="G193" s="962"/>
      <c r="H193" s="962"/>
      <c r="I193" s="944"/>
      <c r="J193" s="943"/>
      <c r="K193" s="943"/>
      <c r="L193" s="688">
        <f>mergeValue(A193)</f>
        <v>1</v>
      </c>
      <c r="M193" s="610" t="s">
        <v>19</v>
      </c>
      <c r="N193" s="1413"/>
      <c r="O193" s="1414"/>
      <c r="P193" s="1414"/>
      <c r="Q193" s="1414"/>
      <c r="R193" s="1414"/>
      <c r="S193" s="1414"/>
      <c r="T193" s="1414"/>
      <c r="U193" s="1414"/>
      <c r="V193" s="1414"/>
      <c r="W193" s="1414"/>
      <c r="X193" s="1414"/>
      <c r="Y193" s="1414"/>
      <c r="Z193" s="1414"/>
      <c r="AA193" s="1414"/>
      <c r="AB193" s="1414"/>
      <c r="AC193" s="1414"/>
      <c r="AD193" s="1414"/>
      <c r="AE193" s="1414"/>
      <c r="AF193" s="1415"/>
      <c r="AG193" s="1097" t="s">
        <v>718</v>
      </c>
      <c r="AH193" s="683"/>
      <c r="AI193" s="683"/>
      <c r="AJ193" s="683"/>
      <c r="AK193" s="683"/>
      <c r="AL193" s="683"/>
      <c r="AM193" s="683"/>
      <c r="AN193" s="683"/>
      <c r="AO193" s="683"/>
      <c r="AP193" s="683"/>
      <c r="AQ193" s="683"/>
      <c r="AR193" s="683"/>
    </row>
    <row r="194" spans="1:46" s="651" customFormat="1" ht="22.5">
      <c r="A194" s="1310"/>
      <c r="B194" s="1310">
        <v>1</v>
      </c>
      <c r="C194" s="963"/>
      <c r="D194" s="963"/>
      <c r="E194" s="963"/>
      <c r="F194" s="956"/>
      <c r="G194" s="965"/>
      <c r="H194" s="966"/>
      <c r="I194" s="945"/>
      <c r="J194" s="940"/>
      <c r="K194" s="938"/>
      <c r="L194" s="688" t="str">
        <f>mergeValue(A194) &amp;"."&amp; mergeValue(B194)</f>
        <v>1.1</v>
      </c>
      <c r="M194" s="658" t="s">
        <v>15</v>
      </c>
      <c r="N194" s="1379"/>
      <c r="O194" s="1380"/>
      <c r="P194" s="1380"/>
      <c r="Q194" s="1380"/>
      <c r="R194" s="1380"/>
      <c r="S194" s="1380"/>
      <c r="T194" s="1380"/>
      <c r="U194" s="1380"/>
      <c r="V194" s="1380"/>
      <c r="W194" s="1380"/>
      <c r="X194" s="1380"/>
      <c r="Y194" s="1380"/>
      <c r="Z194" s="1380"/>
      <c r="AA194" s="1380"/>
      <c r="AB194" s="1380"/>
      <c r="AC194" s="1380"/>
      <c r="AD194" s="1380"/>
      <c r="AE194" s="1380"/>
      <c r="AF194" s="1381"/>
      <c r="AG194" s="1097" t="s">
        <v>459</v>
      </c>
      <c r="AH194" s="683"/>
      <c r="AI194" s="683"/>
      <c r="AJ194" s="683"/>
      <c r="AK194" s="683"/>
      <c r="AL194" s="683"/>
      <c r="AM194" s="683"/>
      <c r="AN194" s="683"/>
      <c r="AO194" s="683"/>
      <c r="AP194" s="683"/>
      <c r="AQ194" s="683"/>
      <c r="AR194" s="683"/>
    </row>
    <row r="195" spans="1:46" s="651" customFormat="1" ht="22.5">
      <c r="A195" s="1310"/>
      <c r="B195" s="1310"/>
      <c r="C195" s="1310">
        <v>1</v>
      </c>
      <c r="D195" s="963"/>
      <c r="E195" s="963"/>
      <c r="F195" s="956"/>
      <c r="G195" s="965"/>
      <c r="H195" s="966"/>
      <c r="I195" s="945"/>
      <c r="J195" s="940"/>
      <c r="K195" s="938"/>
      <c r="L195" s="688" t="str">
        <f>mergeValue(A195) &amp;"."&amp; mergeValue(B195)&amp;"."&amp; mergeValue(C195)</f>
        <v>1.1.1</v>
      </c>
      <c r="M195" s="659" t="s">
        <v>7</v>
      </c>
      <c r="N195" s="1379"/>
      <c r="O195" s="1380"/>
      <c r="P195" s="1380"/>
      <c r="Q195" s="1380"/>
      <c r="R195" s="1380"/>
      <c r="S195" s="1380"/>
      <c r="T195" s="1380"/>
      <c r="U195" s="1380"/>
      <c r="V195" s="1380"/>
      <c r="W195" s="1380"/>
      <c r="X195" s="1380"/>
      <c r="Y195" s="1380"/>
      <c r="Z195" s="1380"/>
      <c r="AA195" s="1380"/>
      <c r="AB195" s="1380"/>
      <c r="AC195" s="1380"/>
      <c r="AD195" s="1380"/>
      <c r="AE195" s="1380"/>
      <c r="AF195" s="1381"/>
      <c r="AG195" s="1097" t="s">
        <v>600</v>
      </c>
      <c r="AH195" s="683"/>
      <c r="AI195" s="683"/>
      <c r="AJ195" s="683"/>
      <c r="AK195" s="683"/>
      <c r="AL195" s="683"/>
      <c r="AM195" s="683"/>
      <c r="AN195" s="683"/>
      <c r="AO195" s="683"/>
      <c r="AP195" s="683"/>
      <c r="AQ195" s="683"/>
      <c r="AR195" s="683"/>
    </row>
    <row r="196" spans="1:46" s="651" customFormat="1" ht="15" customHeight="1">
      <c r="A196" s="1310"/>
      <c r="B196" s="1310"/>
      <c r="C196" s="1310"/>
      <c r="D196" s="1310">
        <v>1</v>
      </c>
      <c r="E196" s="963"/>
      <c r="F196" s="956"/>
      <c r="G196" s="965"/>
      <c r="H196" s="966"/>
      <c r="I196" s="945"/>
      <c r="J196" s="940"/>
      <c r="K196" s="938"/>
      <c r="L196" s="688" t="str">
        <f>mergeValue(A196) &amp;"."&amp; mergeValue(B196)&amp;"."&amp; mergeValue(C196)&amp;"."&amp; mergeValue(D196)</f>
        <v>1.1.1.1</v>
      </c>
      <c r="M196" s="660" t="s">
        <v>21</v>
      </c>
      <c r="N196" s="1379"/>
      <c r="O196" s="1380"/>
      <c r="P196" s="1380"/>
      <c r="Q196" s="1380"/>
      <c r="R196" s="1380"/>
      <c r="S196" s="1380"/>
      <c r="T196" s="1380"/>
      <c r="U196" s="1380"/>
      <c r="V196" s="1380"/>
      <c r="W196" s="1380"/>
      <c r="X196" s="1380"/>
      <c r="Y196" s="1380"/>
      <c r="Z196" s="1380"/>
      <c r="AA196" s="1380"/>
      <c r="AB196" s="1380"/>
      <c r="AC196" s="1380"/>
      <c r="AD196" s="1380"/>
      <c r="AE196" s="1380"/>
      <c r="AF196" s="1381"/>
      <c r="AG196" s="1097" t="s">
        <v>623</v>
      </c>
      <c r="AH196" s="683"/>
      <c r="AI196" s="683"/>
      <c r="AJ196" s="683"/>
      <c r="AK196" s="683"/>
      <c r="AL196" s="683"/>
      <c r="AM196" s="683"/>
      <c r="AN196" s="683"/>
      <c r="AO196" s="683"/>
      <c r="AP196" s="683"/>
      <c r="AQ196" s="683"/>
      <c r="AR196" s="683"/>
    </row>
    <row r="197" spans="1:46" s="651" customFormat="1" ht="17.100000000000001" customHeight="1">
      <c r="A197" s="1310"/>
      <c r="B197" s="1310"/>
      <c r="C197" s="1310"/>
      <c r="D197" s="1310"/>
      <c r="E197" s="1310">
        <v>1</v>
      </c>
      <c r="F197" s="956"/>
      <c r="G197" s="965"/>
      <c r="H197" s="966"/>
      <c r="I197" s="967"/>
      <c r="J197" s="957"/>
      <c r="K197" s="1238"/>
      <c r="L197" s="1346" t="str">
        <f>mergeValue(A197) &amp;"."&amp; mergeValue(B197)&amp;"."&amp; mergeValue(C197)&amp;"."&amp; mergeValue(D197)&amp;"."&amp; mergeValue(E197)</f>
        <v>1.1.1.1.1</v>
      </c>
      <c r="M197" s="1347"/>
      <c r="N197" s="1306" t="s">
        <v>83</v>
      </c>
      <c r="O197" s="1341"/>
      <c r="P197" s="1337">
        <v>1</v>
      </c>
      <c r="Q197" s="1389"/>
      <c r="R197" s="1306" t="s">
        <v>83</v>
      </c>
      <c r="S197" s="1341"/>
      <c r="T197" s="1337">
        <v>1</v>
      </c>
      <c r="U197" s="1389"/>
      <c r="V197" s="1306" t="s">
        <v>83</v>
      </c>
      <c r="W197" s="666"/>
      <c r="X197" s="655">
        <v>1</v>
      </c>
      <c r="Y197" s="1042"/>
      <c r="Z197" s="638"/>
      <c r="AA197" s="638"/>
      <c r="AB197" s="1316"/>
      <c r="AC197" s="1306" t="s">
        <v>83</v>
      </c>
      <c r="AD197" s="1316"/>
      <c r="AE197" s="1306" t="s">
        <v>83</v>
      </c>
      <c r="AF197" s="680"/>
      <c r="AG197" s="1334" t="s">
        <v>622</v>
      </c>
      <c r="AH197" s="683" t="str">
        <f>strCheckDate(Z198:AF198)</f>
        <v/>
      </c>
      <c r="AI197" s="686" t="str">
        <f>IF(AND(COUNTIF(AJ192:AJ192,AJ197)&gt;1,AJ197&lt;&gt;""),"ErrUnique:HasDoubleConn","")</f>
        <v/>
      </c>
      <c r="AJ197" s="686"/>
      <c r="AK197" s="686"/>
      <c r="AL197" s="686"/>
      <c r="AM197" s="686"/>
      <c r="AN197" s="686"/>
      <c r="AO197" s="683"/>
      <c r="AP197" s="683"/>
      <c r="AQ197" s="683"/>
      <c r="AR197" s="683"/>
    </row>
    <row r="198" spans="1:46" s="651" customFormat="1" ht="17.100000000000001" customHeight="1">
      <c r="A198" s="1310"/>
      <c r="B198" s="1310"/>
      <c r="C198" s="1310"/>
      <c r="D198" s="1310"/>
      <c r="E198" s="1310"/>
      <c r="F198" s="956"/>
      <c r="G198" s="965"/>
      <c r="H198" s="966"/>
      <c r="I198" s="967"/>
      <c r="J198" s="957"/>
      <c r="K198" s="1238"/>
      <c r="L198" s="1346"/>
      <c r="M198" s="1347"/>
      <c r="N198" s="1306"/>
      <c r="O198" s="1341"/>
      <c r="P198" s="1337"/>
      <c r="Q198" s="1389"/>
      <c r="R198" s="1306"/>
      <c r="S198" s="1341"/>
      <c r="T198" s="1337"/>
      <c r="U198" s="1389"/>
      <c r="V198" s="1306"/>
      <c r="W198" s="689"/>
      <c r="X198" s="670"/>
      <c r="Y198" s="670"/>
      <c r="Z198" s="672"/>
      <c r="AA198" s="572" t="str">
        <f>AB197 &amp; "-" &amp; AD197</f>
        <v>-</v>
      </c>
      <c r="AB198" s="1305"/>
      <c r="AC198" s="1306"/>
      <c r="AD198" s="1305"/>
      <c r="AE198" s="1306"/>
      <c r="AF198" s="639"/>
      <c r="AG198" s="1335"/>
      <c r="AH198" s="683"/>
      <c r="AI198" s="686"/>
      <c r="AJ198" s="686"/>
      <c r="AK198" s="686"/>
      <c r="AL198" s="686"/>
      <c r="AM198" s="686"/>
      <c r="AN198" s="686"/>
      <c r="AO198" s="683"/>
      <c r="AP198" s="683"/>
      <c r="AQ198" s="683"/>
      <c r="AR198" s="683"/>
    </row>
    <row r="199" spans="1:46" s="651" customFormat="1" ht="17.100000000000001" customHeight="1">
      <c r="A199" s="1310"/>
      <c r="B199" s="1310"/>
      <c r="C199" s="1310"/>
      <c r="D199" s="1310"/>
      <c r="E199" s="1310"/>
      <c r="F199" s="956"/>
      <c r="G199" s="965"/>
      <c r="H199" s="966"/>
      <c r="I199" s="967"/>
      <c r="J199" s="957"/>
      <c r="K199" s="1238"/>
      <c r="L199" s="1346"/>
      <c r="M199" s="1347"/>
      <c r="N199" s="1306"/>
      <c r="O199" s="1341"/>
      <c r="P199" s="1337"/>
      <c r="Q199" s="1389"/>
      <c r="R199" s="1306"/>
      <c r="S199" s="571"/>
      <c r="T199" s="664"/>
      <c r="U199" s="670"/>
      <c r="V199" s="671"/>
      <c r="W199" s="671"/>
      <c r="X199" s="671"/>
      <c r="Y199" s="671"/>
      <c r="Z199" s="672"/>
      <c r="AA199" s="672"/>
      <c r="AB199" s="673"/>
      <c r="AC199" s="669"/>
      <c r="AD199" s="669"/>
      <c r="AE199" s="673"/>
      <c r="AF199" s="669"/>
      <c r="AG199" s="1335"/>
      <c r="AH199" s="683"/>
      <c r="AI199" s="686"/>
      <c r="AJ199" s="686"/>
      <c r="AK199" s="686"/>
      <c r="AL199" s="686"/>
      <c r="AM199" s="686"/>
      <c r="AN199" s="686"/>
      <c r="AO199" s="683"/>
      <c r="AP199" s="683"/>
      <c r="AQ199" s="683"/>
      <c r="AR199" s="683"/>
    </row>
    <row r="200" spans="1:46" s="651" customFormat="1" ht="17.100000000000001" customHeight="1">
      <c r="A200" s="1310"/>
      <c r="B200" s="1310"/>
      <c r="C200" s="1310"/>
      <c r="D200" s="1310"/>
      <c r="E200" s="1310"/>
      <c r="F200" s="956"/>
      <c r="G200" s="965"/>
      <c r="H200" s="966"/>
      <c r="I200" s="967"/>
      <c r="J200" s="957"/>
      <c r="K200" s="1238"/>
      <c r="L200" s="1346"/>
      <c r="M200" s="1347"/>
      <c r="N200" s="1306"/>
      <c r="O200" s="674"/>
      <c r="P200" s="676"/>
      <c r="Q200" s="675"/>
      <c r="R200" s="671"/>
      <c r="S200" s="671"/>
      <c r="T200" s="671"/>
      <c r="U200" s="671"/>
      <c r="V200" s="671"/>
      <c r="W200" s="671"/>
      <c r="X200" s="671"/>
      <c r="Y200" s="671"/>
      <c r="Z200" s="672"/>
      <c r="AA200" s="672"/>
      <c r="AB200" s="673"/>
      <c r="AC200" s="669"/>
      <c r="AD200" s="669"/>
      <c r="AE200" s="673"/>
      <c r="AF200" s="669"/>
      <c r="AG200" s="1335"/>
      <c r="AH200" s="683"/>
      <c r="AI200" s="686"/>
      <c r="AJ200" s="686"/>
      <c r="AK200" s="686"/>
      <c r="AL200" s="686"/>
      <c r="AM200" s="686"/>
      <c r="AN200" s="686"/>
      <c r="AO200" s="683"/>
      <c r="AP200" s="683"/>
      <c r="AQ200" s="683"/>
      <c r="AR200" s="683"/>
    </row>
    <row r="201" spans="1:46" s="650" customFormat="1" ht="15" customHeight="1">
      <c r="A201" s="1310"/>
      <c r="B201" s="1310"/>
      <c r="C201" s="1310"/>
      <c r="D201" s="1310"/>
      <c r="E201" s="964"/>
      <c r="F201" s="958"/>
      <c r="G201" s="960"/>
      <c r="H201" s="958"/>
      <c r="I201" s="967"/>
      <c r="J201" s="957"/>
      <c r="K201" s="951"/>
      <c r="L201" s="654"/>
      <c r="M201" s="663" t="s">
        <v>5</v>
      </c>
      <c r="N201" s="663"/>
      <c r="O201" s="663"/>
      <c r="P201" s="663"/>
      <c r="Q201" s="663"/>
      <c r="R201" s="663"/>
      <c r="S201" s="663"/>
      <c r="T201" s="663"/>
      <c r="U201" s="663"/>
      <c r="V201" s="663"/>
      <c r="W201" s="663"/>
      <c r="X201" s="663"/>
      <c r="Y201" s="663"/>
      <c r="Z201" s="663"/>
      <c r="AA201" s="663"/>
      <c r="AB201" s="663"/>
      <c r="AC201" s="663"/>
      <c r="AD201" s="663"/>
      <c r="AE201" s="663"/>
      <c r="AF201" s="663"/>
      <c r="AG201" s="1336"/>
      <c r="AH201" s="685"/>
      <c r="AI201" s="685"/>
      <c r="AJ201" s="687"/>
      <c r="AK201" s="687"/>
      <c r="AL201" s="687"/>
      <c r="AM201" s="687"/>
      <c r="AN201" s="687"/>
      <c r="AO201" s="685"/>
      <c r="AP201" s="685"/>
      <c r="AQ201" s="685"/>
      <c r="AR201" s="685"/>
    </row>
    <row r="202" spans="1:46" s="650" customFormat="1" ht="15" customHeight="1">
      <c r="A202" s="1310"/>
      <c r="B202" s="1310"/>
      <c r="C202" s="1310"/>
      <c r="D202" s="964"/>
      <c r="E202" s="964"/>
      <c r="F202" s="958"/>
      <c r="G202" s="965"/>
      <c r="H202" s="958"/>
      <c r="I202" s="951"/>
      <c r="J202" s="942"/>
      <c r="K202" s="951"/>
      <c r="L202" s="654"/>
      <c r="M202" s="662" t="s">
        <v>16</v>
      </c>
      <c r="N202" s="662"/>
      <c r="O202" s="662"/>
      <c r="P202" s="662"/>
      <c r="Q202" s="662"/>
      <c r="R202" s="662"/>
      <c r="S202" s="662"/>
      <c r="T202" s="662"/>
      <c r="U202" s="662"/>
      <c r="V202" s="662"/>
      <c r="W202" s="662"/>
      <c r="X202" s="662"/>
      <c r="Y202" s="662"/>
      <c r="Z202" s="662"/>
      <c r="AA202" s="662"/>
      <c r="AB202" s="662"/>
      <c r="AC202" s="662"/>
      <c r="AD202" s="662"/>
      <c r="AE202" s="662"/>
      <c r="AF202" s="669"/>
      <c r="AG202" s="665"/>
      <c r="AH202" s="685"/>
      <c r="AI202" s="685"/>
      <c r="AJ202" s="687"/>
      <c r="AK202" s="687"/>
      <c r="AL202" s="687"/>
      <c r="AM202" s="687"/>
      <c r="AN202" s="687"/>
      <c r="AO202" s="685"/>
      <c r="AP202" s="685"/>
      <c r="AQ202" s="685"/>
      <c r="AR202" s="685"/>
    </row>
    <row r="203" spans="1:46" s="650" customFormat="1" ht="15" customHeight="1">
      <c r="A203" s="1310"/>
      <c r="B203" s="1310"/>
      <c r="C203" s="964"/>
      <c r="D203" s="964"/>
      <c r="E203" s="964"/>
      <c r="F203" s="958"/>
      <c r="G203" s="965"/>
      <c r="H203" s="958"/>
      <c r="I203" s="951"/>
      <c r="J203" s="942"/>
      <c r="K203" s="951"/>
      <c r="L203" s="654"/>
      <c r="M203" s="661" t="s">
        <v>17</v>
      </c>
      <c r="N203" s="661"/>
      <c r="O203" s="661"/>
      <c r="P203" s="661"/>
      <c r="Q203" s="661"/>
      <c r="R203" s="661"/>
      <c r="S203" s="661"/>
      <c r="T203" s="661"/>
      <c r="U203" s="661"/>
      <c r="V203" s="661"/>
      <c r="W203" s="661"/>
      <c r="X203" s="661"/>
      <c r="Y203" s="661"/>
      <c r="Z203" s="657"/>
      <c r="AA203" s="657"/>
      <c r="AB203" s="673"/>
      <c r="AC203" s="669"/>
      <c r="AD203" s="668"/>
      <c r="AE203" s="661"/>
      <c r="AF203" s="669"/>
      <c r="AG203" s="665"/>
      <c r="AH203" s="685"/>
      <c r="AI203" s="685"/>
      <c r="AJ203" s="685"/>
      <c r="AK203" s="685"/>
      <c r="AL203" s="685"/>
      <c r="AM203" s="685"/>
      <c r="AN203" s="685"/>
      <c r="AO203" s="685"/>
      <c r="AP203" s="685"/>
      <c r="AQ203" s="685"/>
      <c r="AR203" s="685"/>
    </row>
    <row r="204" spans="1:46" s="650" customFormat="1" ht="15" customHeight="1">
      <c r="A204" s="1310"/>
      <c r="B204" s="964"/>
      <c r="C204" s="964"/>
      <c r="D204" s="964"/>
      <c r="E204" s="964"/>
      <c r="F204" s="958"/>
      <c r="G204" s="965"/>
      <c r="H204" s="958"/>
      <c r="I204" s="951"/>
      <c r="J204" s="942"/>
      <c r="K204" s="951"/>
      <c r="L204" s="654"/>
      <c r="M204" s="664" t="s">
        <v>18</v>
      </c>
      <c r="N204" s="664"/>
      <c r="O204" s="664"/>
      <c r="P204" s="664"/>
      <c r="Q204" s="664"/>
      <c r="R204" s="664"/>
      <c r="S204" s="664"/>
      <c r="T204" s="664"/>
      <c r="U204" s="664"/>
      <c r="V204" s="664"/>
      <c r="W204" s="664"/>
      <c r="X204" s="664"/>
      <c r="Y204" s="664"/>
      <c r="Z204" s="657"/>
      <c r="AA204" s="657"/>
      <c r="AB204" s="673"/>
      <c r="AC204" s="669"/>
      <c r="AD204" s="668"/>
      <c r="AE204" s="661"/>
      <c r="AF204" s="669"/>
      <c r="AG204" s="665"/>
      <c r="AH204" s="685"/>
      <c r="AI204" s="685"/>
      <c r="AJ204" s="685"/>
      <c r="AK204" s="685"/>
      <c r="AL204" s="685"/>
      <c r="AM204" s="685"/>
      <c r="AN204" s="685"/>
      <c r="AO204" s="685"/>
      <c r="AP204" s="685"/>
      <c r="AQ204" s="685"/>
      <c r="AR204" s="685"/>
    </row>
    <row r="205" spans="1:46" s="650" customFormat="1" ht="15" customHeight="1">
      <c r="A205" s="937"/>
      <c r="B205" s="937"/>
      <c r="C205" s="937"/>
      <c r="D205" s="937"/>
      <c r="E205" s="937"/>
      <c r="F205" s="937"/>
      <c r="G205" s="950"/>
      <c r="H205" s="951"/>
      <c r="I205" s="941"/>
      <c r="J205" s="942"/>
      <c r="K205" s="937"/>
      <c r="L205" s="654"/>
      <c r="M205" s="670" t="s">
        <v>308</v>
      </c>
      <c r="N205" s="670"/>
      <c r="O205" s="670"/>
      <c r="P205" s="670"/>
      <c r="Q205" s="670"/>
      <c r="R205" s="670"/>
      <c r="S205" s="670"/>
      <c r="T205" s="670"/>
      <c r="U205" s="670"/>
      <c r="V205" s="670"/>
      <c r="W205" s="670"/>
      <c r="X205" s="670"/>
      <c r="Y205" s="670"/>
      <c r="Z205" s="657"/>
      <c r="AA205" s="657"/>
      <c r="AB205" s="673"/>
      <c r="AC205" s="669"/>
      <c r="AD205" s="668"/>
      <c r="AE205" s="661"/>
      <c r="AF205" s="669"/>
      <c r="AG205" s="665"/>
      <c r="AH205" s="685"/>
      <c r="AI205" s="685"/>
      <c r="AJ205" s="685"/>
      <c r="AK205" s="685"/>
      <c r="AL205" s="685"/>
      <c r="AM205" s="685"/>
      <c r="AN205" s="685"/>
      <c r="AO205" s="685"/>
      <c r="AP205" s="685"/>
      <c r="AQ205" s="685"/>
      <c r="AR205" s="685"/>
    </row>
    <row r="206" spans="1:46" ht="15" customHeight="1">
      <c r="G206" s="149"/>
      <c r="H206" s="150"/>
      <c r="I206" s="150"/>
      <c r="J206" s="8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96"/>
      <c r="AL206" s="196"/>
      <c r="AM206" s="196"/>
      <c r="AN206" s="196"/>
      <c r="AO206" s="196"/>
      <c r="AP206" s="196"/>
      <c r="AQ206" s="196"/>
      <c r="AR206" s="196"/>
      <c r="AS206" s="196"/>
      <c r="AT206" s="196"/>
    </row>
    <row r="207" spans="1:46" ht="15" customHeight="1">
      <c r="G207" s="149"/>
      <c r="H207" s="150"/>
      <c r="I207" s="150"/>
      <c r="J207" s="80"/>
      <c r="K207" s="150"/>
      <c r="L207" s="150"/>
      <c r="M207" s="150"/>
      <c r="N207" s="150"/>
      <c r="O207" s="150"/>
      <c r="P207" s="150"/>
      <c r="Q207" s="1312"/>
      <c r="R207" s="150"/>
      <c r="S207" s="150"/>
      <c r="T207" s="150"/>
      <c r="U207" s="1312"/>
      <c r="V207" s="150"/>
      <c r="W207" s="150"/>
      <c r="X207" s="150"/>
      <c r="Y207" s="1039"/>
      <c r="Z207" s="150"/>
      <c r="AA207" s="150"/>
      <c r="AB207" s="150"/>
      <c r="AC207" s="150"/>
      <c r="AD207" s="150"/>
      <c r="AE207" s="150"/>
      <c r="AF207" s="150"/>
      <c r="AG207" s="150"/>
      <c r="AH207" s="150"/>
      <c r="AI207" s="150"/>
      <c r="AJ207" s="150"/>
      <c r="AK207" s="196"/>
      <c r="AL207" s="196"/>
      <c r="AM207" s="196"/>
      <c r="AN207" s="196"/>
      <c r="AO207" s="196"/>
      <c r="AP207" s="196"/>
      <c r="AQ207" s="196"/>
      <c r="AR207" s="196"/>
      <c r="AS207" s="196"/>
      <c r="AT207" s="196"/>
    </row>
    <row r="208" spans="1:46" ht="15" customHeight="1">
      <c r="G208" s="149"/>
      <c r="H208" s="150"/>
      <c r="I208" s="150"/>
      <c r="J208" s="80"/>
      <c r="K208" s="150"/>
      <c r="L208" s="150"/>
      <c r="M208" s="150"/>
      <c r="N208" s="150"/>
      <c r="O208" s="150"/>
      <c r="P208" s="150"/>
      <c r="Q208" s="1312"/>
      <c r="R208" s="150"/>
      <c r="S208" s="150"/>
      <c r="T208" s="150"/>
      <c r="U208" s="1312"/>
      <c r="V208" s="150"/>
      <c r="W208" s="150"/>
      <c r="X208" s="150"/>
      <c r="Y208" s="150"/>
      <c r="Z208" s="150"/>
      <c r="AA208" s="150"/>
      <c r="AB208" s="150"/>
      <c r="AC208" s="150"/>
    </row>
    <row r="209" spans="1:83" ht="15" customHeight="1">
      <c r="G209" s="149"/>
      <c r="H209" s="150"/>
      <c r="I209" s="150"/>
      <c r="J209" s="80"/>
      <c r="K209" s="150"/>
      <c r="L209" s="150"/>
      <c r="M209" s="150"/>
      <c r="N209" s="150"/>
      <c r="O209" s="150"/>
      <c r="Q209" s="1312"/>
      <c r="V209" s="150"/>
      <c r="W209" s="150"/>
      <c r="X209" s="150"/>
      <c r="Z209" s="150"/>
      <c r="AA209" s="150"/>
      <c r="AB209" s="150"/>
      <c r="AC209" s="693"/>
      <c r="AD209" s="150"/>
    </row>
    <row r="210" spans="1:83" ht="15" customHeight="1">
      <c r="G210" s="149"/>
      <c r="H210" s="150"/>
      <c r="I210" s="150"/>
      <c r="J210" s="80"/>
      <c r="K210" s="150"/>
      <c r="L210" s="150"/>
      <c r="M210" s="150"/>
      <c r="N210" s="150"/>
      <c r="O210" s="150"/>
      <c r="Q210" s="217"/>
      <c r="Y210" s="150"/>
      <c r="Z210" s="150"/>
      <c r="AA210" s="150"/>
      <c r="AB210" s="150"/>
      <c r="AC210" s="150"/>
      <c r="AD210" s="150"/>
      <c r="AE210" s="150"/>
    </row>
    <row r="211" spans="1:83" ht="15" customHeight="1">
      <c r="A211" s="694"/>
      <c r="B211" s="694"/>
      <c r="C211" s="694"/>
      <c r="D211" s="694"/>
      <c r="E211" s="694"/>
      <c r="F211" s="694"/>
      <c r="G211" s="697"/>
      <c r="H211" s="698"/>
      <c r="I211" s="698"/>
      <c r="J211" s="695"/>
      <c r="K211" s="698"/>
      <c r="L211" s="698"/>
      <c r="M211" s="698"/>
      <c r="N211" s="1385" t="s">
        <v>84</v>
      </c>
      <c r="O211" s="1341"/>
      <c r="P211" s="1337">
        <v>1</v>
      </c>
      <c r="Q211" s="1386"/>
      <c r="R211" s="1306" t="s">
        <v>83</v>
      </c>
      <c r="S211" s="1411"/>
      <c r="T211" s="1387">
        <v>1</v>
      </c>
      <c r="U211" s="1313"/>
      <c r="V211" s="1306" t="s">
        <v>83</v>
      </c>
      <c r="W211" s="785"/>
      <c r="X211" s="701">
        <v>1</v>
      </c>
      <c r="Y211" s="1039"/>
      <c r="Z211" s="698"/>
      <c r="AA211" s="698"/>
      <c r="AB211" s="698"/>
      <c r="AC211" s="698"/>
      <c r="AD211" s="698"/>
      <c r="AE211" s="694"/>
      <c r="AF211" s="692"/>
      <c r="AG211" s="692"/>
      <c r="AH211" s="692"/>
      <c r="AI211" s="692"/>
      <c r="AJ211" s="692"/>
      <c r="AK211" s="692"/>
      <c r="AL211" s="692"/>
      <c r="AM211" s="692"/>
      <c r="AN211" s="692"/>
      <c r="AO211" s="692"/>
      <c r="AP211" s="692"/>
      <c r="AQ211" s="692"/>
      <c r="AR211" s="692"/>
      <c r="AS211" s="692"/>
      <c r="AT211" s="692"/>
      <c r="AU211" s="692"/>
      <c r="AV211" s="692"/>
      <c r="AW211" s="692"/>
      <c r="AX211" s="692"/>
      <c r="AY211" s="692"/>
      <c r="AZ211" s="692"/>
      <c r="BA211" s="692"/>
      <c r="BB211" s="692"/>
      <c r="BC211" s="692"/>
      <c r="BD211" s="692"/>
      <c r="BE211" s="692"/>
      <c r="BF211" s="692"/>
      <c r="BG211" s="692"/>
      <c r="BH211" s="692"/>
      <c r="BI211" s="692"/>
      <c r="BJ211" s="692"/>
      <c r="BK211" s="692"/>
      <c r="BL211" s="692"/>
      <c r="BM211" s="692"/>
      <c r="BN211" s="692"/>
      <c r="BO211" s="692"/>
      <c r="BP211" s="692"/>
      <c r="BQ211" s="692"/>
      <c r="BR211" s="692"/>
      <c r="BS211" s="692"/>
      <c r="BT211" s="692"/>
      <c r="BU211" s="692"/>
      <c r="BV211" s="692"/>
      <c r="BW211" s="692"/>
      <c r="BX211" s="692"/>
      <c r="BY211" s="692"/>
      <c r="BZ211" s="692"/>
      <c r="CA211" s="692"/>
      <c r="CB211" s="692"/>
      <c r="CC211" s="692"/>
      <c r="CD211" s="692"/>
      <c r="CE211" s="692"/>
    </row>
    <row r="212" spans="1:83" ht="15" customHeight="1">
      <c r="A212" s="694"/>
      <c r="B212" s="694"/>
      <c r="C212" s="694"/>
      <c r="D212" s="694"/>
      <c r="E212" s="694"/>
      <c r="F212" s="694"/>
      <c r="G212" s="697"/>
      <c r="H212" s="698"/>
      <c r="I212" s="698"/>
      <c r="J212" s="695"/>
      <c r="K212" s="698"/>
      <c r="L212" s="698"/>
      <c r="M212" s="698"/>
      <c r="N212" s="1385"/>
      <c r="O212" s="1341"/>
      <c r="P212" s="1337"/>
      <c r="Q212" s="1386"/>
      <c r="R212" s="1306"/>
      <c r="S212" s="1412"/>
      <c r="T212" s="1388"/>
      <c r="U212" s="1313"/>
      <c r="V212" s="1306"/>
      <c r="W212" s="699"/>
      <c r="X212" s="699"/>
      <c r="Y212" s="699" t="s">
        <v>627</v>
      </c>
      <c r="Z212" s="698"/>
      <c r="AA212" s="698"/>
      <c r="AB212" s="698"/>
      <c r="AC212" s="698"/>
      <c r="AD212" s="698"/>
      <c r="AE212" s="698"/>
      <c r="AF212" s="692"/>
      <c r="AG212" s="692"/>
      <c r="AH212" s="692"/>
      <c r="AI212" s="692"/>
      <c r="AJ212" s="692"/>
      <c r="AK212" s="692"/>
      <c r="AL212" s="692"/>
      <c r="AM212" s="692"/>
      <c r="AN212" s="692"/>
      <c r="AO212" s="692"/>
      <c r="AP212" s="692"/>
      <c r="AQ212" s="692"/>
      <c r="AR212" s="692"/>
      <c r="AS212" s="692"/>
      <c r="AT212" s="692"/>
      <c r="AU212" s="692"/>
      <c r="AV212" s="692"/>
      <c r="AW212" s="692"/>
      <c r="AX212" s="692"/>
      <c r="AY212" s="692"/>
      <c r="AZ212" s="692"/>
      <c r="BA212" s="692"/>
      <c r="BB212" s="692"/>
      <c r="BC212" s="692"/>
      <c r="BD212" s="692"/>
      <c r="BE212" s="692"/>
      <c r="BF212" s="692"/>
      <c r="BG212" s="692"/>
      <c r="BH212" s="692"/>
      <c r="BI212" s="692"/>
      <c r="BJ212" s="692"/>
      <c r="BK212" s="692"/>
      <c r="BL212" s="692"/>
      <c r="BM212" s="692"/>
      <c r="BN212" s="692"/>
      <c r="BO212" s="692"/>
      <c r="BP212" s="692"/>
      <c r="BQ212" s="692"/>
      <c r="BR212" s="692"/>
      <c r="BS212" s="692"/>
      <c r="BT212" s="692"/>
      <c r="BU212" s="692"/>
      <c r="BV212" s="692"/>
      <c r="BW212" s="692"/>
      <c r="BX212" s="692"/>
      <c r="BY212" s="692"/>
      <c r="BZ212" s="692"/>
      <c r="CA212" s="692"/>
      <c r="CB212" s="692"/>
      <c r="CC212" s="692"/>
      <c r="CD212" s="692"/>
      <c r="CE212" s="692"/>
    </row>
    <row r="213" spans="1:83" ht="15" customHeight="1">
      <c r="A213" s="694"/>
      <c r="B213" s="694"/>
      <c r="C213" s="694"/>
      <c r="D213" s="694"/>
      <c r="E213" s="694"/>
      <c r="F213" s="694"/>
      <c r="G213" s="697"/>
      <c r="H213" s="698"/>
      <c r="I213" s="698"/>
      <c r="J213" s="695"/>
      <c r="K213" s="698"/>
      <c r="L213" s="698"/>
      <c r="M213" s="698"/>
      <c r="N213" s="1385"/>
      <c r="O213" s="1341"/>
      <c r="P213" s="1337"/>
      <c r="Q213" s="1386"/>
      <c r="R213" s="1306"/>
      <c r="S213" s="696"/>
      <c r="T213" s="696"/>
      <c r="U213" s="699" t="s">
        <v>628</v>
      </c>
      <c r="V213" s="784"/>
      <c r="W213" s="700"/>
      <c r="X213" s="700"/>
      <c r="Y213" s="700"/>
      <c r="Z213" s="698"/>
      <c r="AA213" s="698"/>
      <c r="AB213" s="698"/>
      <c r="AC213" s="698"/>
      <c r="AD213" s="698"/>
      <c r="AE213" s="698"/>
      <c r="AF213" s="692"/>
      <c r="AG213" s="692"/>
      <c r="AH213" s="692"/>
      <c r="AI213" s="692"/>
      <c r="AJ213" s="692"/>
      <c r="AK213" s="692"/>
      <c r="AL213" s="692"/>
      <c r="AM213" s="692"/>
      <c r="AN213" s="692"/>
      <c r="AO213" s="692"/>
      <c r="AP213" s="692"/>
      <c r="AQ213" s="692"/>
      <c r="AR213" s="692"/>
      <c r="AS213" s="692"/>
      <c r="AT213" s="692"/>
      <c r="AU213" s="692"/>
      <c r="AV213" s="692"/>
      <c r="AW213" s="692"/>
      <c r="AX213" s="692"/>
      <c r="AY213" s="692"/>
      <c r="AZ213" s="692"/>
      <c r="BA213" s="692"/>
      <c r="BB213" s="692"/>
      <c r="BC213" s="692"/>
      <c r="BD213" s="692"/>
      <c r="BE213" s="692"/>
      <c r="BF213" s="692"/>
      <c r="BG213" s="692"/>
      <c r="BH213" s="692"/>
      <c r="BI213" s="692"/>
      <c r="BJ213" s="692"/>
      <c r="BK213" s="692"/>
      <c r="BL213" s="692"/>
      <c r="BM213" s="692"/>
      <c r="BN213" s="692"/>
      <c r="BO213" s="692"/>
      <c r="BP213" s="692"/>
      <c r="BQ213" s="692"/>
      <c r="BR213" s="692"/>
      <c r="BS213" s="692"/>
      <c r="BT213" s="692"/>
      <c r="BU213" s="692"/>
      <c r="BV213" s="692"/>
      <c r="BW213" s="692"/>
      <c r="BX213" s="692"/>
      <c r="BY213" s="692"/>
      <c r="BZ213" s="692"/>
      <c r="CA213" s="692"/>
      <c r="CB213" s="692"/>
      <c r="CC213" s="692"/>
      <c r="CD213" s="692"/>
      <c r="CE213" s="692"/>
    </row>
    <row r="214" spans="1:83" ht="15" customHeight="1">
      <c r="A214" s="694"/>
      <c r="B214" s="694"/>
      <c r="C214" s="694"/>
      <c r="D214" s="694"/>
      <c r="E214" s="694"/>
      <c r="F214" s="694"/>
      <c r="G214" s="697"/>
      <c r="H214" s="698"/>
      <c r="I214" s="698"/>
      <c r="J214" s="695"/>
      <c r="K214" s="698"/>
      <c r="L214" s="698"/>
      <c r="M214" s="698"/>
      <c r="N214" s="1306"/>
      <c r="O214" s="782"/>
      <c r="P214" s="782"/>
      <c r="Q214" s="783"/>
      <c r="R214" s="784"/>
      <c r="S214" s="700"/>
      <c r="T214" s="700"/>
      <c r="U214" s="700"/>
      <c r="V214" s="700"/>
      <c r="W214" s="700"/>
      <c r="X214" s="700"/>
      <c r="Y214" s="700"/>
      <c r="Z214" s="698"/>
      <c r="AA214" s="698"/>
      <c r="AB214" s="698"/>
      <c r="AC214" s="698"/>
      <c r="AD214" s="698"/>
      <c r="AE214" s="698"/>
      <c r="AF214" s="692"/>
      <c r="AG214" s="692"/>
      <c r="AH214" s="692"/>
      <c r="AI214" s="692"/>
      <c r="AJ214" s="692"/>
      <c r="AK214" s="692"/>
      <c r="AL214" s="692"/>
      <c r="AM214" s="692"/>
      <c r="AN214" s="692"/>
      <c r="AO214" s="692"/>
      <c r="AP214" s="692"/>
      <c r="AQ214" s="692"/>
      <c r="AR214" s="692"/>
      <c r="AS214" s="692"/>
      <c r="AT214" s="692"/>
      <c r="AU214" s="692"/>
      <c r="AV214" s="692"/>
      <c r="AW214" s="692"/>
      <c r="AX214" s="692"/>
      <c r="AY214" s="692"/>
      <c r="AZ214" s="692"/>
      <c r="BA214" s="692"/>
      <c r="BB214" s="692"/>
      <c r="BC214" s="692"/>
      <c r="BD214" s="692"/>
      <c r="BE214" s="692"/>
      <c r="BF214" s="692"/>
      <c r="BG214" s="692"/>
      <c r="BH214" s="692"/>
      <c r="BI214" s="692"/>
      <c r="BJ214" s="692"/>
      <c r="BK214" s="692"/>
      <c r="BL214" s="692"/>
      <c r="BM214" s="692"/>
      <c r="BN214" s="692"/>
      <c r="BO214" s="692"/>
      <c r="BP214" s="692"/>
      <c r="BQ214" s="692"/>
      <c r="BR214" s="692"/>
      <c r="BS214" s="692"/>
      <c r="BT214" s="692"/>
      <c r="BU214" s="692"/>
      <c r="BV214" s="692"/>
      <c r="BW214" s="692"/>
      <c r="BX214" s="692"/>
      <c r="BY214" s="692"/>
      <c r="BZ214" s="692"/>
      <c r="CA214" s="692"/>
      <c r="CB214" s="692"/>
      <c r="CC214" s="692"/>
      <c r="CD214" s="692"/>
      <c r="CE214" s="692"/>
    </row>
    <row r="216" spans="1:83" s="35" customFormat="1" ht="17.100000000000001" customHeight="1">
      <c r="A216" s="92"/>
      <c r="B216" s="92"/>
      <c r="C216" s="81"/>
      <c r="D216" s="144"/>
      <c r="E216" s="163"/>
      <c r="F216" s="165"/>
      <c r="G216" s="165"/>
      <c r="H216" s="164"/>
      <c r="I216" s="164"/>
      <c r="J216" s="164"/>
      <c r="K216" s="164"/>
      <c r="L216" s="164"/>
      <c r="M216" s="164"/>
      <c r="N216" s="164"/>
      <c r="O216" s="164"/>
      <c r="P216" s="164"/>
      <c r="Q216" s="164"/>
      <c r="R216" s="164"/>
      <c r="S216" s="164"/>
      <c r="T216" s="146"/>
      <c r="U216" s="146"/>
      <c r="V216" s="146"/>
      <c r="W216" s="166"/>
      <c r="X216" s="166"/>
    </row>
    <row r="217" spans="1:83" s="705" customFormat="1" ht="18.75" customHeight="1">
      <c r="X217" s="685"/>
      <c r="Y217" s="685"/>
      <c r="Z217" s="685"/>
      <c r="AA217" s="685"/>
      <c r="AB217" s="685"/>
      <c r="AC217" s="685"/>
      <c r="AD217" s="685"/>
      <c r="AE217" s="685"/>
      <c r="AF217" s="685"/>
      <c r="AG217" s="685"/>
      <c r="AH217" s="685"/>
      <c r="AI217" s="685"/>
      <c r="AJ217" s="685"/>
    </row>
    <row r="218" spans="1:83" s="34" customFormat="1" ht="17.100000000000001" customHeight="1">
      <c r="G218" s="34" t="s">
        <v>12</v>
      </c>
      <c r="I218" s="34" t="s">
        <v>652</v>
      </c>
      <c r="V218" s="151"/>
      <c r="X218" s="209"/>
      <c r="Y218" s="209"/>
      <c r="Z218" s="209"/>
      <c r="AA218" s="209"/>
      <c r="AB218" s="209"/>
      <c r="AC218" s="209"/>
      <c r="AD218" s="209"/>
      <c r="AE218" s="209"/>
      <c r="AF218" s="209"/>
      <c r="AG218" s="209"/>
      <c r="AH218" s="209"/>
      <c r="AI218" s="209"/>
      <c r="AJ218" s="209"/>
    </row>
    <row r="219" spans="1:83" s="705" customFormat="1" ht="17.100000000000001" customHeight="1">
      <c r="L219" s="116"/>
      <c r="M219" s="116"/>
      <c r="N219" s="116"/>
      <c r="O219" s="116"/>
      <c r="P219" s="116"/>
      <c r="Q219" s="116"/>
      <c r="R219" s="116"/>
      <c r="S219" s="116"/>
      <c r="T219" s="116"/>
      <c r="U219" s="116"/>
      <c r="V219" s="116"/>
      <c r="W219" s="116"/>
      <c r="X219" s="685"/>
      <c r="Y219" s="685"/>
      <c r="Z219" s="685"/>
      <c r="AA219" s="685"/>
      <c r="AB219" s="685"/>
      <c r="AC219" s="685"/>
      <c r="AD219" s="685"/>
      <c r="AE219" s="685"/>
      <c r="AF219" s="685"/>
      <c r="AG219" s="685"/>
      <c r="AH219" s="685"/>
      <c r="AI219" s="685"/>
      <c r="AJ219" s="685"/>
    </row>
    <row r="220" spans="1:83" s="751" customFormat="1" ht="22.5">
      <c r="A220" s="1310">
        <v>1</v>
      </c>
      <c r="B220" s="831"/>
      <c r="C220" s="831"/>
      <c r="D220" s="831"/>
      <c r="E220" s="832"/>
      <c r="F220" s="833"/>
      <c r="G220" s="833"/>
      <c r="H220" s="833"/>
      <c r="I220" s="834"/>
      <c r="J220" s="829"/>
      <c r="K220" s="836"/>
      <c r="L220" s="744">
        <f>mergeValue(A220)</f>
        <v>1</v>
      </c>
      <c r="M220" s="610" t="s">
        <v>19</v>
      </c>
      <c r="N220" s="615"/>
      <c r="O220" s="1376"/>
      <c r="P220" s="1377"/>
      <c r="Q220" s="1377"/>
      <c r="R220" s="1377"/>
      <c r="S220" s="1377"/>
      <c r="T220" s="1377"/>
      <c r="U220" s="1377"/>
      <c r="V220" s="1378"/>
      <c r="W220" s="1129" t="s">
        <v>718</v>
      </c>
      <c r="X220" s="759"/>
      <c r="Y220" s="777"/>
      <c r="Z220" s="777" t="str">
        <f t="shared" ref="Z220:Z233" si="3">IF(M220="","",M220 )</f>
        <v>Наименование тарифа</v>
      </c>
      <c r="AA220" s="777"/>
      <c r="AB220" s="777"/>
      <c r="AC220" s="777"/>
      <c r="AD220" s="759"/>
      <c r="AE220" s="759"/>
      <c r="AF220" s="759"/>
      <c r="AG220" s="759"/>
      <c r="AH220" s="759"/>
      <c r="AI220" s="759"/>
      <c r="AJ220" s="759"/>
    </row>
    <row r="221" spans="1:83" s="751" customFormat="1" ht="22.5">
      <c r="A221" s="1310"/>
      <c r="B221" s="1310">
        <v>1</v>
      </c>
      <c r="C221" s="831"/>
      <c r="D221" s="831"/>
      <c r="E221" s="833"/>
      <c r="F221" s="833"/>
      <c r="G221" s="833"/>
      <c r="H221" s="833"/>
      <c r="I221" s="828"/>
      <c r="J221" s="827"/>
      <c r="K221" s="830"/>
      <c r="L221" s="744" t="str">
        <f>mergeValue(A221) &amp;"."&amp; mergeValue(B221)</f>
        <v>1.1</v>
      </c>
      <c r="M221" s="658" t="s">
        <v>15</v>
      </c>
      <c r="N221" s="615"/>
      <c r="O221" s="1376"/>
      <c r="P221" s="1377"/>
      <c r="Q221" s="1377"/>
      <c r="R221" s="1377"/>
      <c r="S221" s="1377"/>
      <c r="T221" s="1377"/>
      <c r="U221" s="1377"/>
      <c r="V221" s="1378"/>
      <c r="W221" s="1129" t="s">
        <v>459</v>
      </c>
      <c r="X221" s="759"/>
      <c r="Y221" s="777"/>
      <c r="Z221" s="777" t="str">
        <f t="shared" si="3"/>
        <v>Территория действия тарифа</v>
      </c>
      <c r="AA221" s="777"/>
      <c r="AB221" s="777"/>
      <c r="AC221" s="777"/>
      <c r="AD221" s="759"/>
      <c r="AE221" s="759"/>
      <c r="AF221" s="759"/>
      <c r="AG221" s="759"/>
      <c r="AH221" s="759"/>
      <c r="AI221" s="759"/>
      <c r="AJ221" s="759"/>
    </row>
    <row r="222" spans="1:83" s="751" customFormat="1" ht="22.5">
      <c r="A222" s="1310"/>
      <c r="B222" s="1310"/>
      <c r="C222" s="1310">
        <v>1</v>
      </c>
      <c r="D222" s="831"/>
      <c r="E222" s="833"/>
      <c r="F222" s="833"/>
      <c r="G222" s="833"/>
      <c r="H222" s="833"/>
      <c r="I222" s="835"/>
      <c r="J222" s="827"/>
      <c r="K222" s="830"/>
      <c r="L222" s="744" t="str">
        <f>mergeValue(A222) &amp;"."&amp; mergeValue(B222)&amp;"."&amp; mergeValue(C222)</f>
        <v>1.1.1</v>
      </c>
      <c r="M222" s="659" t="s">
        <v>7</v>
      </c>
      <c r="N222" s="615"/>
      <c r="O222" s="1376"/>
      <c r="P222" s="1377"/>
      <c r="Q222" s="1377"/>
      <c r="R222" s="1377"/>
      <c r="S222" s="1377"/>
      <c r="T222" s="1377"/>
      <c r="U222" s="1377"/>
      <c r="V222" s="1378"/>
      <c r="W222" s="1129" t="s">
        <v>600</v>
      </c>
      <c r="X222" s="759"/>
      <c r="Y222" s="777"/>
      <c r="Z222" s="777" t="str">
        <f t="shared" si="3"/>
        <v xml:space="preserve">Наименование системы теплоснабжения </v>
      </c>
      <c r="AA222" s="777"/>
      <c r="AB222" s="777"/>
      <c r="AC222" s="777"/>
      <c r="AD222" s="759"/>
      <c r="AE222" s="759"/>
      <c r="AF222" s="759"/>
      <c r="AG222" s="759"/>
      <c r="AH222" s="759"/>
      <c r="AI222" s="759"/>
      <c r="AJ222" s="759"/>
    </row>
    <row r="223" spans="1:83" s="751" customFormat="1" ht="22.5">
      <c r="A223" s="1310"/>
      <c r="B223" s="1310"/>
      <c r="C223" s="1310"/>
      <c r="D223" s="1310">
        <v>1</v>
      </c>
      <c r="E223" s="833"/>
      <c r="F223" s="833"/>
      <c r="G223" s="833"/>
      <c r="H223" s="833"/>
      <c r="I223" s="835"/>
      <c r="J223" s="827"/>
      <c r="K223" s="830"/>
      <c r="L223" s="744" t="str">
        <f>mergeValue(A223) &amp;"."&amp; mergeValue(B223)&amp;"."&amp; mergeValue(C223)&amp;"."&amp; mergeValue(D223)</f>
        <v>1.1.1.1</v>
      </c>
      <c r="M223" s="660" t="s">
        <v>21</v>
      </c>
      <c r="N223" s="615"/>
      <c r="O223" s="1376"/>
      <c r="P223" s="1377"/>
      <c r="Q223" s="1377"/>
      <c r="R223" s="1377"/>
      <c r="S223" s="1377"/>
      <c r="T223" s="1377"/>
      <c r="U223" s="1377"/>
      <c r="V223" s="1378"/>
      <c r="W223" s="1129" t="s">
        <v>601</v>
      </c>
      <c r="X223" s="759"/>
      <c r="Y223" s="777"/>
      <c r="Z223" s="777" t="str">
        <f t="shared" si="3"/>
        <v xml:space="preserve">Источник тепловой энергии  </v>
      </c>
      <c r="AA223" s="777"/>
      <c r="AB223" s="777"/>
      <c r="AC223" s="777"/>
      <c r="AD223" s="759"/>
      <c r="AE223" s="759"/>
      <c r="AF223" s="759"/>
      <c r="AG223" s="759"/>
      <c r="AH223" s="759"/>
      <c r="AI223" s="759"/>
      <c r="AJ223" s="759"/>
    </row>
    <row r="224" spans="1:83" s="751" customFormat="1" ht="78.75">
      <c r="A224" s="1310"/>
      <c r="B224" s="1310"/>
      <c r="C224" s="1310"/>
      <c r="D224" s="1310"/>
      <c r="E224" s="1310">
        <v>1</v>
      </c>
      <c r="F224" s="833"/>
      <c r="G224" s="833"/>
      <c r="H224" s="831">
        <v>1</v>
      </c>
      <c r="I224" s="1310">
        <v>1</v>
      </c>
      <c r="J224" s="833"/>
      <c r="K224" s="838"/>
      <c r="L224" s="744" t="str">
        <f>mergeValue(A224) &amp;"."&amp; mergeValue(B224)&amp;"."&amp; mergeValue(C224)&amp;"."&amp; mergeValue(D224)&amp;"."&amp; mergeValue(E224)</f>
        <v>1.1.1.1.1</v>
      </c>
      <c r="M224" s="524" t="s">
        <v>8</v>
      </c>
      <c r="N224" s="615"/>
      <c r="O224" s="1313"/>
      <c r="P224" s="1314"/>
      <c r="Q224" s="1314"/>
      <c r="R224" s="1314"/>
      <c r="S224" s="1314"/>
      <c r="T224" s="1314"/>
      <c r="U224" s="1314"/>
      <c r="V224" s="1315"/>
      <c r="W224" s="1129" t="s">
        <v>719</v>
      </c>
      <c r="X224" s="759"/>
      <c r="Y224" s="777"/>
      <c r="Z224" s="777" t="str">
        <f t="shared" si="3"/>
        <v>Схема подключения теплопотребляющей установки к коллектору источника тепловой энергии</v>
      </c>
      <c r="AA224" s="777"/>
      <c r="AB224" s="777"/>
      <c r="AC224" s="777"/>
      <c r="AD224" s="759"/>
      <c r="AE224" s="759"/>
      <c r="AF224" s="759"/>
      <c r="AG224" s="759"/>
      <c r="AH224" s="759"/>
      <c r="AI224" s="759"/>
      <c r="AJ224" s="759"/>
    </row>
    <row r="225" spans="1:99" s="751" customFormat="1" ht="33.75">
      <c r="A225" s="1310"/>
      <c r="B225" s="1310"/>
      <c r="C225" s="1310"/>
      <c r="D225" s="1310"/>
      <c r="E225" s="1310"/>
      <c r="F225" s="1310">
        <v>1</v>
      </c>
      <c r="G225" s="831"/>
      <c r="H225" s="831"/>
      <c r="I225" s="1310"/>
      <c r="J225" s="1310">
        <v>1</v>
      </c>
      <c r="K225" s="839"/>
      <c r="L225" s="744" t="str">
        <f>mergeValue(A225) &amp;"."&amp; mergeValue(B225)&amp;"."&amp; mergeValue(C225)&amp;"."&amp; mergeValue(D225)&amp;"."&amp; mergeValue(E225)&amp;"."&amp; mergeValue(F225)</f>
        <v>1.1.1.1.1.1</v>
      </c>
      <c r="M225" s="525" t="s">
        <v>9</v>
      </c>
      <c r="N225" s="615"/>
      <c r="O225" s="1313"/>
      <c r="P225" s="1314"/>
      <c r="Q225" s="1314"/>
      <c r="R225" s="1314"/>
      <c r="S225" s="1314"/>
      <c r="T225" s="1314"/>
      <c r="U225" s="1314"/>
      <c r="V225" s="1315"/>
      <c r="W225" s="1129" t="s">
        <v>720</v>
      </c>
      <c r="X225" s="759"/>
      <c r="Y225" s="777"/>
      <c r="Z225" s="777" t="str">
        <f t="shared" si="3"/>
        <v>Группа потребителей</v>
      </c>
      <c r="AA225" s="777"/>
      <c r="AB225" s="777"/>
      <c r="AC225" s="777"/>
      <c r="AD225" s="759"/>
      <c r="AE225" s="759"/>
      <c r="AF225" s="759"/>
      <c r="AG225" s="759"/>
      <c r="AH225" s="759"/>
      <c r="AI225" s="759"/>
      <c r="AJ225" s="759"/>
    </row>
    <row r="226" spans="1:99" s="751" customFormat="1" ht="122.1" customHeight="1">
      <c r="A226" s="1310"/>
      <c r="B226" s="1310"/>
      <c r="C226" s="1310"/>
      <c r="D226" s="1310"/>
      <c r="E226" s="1310"/>
      <c r="F226" s="1310"/>
      <c r="G226" s="831">
        <v>1</v>
      </c>
      <c r="H226" s="831"/>
      <c r="I226" s="1310"/>
      <c r="J226" s="1310"/>
      <c r="K226" s="839">
        <v>1</v>
      </c>
      <c r="L226" s="744" t="str">
        <f>mergeValue(A226) &amp;"."&amp; mergeValue(B226)&amp;"."&amp; mergeValue(C226)&amp;"."&amp; mergeValue(D226)&amp;"."&amp; mergeValue(E226)&amp;"."&amp; mergeValue(F226)&amp;"."&amp; mergeValue(G226)</f>
        <v>1.1.1.1.1.1.1</v>
      </c>
      <c r="M226" s="1016"/>
      <c r="N226" s="615"/>
      <c r="O226" s="726"/>
      <c r="P226" s="726"/>
      <c r="Q226" s="726"/>
      <c r="R226" s="1305"/>
      <c r="S226" s="1306" t="s">
        <v>83</v>
      </c>
      <c r="T226" s="1305"/>
      <c r="U226" s="1306" t="s">
        <v>83</v>
      </c>
      <c r="V226" s="726"/>
      <c r="W226" s="1280" t="s">
        <v>721</v>
      </c>
      <c r="X226" s="759" t="str">
        <f>strCheckDate(O227:V227)</f>
        <v/>
      </c>
      <c r="Y226" s="777"/>
      <c r="Z226" s="777" t="str">
        <f t="shared" si="3"/>
        <v/>
      </c>
      <c r="AA226" s="777"/>
      <c r="AB226" s="777"/>
      <c r="AC226" s="777"/>
      <c r="AD226" s="759"/>
      <c r="AE226" s="759"/>
      <c r="AF226" s="759"/>
      <c r="AG226" s="759"/>
      <c r="AH226" s="759"/>
      <c r="AI226" s="759"/>
      <c r="AJ226" s="759"/>
    </row>
    <row r="227" spans="1:99" s="751" customFormat="1" ht="14.25" hidden="1" customHeight="1">
      <c r="A227" s="1310"/>
      <c r="B227" s="1310"/>
      <c r="C227" s="1310"/>
      <c r="D227" s="1310"/>
      <c r="E227" s="1310"/>
      <c r="F227" s="1310"/>
      <c r="G227" s="831"/>
      <c r="H227" s="831"/>
      <c r="I227" s="1310"/>
      <c r="J227" s="1310"/>
      <c r="K227" s="839"/>
      <c r="L227" s="752"/>
      <c r="M227" s="615"/>
      <c r="N227" s="615"/>
      <c r="O227" s="726"/>
      <c r="P227" s="726"/>
      <c r="Q227" s="732" t="str">
        <f>R226 &amp; "-" &amp; T226</f>
        <v>-</v>
      </c>
      <c r="R227" s="1305"/>
      <c r="S227" s="1306"/>
      <c r="T227" s="1305"/>
      <c r="U227" s="1306"/>
      <c r="V227" s="726"/>
      <c r="W227" s="1281"/>
      <c r="X227" s="759"/>
      <c r="Y227" s="777"/>
      <c r="Z227" s="777" t="str">
        <f t="shared" si="3"/>
        <v/>
      </c>
      <c r="AA227" s="777"/>
      <c r="AB227" s="777"/>
      <c r="AC227" s="777"/>
      <c r="AD227" s="759"/>
      <c r="AE227" s="759"/>
      <c r="AF227" s="759"/>
      <c r="AG227" s="759"/>
      <c r="AH227" s="759"/>
      <c r="AI227" s="759"/>
      <c r="AJ227" s="759"/>
    </row>
    <row r="228" spans="1:99" s="751" customFormat="1" ht="15" customHeight="1">
      <c r="A228" s="1310"/>
      <c r="B228" s="1310"/>
      <c r="C228" s="1310"/>
      <c r="D228" s="1310"/>
      <c r="E228" s="1310"/>
      <c r="F228" s="1310"/>
      <c r="G228" s="833"/>
      <c r="H228" s="831"/>
      <c r="I228" s="1310"/>
      <c r="J228" s="1310"/>
      <c r="K228" s="838"/>
      <c r="L228" s="654"/>
      <c r="M228" s="527" t="s">
        <v>24</v>
      </c>
      <c r="N228" s="728"/>
      <c r="O228" s="728"/>
      <c r="P228" s="728"/>
      <c r="Q228" s="728"/>
      <c r="R228" s="728"/>
      <c r="S228" s="728"/>
      <c r="T228" s="728"/>
      <c r="U228" s="728"/>
      <c r="V228" s="725"/>
      <c r="W228" s="1282"/>
      <c r="X228" s="759"/>
      <c r="Y228" s="777"/>
      <c r="Z228" s="777" t="str">
        <f t="shared" si="3"/>
        <v>Добавить вид теплоносителя (параметры теплоносителя)</v>
      </c>
      <c r="AA228" s="777"/>
      <c r="AB228" s="777"/>
      <c r="AC228" s="777"/>
      <c r="AD228" s="759"/>
      <c r="AE228" s="759"/>
      <c r="AF228" s="759"/>
      <c r="AG228" s="759"/>
      <c r="AH228" s="759"/>
      <c r="AI228" s="759"/>
      <c r="AJ228" s="759"/>
    </row>
    <row r="229" spans="1:99" s="751" customFormat="1" ht="15" customHeight="1">
      <c r="A229" s="1310"/>
      <c r="B229" s="1310"/>
      <c r="C229" s="1310"/>
      <c r="D229" s="1310"/>
      <c r="E229" s="1310"/>
      <c r="F229" s="833"/>
      <c r="G229" s="833"/>
      <c r="H229" s="831"/>
      <c r="I229" s="1310"/>
      <c r="J229" s="833"/>
      <c r="K229" s="838"/>
      <c r="L229" s="654"/>
      <c r="M229" s="526" t="s">
        <v>10</v>
      </c>
      <c r="N229" s="728"/>
      <c r="O229" s="728"/>
      <c r="P229" s="728"/>
      <c r="Q229" s="728"/>
      <c r="R229" s="728"/>
      <c r="S229" s="728"/>
      <c r="T229" s="728"/>
      <c r="U229" s="727"/>
      <c r="V229" s="728"/>
      <c r="W229" s="634"/>
      <c r="X229" s="759"/>
      <c r="Y229" s="777"/>
      <c r="Z229" s="777" t="str">
        <f t="shared" si="3"/>
        <v>Добавить группу потребителей</v>
      </c>
      <c r="AA229" s="777"/>
      <c r="AB229" s="777"/>
      <c r="AC229" s="777"/>
      <c r="AD229" s="759"/>
      <c r="AE229" s="759"/>
      <c r="AF229" s="759"/>
      <c r="AG229" s="759"/>
      <c r="AH229" s="759"/>
      <c r="AI229" s="759"/>
      <c r="AJ229" s="759"/>
    </row>
    <row r="230" spans="1:99" s="751" customFormat="1" ht="15" customHeight="1">
      <c r="A230" s="1310"/>
      <c r="B230" s="1310"/>
      <c r="C230" s="1310"/>
      <c r="D230" s="1310"/>
      <c r="E230" s="837"/>
      <c r="F230" s="833"/>
      <c r="G230" s="833"/>
      <c r="H230" s="833"/>
      <c r="I230" s="829"/>
      <c r="J230" s="826"/>
      <c r="K230" s="836"/>
      <c r="L230" s="654"/>
      <c r="M230" s="723" t="s">
        <v>11</v>
      </c>
      <c r="N230" s="728"/>
      <c r="O230" s="728"/>
      <c r="P230" s="728"/>
      <c r="Q230" s="728"/>
      <c r="R230" s="728"/>
      <c r="S230" s="728"/>
      <c r="T230" s="728"/>
      <c r="U230" s="727"/>
      <c r="V230" s="728"/>
      <c r="W230" s="634"/>
      <c r="X230" s="759"/>
      <c r="Y230" s="777"/>
      <c r="Z230" s="777" t="str">
        <f t="shared" si="3"/>
        <v>Добавить схему подключения</v>
      </c>
      <c r="AA230" s="777"/>
      <c r="AB230" s="777"/>
      <c r="AC230" s="777"/>
      <c r="AD230" s="759"/>
      <c r="AE230" s="759"/>
      <c r="AF230" s="759"/>
      <c r="AG230" s="759"/>
      <c r="AH230" s="759"/>
      <c r="AI230" s="759"/>
      <c r="AJ230" s="759"/>
    </row>
    <row r="231" spans="1:99" s="751" customFormat="1" ht="15" customHeight="1">
      <c r="A231" s="1310"/>
      <c r="B231" s="1310"/>
      <c r="C231" s="1310"/>
      <c r="D231" s="837"/>
      <c r="E231" s="837"/>
      <c r="F231" s="833"/>
      <c r="G231" s="833"/>
      <c r="H231" s="833"/>
      <c r="I231" s="829"/>
      <c r="J231" s="826"/>
      <c r="K231" s="836"/>
      <c r="L231" s="654"/>
      <c r="M231" s="722" t="s">
        <v>16</v>
      </c>
      <c r="N231" s="728"/>
      <c r="O231" s="728"/>
      <c r="P231" s="728"/>
      <c r="Q231" s="728"/>
      <c r="R231" s="728"/>
      <c r="S231" s="728"/>
      <c r="T231" s="728"/>
      <c r="U231" s="727"/>
      <c r="V231" s="728"/>
      <c r="W231" s="634"/>
      <c r="X231" s="759"/>
      <c r="Y231" s="777"/>
      <c r="Z231" s="777" t="str">
        <f t="shared" si="3"/>
        <v>Добавить источник тепловой энергии</v>
      </c>
      <c r="AA231" s="777"/>
      <c r="AB231" s="777"/>
      <c r="AC231" s="777"/>
      <c r="AD231" s="759"/>
      <c r="AE231" s="759"/>
      <c r="AF231" s="759"/>
      <c r="AG231" s="759"/>
      <c r="AH231" s="759"/>
      <c r="AI231" s="759"/>
      <c r="AJ231" s="759"/>
    </row>
    <row r="232" spans="1:99" s="751" customFormat="1" ht="15" customHeight="1">
      <c r="A232" s="1310"/>
      <c r="B232" s="1310"/>
      <c r="C232" s="837"/>
      <c r="D232" s="837"/>
      <c r="E232" s="837"/>
      <c r="F232" s="837"/>
      <c r="G232" s="842"/>
      <c r="H232" s="829"/>
      <c r="I232" s="840"/>
      <c r="J232" s="826"/>
      <c r="K232" s="841"/>
      <c r="L232" s="654"/>
      <c r="M232" s="721" t="s">
        <v>17</v>
      </c>
      <c r="N232" s="728"/>
      <c r="O232" s="728"/>
      <c r="P232" s="728"/>
      <c r="Q232" s="728"/>
      <c r="R232" s="728"/>
      <c r="S232" s="728"/>
      <c r="T232" s="728"/>
      <c r="U232" s="727"/>
      <c r="V232" s="728"/>
      <c r="W232" s="634"/>
      <c r="X232" s="759"/>
      <c r="Y232" s="777"/>
      <c r="Z232" s="777" t="str">
        <f t="shared" si="3"/>
        <v>Добавить наименование системы теплоснабжения</v>
      </c>
      <c r="AA232" s="777"/>
      <c r="AB232" s="777"/>
      <c r="AC232" s="777"/>
      <c r="AD232" s="759"/>
      <c r="AE232" s="759"/>
      <c r="AF232" s="759"/>
      <c r="AG232" s="759"/>
      <c r="AH232" s="759"/>
      <c r="AI232" s="759"/>
      <c r="AJ232" s="759"/>
    </row>
    <row r="233" spans="1:99" s="751" customFormat="1" ht="15" customHeight="1">
      <c r="A233" s="1310"/>
      <c r="B233" s="837"/>
      <c r="C233" s="837"/>
      <c r="D233" s="837"/>
      <c r="E233" s="837"/>
      <c r="F233" s="837"/>
      <c r="G233" s="842"/>
      <c r="H233" s="829"/>
      <c r="I233" s="829"/>
      <c r="J233" s="826"/>
      <c r="K233" s="836"/>
      <c r="L233" s="654"/>
      <c r="M233" s="696" t="s">
        <v>18</v>
      </c>
      <c r="N233" s="728"/>
      <c r="O233" s="728"/>
      <c r="P233" s="728"/>
      <c r="Q233" s="728"/>
      <c r="R233" s="728"/>
      <c r="S233" s="728"/>
      <c r="T233" s="728"/>
      <c r="U233" s="727"/>
      <c r="V233" s="728"/>
      <c r="W233" s="634"/>
      <c r="X233" s="759"/>
      <c r="Y233" s="777"/>
      <c r="Z233" s="777" t="str">
        <f t="shared" si="3"/>
        <v>Добавить территорию действия тарифа</v>
      </c>
      <c r="AA233" s="777"/>
      <c r="AB233" s="777"/>
      <c r="AC233" s="777"/>
      <c r="AD233" s="759"/>
      <c r="AE233" s="759"/>
      <c r="AF233" s="759"/>
      <c r="AG233" s="759"/>
      <c r="AH233" s="759"/>
      <c r="AI233" s="759"/>
      <c r="AJ233" s="759"/>
    </row>
    <row r="234" spans="1:99" s="705" customFormat="1" ht="15" customHeight="1">
      <c r="A234" s="825"/>
      <c r="B234" s="825"/>
      <c r="C234" s="825"/>
      <c r="D234" s="825"/>
      <c r="E234" s="825"/>
      <c r="F234" s="825"/>
      <c r="G234" s="825"/>
      <c r="H234" s="825"/>
      <c r="I234" s="825"/>
      <c r="J234" s="825"/>
      <c r="K234" s="825"/>
      <c r="L234" s="462"/>
      <c r="M234" s="699" t="s">
        <v>308</v>
      </c>
      <c r="N234" s="728"/>
      <c r="O234" s="728"/>
      <c r="P234" s="728"/>
      <c r="Q234" s="728"/>
      <c r="R234" s="728"/>
      <c r="S234" s="728"/>
      <c r="T234" s="728"/>
      <c r="U234" s="727"/>
      <c r="V234" s="728"/>
      <c r="W234" s="728"/>
      <c r="X234" s="728"/>
      <c r="Y234" s="728"/>
      <c r="Z234" s="728"/>
      <c r="AA234" s="728"/>
      <c r="AB234" s="727"/>
      <c r="AC234" s="728"/>
      <c r="AD234" s="634"/>
      <c r="AE234" s="685"/>
      <c r="AF234" s="685"/>
      <c r="AG234" s="685"/>
      <c r="AH234" s="685"/>
    </row>
    <row r="235" spans="1:99" s="937" customFormat="1" ht="18.75" customHeight="1">
      <c r="X235" s="958"/>
      <c r="Y235" s="958"/>
      <c r="Z235" s="958"/>
      <c r="AA235" s="958"/>
      <c r="AB235" s="958"/>
      <c r="AC235" s="958"/>
      <c r="AD235" s="958"/>
      <c r="AE235" s="958"/>
      <c r="AF235" s="958"/>
      <c r="AG235" s="958"/>
      <c r="AH235" s="958"/>
      <c r="AI235" s="958"/>
      <c r="AJ235" s="958"/>
    </row>
    <row r="236" spans="1:99" s="34" customFormat="1" ht="17.100000000000001" customHeight="1">
      <c r="G236" s="34" t="s">
        <v>12</v>
      </c>
      <c r="I236" s="34" t="s">
        <v>211</v>
      </c>
      <c r="V236" s="151"/>
      <c r="X236" s="209"/>
      <c r="Y236" s="209"/>
      <c r="Z236" s="209"/>
      <c r="AA236" s="209"/>
      <c r="AB236" s="209"/>
      <c r="AC236" s="209"/>
      <c r="AD236" s="209"/>
      <c r="AE236" s="209"/>
      <c r="AF236" s="209"/>
      <c r="AG236" s="209"/>
      <c r="AH236" s="209"/>
      <c r="AI236" s="209"/>
      <c r="AJ236" s="209"/>
    </row>
    <row r="237" spans="1:99" s="937" customFormat="1" ht="17.100000000000001" customHeight="1">
      <c r="L237" s="116"/>
      <c r="M237" s="116"/>
      <c r="N237" s="116"/>
      <c r="O237" s="116"/>
      <c r="P237" s="116"/>
      <c r="Q237" s="116"/>
      <c r="R237" s="116"/>
      <c r="S237" s="116"/>
      <c r="T237" s="116"/>
      <c r="U237" s="116"/>
      <c r="V237" s="116"/>
      <c r="W237" s="116"/>
      <c r="X237" s="958"/>
      <c r="Y237" s="958"/>
      <c r="Z237" s="958"/>
      <c r="AA237" s="958"/>
      <c r="AB237" s="958"/>
      <c r="AC237" s="958"/>
      <c r="AD237" s="958"/>
      <c r="AE237" s="958"/>
      <c r="AF237" s="958"/>
      <c r="AG237" s="958"/>
      <c r="AH237" s="958"/>
      <c r="AI237" s="958"/>
      <c r="AJ237" s="958"/>
    </row>
    <row r="238" spans="1:99" s="938" customFormat="1" ht="22.5">
      <c r="A238" s="1310">
        <v>1</v>
      </c>
      <c r="B238" s="963"/>
      <c r="C238" s="963"/>
      <c r="D238" s="963"/>
      <c r="E238" s="929"/>
      <c r="F238" s="974"/>
      <c r="G238" s="974"/>
      <c r="H238" s="974"/>
      <c r="I238" s="931"/>
      <c r="J238" s="927"/>
      <c r="K238" s="911"/>
      <c r="L238" s="978">
        <f>mergeValue(A238)</f>
        <v>1</v>
      </c>
      <c r="M238" s="610" t="s">
        <v>19</v>
      </c>
      <c r="N238" s="615"/>
      <c r="O238" s="1376"/>
      <c r="P238" s="1377"/>
      <c r="Q238" s="1377"/>
      <c r="R238" s="1377"/>
      <c r="S238" s="1377"/>
      <c r="T238" s="1377"/>
      <c r="U238" s="1377"/>
      <c r="V238" s="1377"/>
      <c r="W238" s="1377"/>
      <c r="X238" s="1377"/>
      <c r="Y238" s="1377"/>
      <c r="Z238" s="1377"/>
      <c r="AA238" s="1377"/>
      <c r="AB238" s="1377"/>
      <c r="AC238" s="1377"/>
      <c r="AD238" s="1377"/>
      <c r="AE238" s="1377"/>
      <c r="AF238" s="1377"/>
      <c r="AG238" s="1377"/>
      <c r="AH238" s="1377"/>
      <c r="AI238" s="1377"/>
      <c r="AJ238" s="1377"/>
      <c r="AK238" s="1377"/>
      <c r="AL238" s="1377"/>
      <c r="AM238" s="1377"/>
      <c r="AN238" s="1377"/>
      <c r="AO238" s="1377"/>
      <c r="AP238" s="1377"/>
      <c r="AQ238" s="1377"/>
      <c r="AR238" s="1377"/>
      <c r="AS238" s="1377"/>
      <c r="AT238" s="1377"/>
      <c r="AU238" s="1377"/>
      <c r="AV238" s="1377"/>
      <c r="AW238" s="1377"/>
      <c r="AX238" s="1377"/>
      <c r="AY238" s="1377"/>
      <c r="AZ238" s="1377"/>
      <c r="BA238" s="1377"/>
      <c r="BB238" s="1377"/>
      <c r="BC238" s="1377"/>
      <c r="BD238" s="1377"/>
      <c r="BE238" s="1377"/>
      <c r="BF238" s="1377"/>
      <c r="BG238" s="1377"/>
      <c r="BH238" s="1377"/>
      <c r="BI238" s="1377"/>
      <c r="BJ238" s="1377"/>
      <c r="BK238" s="1377"/>
      <c r="BL238" s="1377"/>
      <c r="BM238" s="1377"/>
      <c r="BN238" s="1377"/>
      <c r="BO238" s="1377"/>
      <c r="BP238" s="1377"/>
      <c r="BQ238" s="1377"/>
      <c r="BR238" s="1377"/>
      <c r="BS238" s="1377"/>
      <c r="BT238" s="1377"/>
      <c r="BU238" s="1377"/>
      <c r="BV238" s="1377"/>
      <c r="BW238" s="1377"/>
      <c r="BX238" s="1377"/>
      <c r="BY238" s="1377"/>
      <c r="BZ238" s="1377"/>
      <c r="CA238" s="1377"/>
      <c r="CB238" s="1377"/>
      <c r="CC238" s="1377"/>
      <c r="CD238" s="1377"/>
      <c r="CE238" s="1377"/>
      <c r="CF238" s="1377"/>
      <c r="CG238" s="1378"/>
      <c r="CH238" s="1129" t="s">
        <v>718</v>
      </c>
      <c r="CI238" s="956"/>
      <c r="CJ238" s="777"/>
      <c r="CK238" s="777" t="str">
        <f t="shared" ref="CK238:CK251" si="4">IF(M238="","",M238 )</f>
        <v>Наименование тарифа</v>
      </c>
      <c r="CL238" s="777"/>
      <c r="CM238" s="777"/>
      <c r="CN238" s="777"/>
      <c r="CO238" s="956"/>
      <c r="CP238" s="956"/>
      <c r="CQ238" s="956"/>
      <c r="CR238" s="956"/>
      <c r="CS238" s="956"/>
      <c r="CT238" s="956"/>
      <c r="CU238" s="956"/>
    </row>
    <row r="239" spans="1:99" s="938" customFormat="1" ht="22.5">
      <c r="A239" s="1310"/>
      <c r="B239" s="1310">
        <v>1</v>
      </c>
      <c r="C239" s="963"/>
      <c r="D239" s="963"/>
      <c r="E239" s="974"/>
      <c r="F239" s="974"/>
      <c r="G239" s="974"/>
      <c r="H239" s="974"/>
      <c r="I239" s="969"/>
      <c r="J239" s="902"/>
      <c r="K239" s="905"/>
      <c r="L239" s="978" t="str">
        <f>mergeValue(A239) &amp;"."&amp; mergeValue(B239)</f>
        <v>1.1</v>
      </c>
      <c r="M239" s="658" t="s">
        <v>15</v>
      </c>
      <c r="N239" s="615"/>
      <c r="O239" s="1376"/>
      <c r="P239" s="1377"/>
      <c r="Q239" s="1377"/>
      <c r="R239" s="1377"/>
      <c r="S239" s="1377"/>
      <c r="T239" s="1377"/>
      <c r="U239" s="1377"/>
      <c r="V239" s="1377"/>
      <c r="W239" s="1377"/>
      <c r="X239" s="1377"/>
      <c r="Y239" s="1377"/>
      <c r="Z239" s="1377"/>
      <c r="AA239" s="1377"/>
      <c r="AB239" s="1377"/>
      <c r="AC239" s="1377"/>
      <c r="AD239" s="1377"/>
      <c r="AE239" s="1377"/>
      <c r="AF239" s="1377"/>
      <c r="AG239" s="1377"/>
      <c r="AH239" s="1377"/>
      <c r="AI239" s="1377"/>
      <c r="AJ239" s="1377"/>
      <c r="AK239" s="1377"/>
      <c r="AL239" s="1377"/>
      <c r="AM239" s="1377"/>
      <c r="AN239" s="1377"/>
      <c r="AO239" s="1377"/>
      <c r="AP239" s="1377"/>
      <c r="AQ239" s="1377"/>
      <c r="AR239" s="1377"/>
      <c r="AS239" s="1377"/>
      <c r="AT239" s="1377"/>
      <c r="AU239" s="1377"/>
      <c r="AV239" s="1377"/>
      <c r="AW239" s="1377"/>
      <c r="AX239" s="1377"/>
      <c r="AY239" s="1377"/>
      <c r="AZ239" s="1377"/>
      <c r="BA239" s="1377"/>
      <c r="BB239" s="1377"/>
      <c r="BC239" s="1377"/>
      <c r="BD239" s="1377"/>
      <c r="BE239" s="1377"/>
      <c r="BF239" s="1377"/>
      <c r="BG239" s="1377"/>
      <c r="BH239" s="1377"/>
      <c r="BI239" s="1377"/>
      <c r="BJ239" s="1377"/>
      <c r="BK239" s="1377"/>
      <c r="BL239" s="1377"/>
      <c r="BM239" s="1377"/>
      <c r="BN239" s="1377"/>
      <c r="BO239" s="1377"/>
      <c r="BP239" s="1377"/>
      <c r="BQ239" s="1377"/>
      <c r="BR239" s="1377"/>
      <c r="BS239" s="1377"/>
      <c r="BT239" s="1377"/>
      <c r="BU239" s="1377"/>
      <c r="BV239" s="1377"/>
      <c r="BW239" s="1377"/>
      <c r="BX239" s="1377"/>
      <c r="BY239" s="1377"/>
      <c r="BZ239" s="1377"/>
      <c r="CA239" s="1377"/>
      <c r="CB239" s="1377"/>
      <c r="CC239" s="1377"/>
      <c r="CD239" s="1377"/>
      <c r="CE239" s="1377"/>
      <c r="CF239" s="1377"/>
      <c r="CG239" s="1378"/>
      <c r="CH239" s="1129" t="s">
        <v>459</v>
      </c>
      <c r="CI239" s="956"/>
      <c r="CJ239" s="777"/>
      <c r="CK239" s="777" t="str">
        <f t="shared" si="4"/>
        <v>Территория действия тарифа</v>
      </c>
      <c r="CL239" s="777"/>
      <c r="CM239" s="777"/>
      <c r="CN239" s="777"/>
      <c r="CO239" s="956"/>
      <c r="CP239" s="956"/>
      <c r="CQ239" s="956"/>
      <c r="CR239" s="956"/>
      <c r="CS239" s="956"/>
      <c r="CT239" s="956"/>
      <c r="CU239" s="956"/>
    </row>
    <row r="240" spans="1:99" s="938" customFormat="1" ht="22.5">
      <c r="A240" s="1310"/>
      <c r="B240" s="1310"/>
      <c r="C240" s="1310">
        <v>1</v>
      </c>
      <c r="D240" s="963"/>
      <c r="E240" s="974"/>
      <c r="F240" s="974"/>
      <c r="G240" s="974"/>
      <c r="H240" s="974"/>
      <c r="I240" s="910"/>
      <c r="J240" s="902"/>
      <c r="K240" s="905"/>
      <c r="L240" s="978" t="str">
        <f>mergeValue(A240) &amp;"."&amp; mergeValue(B240)&amp;"."&amp; mergeValue(C240)</f>
        <v>1.1.1</v>
      </c>
      <c r="M240" s="659" t="s">
        <v>7</v>
      </c>
      <c r="N240" s="615"/>
      <c r="O240" s="1376"/>
      <c r="P240" s="1377"/>
      <c r="Q240" s="1377"/>
      <c r="R240" s="1377"/>
      <c r="S240" s="1377"/>
      <c r="T240" s="1377"/>
      <c r="U240" s="1377"/>
      <c r="V240" s="1377"/>
      <c r="W240" s="1377"/>
      <c r="X240" s="1377"/>
      <c r="Y240" s="1377"/>
      <c r="Z240" s="1377"/>
      <c r="AA240" s="1377"/>
      <c r="AB240" s="1377"/>
      <c r="AC240" s="1377"/>
      <c r="AD240" s="1377"/>
      <c r="AE240" s="1377"/>
      <c r="AF240" s="1377"/>
      <c r="AG240" s="1377"/>
      <c r="AH240" s="1377"/>
      <c r="AI240" s="1377"/>
      <c r="AJ240" s="1377"/>
      <c r="AK240" s="1377"/>
      <c r="AL240" s="1377"/>
      <c r="AM240" s="1377"/>
      <c r="AN240" s="1377"/>
      <c r="AO240" s="1377"/>
      <c r="AP240" s="1377"/>
      <c r="AQ240" s="1377"/>
      <c r="AR240" s="1377"/>
      <c r="AS240" s="1377"/>
      <c r="AT240" s="1377"/>
      <c r="AU240" s="1377"/>
      <c r="AV240" s="1377"/>
      <c r="AW240" s="1377"/>
      <c r="AX240" s="1377"/>
      <c r="AY240" s="1377"/>
      <c r="AZ240" s="1377"/>
      <c r="BA240" s="1377"/>
      <c r="BB240" s="1377"/>
      <c r="BC240" s="1377"/>
      <c r="BD240" s="1377"/>
      <c r="BE240" s="1377"/>
      <c r="BF240" s="1377"/>
      <c r="BG240" s="1377"/>
      <c r="BH240" s="1377"/>
      <c r="BI240" s="1377"/>
      <c r="BJ240" s="1377"/>
      <c r="BK240" s="1377"/>
      <c r="BL240" s="1377"/>
      <c r="BM240" s="1377"/>
      <c r="BN240" s="1377"/>
      <c r="BO240" s="1377"/>
      <c r="BP240" s="1377"/>
      <c r="BQ240" s="1377"/>
      <c r="BR240" s="1377"/>
      <c r="BS240" s="1377"/>
      <c r="BT240" s="1377"/>
      <c r="BU240" s="1377"/>
      <c r="BV240" s="1377"/>
      <c r="BW240" s="1377"/>
      <c r="BX240" s="1377"/>
      <c r="BY240" s="1377"/>
      <c r="BZ240" s="1377"/>
      <c r="CA240" s="1377"/>
      <c r="CB240" s="1377"/>
      <c r="CC240" s="1377"/>
      <c r="CD240" s="1377"/>
      <c r="CE240" s="1377"/>
      <c r="CF240" s="1377"/>
      <c r="CG240" s="1378"/>
      <c r="CH240" s="1129" t="s">
        <v>600</v>
      </c>
      <c r="CI240" s="956"/>
      <c r="CJ240" s="777"/>
      <c r="CK240" s="777" t="str">
        <f t="shared" si="4"/>
        <v xml:space="preserve">Наименование системы теплоснабжения </v>
      </c>
      <c r="CL240" s="777"/>
      <c r="CM240" s="777"/>
      <c r="CN240" s="777"/>
      <c r="CO240" s="956"/>
      <c r="CP240" s="956"/>
      <c r="CQ240" s="956"/>
      <c r="CR240" s="956"/>
      <c r="CS240" s="956"/>
      <c r="CT240" s="956"/>
      <c r="CU240" s="956"/>
    </row>
    <row r="241" spans="1:99" s="938" customFormat="1" ht="22.5">
      <c r="A241" s="1310"/>
      <c r="B241" s="1310"/>
      <c r="C241" s="1310"/>
      <c r="D241" s="1310">
        <v>1</v>
      </c>
      <c r="E241" s="974"/>
      <c r="F241" s="974"/>
      <c r="G241" s="974"/>
      <c r="H241" s="974"/>
      <c r="I241" s="910"/>
      <c r="J241" s="902"/>
      <c r="K241" s="905"/>
      <c r="L241" s="978" t="str">
        <f>mergeValue(A241) &amp;"."&amp; mergeValue(B241)&amp;"."&amp; mergeValue(C241)&amp;"."&amp; mergeValue(D241)</f>
        <v>1.1.1.1</v>
      </c>
      <c r="M241" s="660" t="s">
        <v>21</v>
      </c>
      <c r="N241" s="615"/>
      <c r="O241" s="1376"/>
      <c r="P241" s="1377"/>
      <c r="Q241" s="1377"/>
      <c r="R241" s="1377"/>
      <c r="S241" s="1377"/>
      <c r="T241" s="1377"/>
      <c r="U241" s="1377"/>
      <c r="V241" s="1377"/>
      <c r="W241" s="1377"/>
      <c r="X241" s="1377"/>
      <c r="Y241" s="1377"/>
      <c r="Z241" s="1377"/>
      <c r="AA241" s="1377"/>
      <c r="AB241" s="1377"/>
      <c r="AC241" s="1377"/>
      <c r="AD241" s="1377"/>
      <c r="AE241" s="1377"/>
      <c r="AF241" s="1377"/>
      <c r="AG241" s="1377"/>
      <c r="AH241" s="1377"/>
      <c r="AI241" s="1377"/>
      <c r="AJ241" s="1377"/>
      <c r="AK241" s="1377"/>
      <c r="AL241" s="1377"/>
      <c r="AM241" s="1377"/>
      <c r="AN241" s="1377"/>
      <c r="AO241" s="1377"/>
      <c r="AP241" s="1377"/>
      <c r="AQ241" s="1377"/>
      <c r="AR241" s="1377"/>
      <c r="AS241" s="1377"/>
      <c r="AT241" s="1377"/>
      <c r="AU241" s="1377"/>
      <c r="AV241" s="1377"/>
      <c r="AW241" s="1377"/>
      <c r="AX241" s="1377"/>
      <c r="AY241" s="1377"/>
      <c r="AZ241" s="1377"/>
      <c r="BA241" s="1377"/>
      <c r="BB241" s="1377"/>
      <c r="BC241" s="1377"/>
      <c r="BD241" s="1377"/>
      <c r="BE241" s="1377"/>
      <c r="BF241" s="1377"/>
      <c r="BG241" s="1377"/>
      <c r="BH241" s="1377"/>
      <c r="BI241" s="1377"/>
      <c r="BJ241" s="1377"/>
      <c r="BK241" s="1377"/>
      <c r="BL241" s="1377"/>
      <c r="BM241" s="1377"/>
      <c r="BN241" s="1377"/>
      <c r="BO241" s="1377"/>
      <c r="BP241" s="1377"/>
      <c r="BQ241" s="1377"/>
      <c r="BR241" s="1377"/>
      <c r="BS241" s="1377"/>
      <c r="BT241" s="1377"/>
      <c r="BU241" s="1377"/>
      <c r="BV241" s="1377"/>
      <c r="BW241" s="1377"/>
      <c r="BX241" s="1377"/>
      <c r="BY241" s="1377"/>
      <c r="BZ241" s="1377"/>
      <c r="CA241" s="1377"/>
      <c r="CB241" s="1377"/>
      <c r="CC241" s="1377"/>
      <c r="CD241" s="1377"/>
      <c r="CE241" s="1377"/>
      <c r="CF241" s="1377"/>
      <c r="CG241" s="1378"/>
      <c r="CH241" s="1129" t="s">
        <v>601</v>
      </c>
      <c r="CI241" s="956"/>
      <c r="CJ241" s="777"/>
      <c r="CK241" s="777" t="str">
        <f t="shared" si="4"/>
        <v xml:space="preserve">Источник тепловой энергии  </v>
      </c>
      <c r="CL241" s="777"/>
      <c r="CM241" s="777"/>
      <c r="CN241" s="777"/>
      <c r="CO241" s="956"/>
      <c r="CP241" s="956"/>
      <c r="CQ241" s="956"/>
      <c r="CR241" s="956"/>
      <c r="CS241" s="956"/>
      <c r="CT241" s="956"/>
      <c r="CU241" s="956"/>
    </row>
    <row r="242" spans="1:99" s="938" customFormat="1" ht="78.75">
      <c r="A242" s="1310"/>
      <c r="B242" s="1310"/>
      <c r="C242" s="1310"/>
      <c r="D242" s="1310"/>
      <c r="E242" s="1310">
        <v>1</v>
      </c>
      <c r="F242" s="974"/>
      <c r="G242" s="974"/>
      <c r="H242" s="963">
        <v>1</v>
      </c>
      <c r="I242" s="1310">
        <v>1</v>
      </c>
      <c r="J242" s="974"/>
      <c r="K242" s="913"/>
      <c r="L242" s="978" t="str">
        <f>mergeValue(A242) &amp;"."&amp; mergeValue(B242)&amp;"."&amp; mergeValue(C242)&amp;"."&amp; mergeValue(D242)&amp;"."&amp; mergeValue(E242)</f>
        <v>1.1.1.1.1</v>
      </c>
      <c r="M242" s="524" t="s">
        <v>8</v>
      </c>
      <c r="N242" s="615"/>
      <c r="O242" s="1313"/>
      <c r="P242" s="1314"/>
      <c r="Q242" s="1314"/>
      <c r="R242" s="1314"/>
      <c r="S242" s="1314"/>
      <c r="T242" s="1314"/>
      <c r="U242" s="1314"/>
      <c r="V242" s="1314"/>
      <c r="W242" s="1314"/>
      <c r="X242" s="1314"/>
      <c r="Y242" s="1314"/>
      <c r="Z242" s="1314"/>
      <c r="AA242" s="1314"/>
      <c r="AB242" s="1314"/>
      <c r="AC242" s="1314"/>
      <c r="AD242" s="1314"/>
      <c r="AE242" s="1314"/>
      <c r="AF242" s="1314"/>
      <c r="AG242" s="1314"/>
      <c r="AH242" s="1314"/>
      <c r="AI242" s="1314"/>
      <c r="AJ242" s="1314"/>
      <c r="AK242" s="1314"/>
      <c r="AL242" s="1314"/>
      <c r="AM242" s="1314"/>
      <c r="AN242" s="1314"/>
      <c r="AO242" s="1314"/>
      <c r="AP242" s="1314"/>
      <c r="AQ242" s="1314"/>
      <c r="AR242" s="1314"/>
      <c r="AS242" s="1314"/>
      <c r="AT242" s="1314"/>
      <c r="AU242" s="1314"/>
      <c r="AV242" s="1314"/>
      <c r="AW242" s="1314"/>
      <c r="AX242" s="1314"/>
      <c r="AY242" s="1314"/>
      <c r="AZ242" s="1314"/>
      <c r="BA242" s="1314"/>
      <c r="BB242" s="1314"/>
      <c r="BC242" s="1314"/>
      <c r="BD242" s="1314"/>
      <c r="BE242" s="1314"/>
      <c r="BF242" s="1314"/>
      <c r="BG242" s="1314"/>
      <c r="BH242" s="1314"/>
      <c r="BI242" s="1314"/>
      <c r="BJ242" s="1314"/>
      <c r="BK242" s="1314"/>
      <c r="BL242" s="1314"/>
      <c r="BM242" s="1314"/>
      <c r="BN242" s="1314"/>
      <c r="BO242" s="1314"/>
      <c r="BP242" s="1314"/>
      <c r="BQ242" s="1314"/>
      <c r="BR242" s="1314"/>
      <c r="BS242" s="1314"/>
      <c r="BT242" s="1314"/>
      <c r="BU242" s="1314"/>
      <c r="BV242" s="1314"/>
      <c r="BW242" s="1314"/>
      <c r="BX242" s="1314"/>
      <c r="BY242" s="1314"/>
      <c r="BZ242" s="1314"/>
      <c r="CA242" s="1314"/>
      <c r="CB242" s="1314"/>
      <c r="CC242" s="1314"/>
      <c r="CD242" s="1314"/>
      <c r="CE242" s="1314"/>
      <c r="CF242" s="1314"/>
      <c r="CG242" s="1315"/>
      <c r="CH242" s="1129" t="s">
        <v>719</v>
      </c>
      <c r="CI242" s="956"/>
      <c r="CJ242" s="777"/>
      <c r="CK242" s="777" t="str">
        <f t="shared" si="4"/>
        <v>Схема подключения теплопотребляющей установки к коллектору источника тепловой энергии</v>
      </c>
      <c r="CL242" s="777"/>
      <c r="CM242" s="777"/>
      <c r="CN242" s="777"/>
      <c r="CO242" s="956"/>
      <c r="CP242" s="956"/>
      <c r="CQ242" s="956"/>
      <c r="CR242" s="956"/>
      <c r="CS242" s="956"/>
      <c r="CT242" s="956"/>
      <c r="CU242" s="956"/>
    </row>
    <row r="243" spans="1:99" s="938" customFormat="1" ht="33.75">
      <c r="A243" s="1310"/>
      <c r="B243" s="1310"/>
      <c r="C243" s="1310"/>
      <c r="D243" s="1310"/>
      <c r="E243" s="1310"/>
      <c r="F243" s="1310">
        <v>1</v>
      </c>
      <c r="G243" s="963"/>
      <c r="H243" s="963"/>
      <c r="I243" s="1310"/>
      <c r="J243" s="1310">
        <v>1</v>
      </c>
      <c r="K243" s="914"/>
      <c r="L243" s="978" t="str">
        <f>mergeValue(A243) &amp;"."&amp; mergeValue(B243)&amp;"."&amp; mergeValue(C243)&amp;"."&amp; mergeValue(D243)&amp;"."&amp; mergeValue(E243)&amp;"."&amp; mergeValue(F243)</f>
        <v>1.1.1.1.1.1</v>
      </c>
      <c r="M243" s="525" t="s">
        <v>9</v>
      </c>
      <c r="N243" s="615"/>
      <c r="O243" s="1313"/>
      <c r="P243" s="1314"/>
      <c r="Q243" s="1314"/>
      <c r="R243" s="1314"/>
      <c r="S243" s="1314"/>
      <c r="T243" s="1314"/>
      <c r="U243" s="1314"/>
      <c r="V243" s="1314"/>
      <c r="W243" s="1314"/>
      <c r="X243" s="1314"/>
      <c r="Y243" s="1314"/>
      <c r="Z243" s="1314"/>
      <c r="AA243" s="1314"/>
      <c r="AB243" s="1314"/>
      <c r="AC243" s="1314"/>
      <c r="AD243" s="1314"/>
      <c r="AE243" s="1314"/>
      <c r="AF243" s="1314"/>
      <c r="AG243" s="1314"/>
      <c r="AH243" s="1314"/>
      <c r="AI243" s="1314"/>
      <c r="AJ243" s="1314"/>
      <c r="AK243" s="1314"/>
      <c r="AL243" s="1314"/>
      <c r="AM243" s="1314"/>
      <c r="AN243" s="1314"/>
      <c r="AO243" s="1314"/>
      <c r="AP243" s="1314"/>
      <c r="AQ243" s="1314"/>
      <c r="AR243" s="1314"/>
      <c r="AS243" s="1314"/>
      <c r="AT243" s="1314"/>
      <c r="AU243" s="1314"/>
      <c r="AV243" s="1314"/>
      <c r="AW243" s="1314"/>
      <c r="AX243" s="1314"/>
      <c r="AY243" s="1314"/>
      <c r="AZ243" s="1314"/>
      <c r="BA243" s="1314"/>
      <c r="BB243" s="1314"/>
      <c r="BC243" s="1314"/>
      <c r="BD243" s="1314"/>
      <c r="BE243" s="1314"/>
      <c r="BF243" s="1314"/>
      <c r="BG243" s="1314"/>
      <c r="BH243" s="1314"/>
      <c r="BI243" s="1314"/>
      <c r="BJ243" s="1314"/>
      <c r="BK243" s="1314"/>
      <c r="BL243" s="1314"/>
      <c r="BM243" s="1314"/>
      <c r="BN243" s="1314"/>
      <c r="BO243" s="1314"/>
      <c r="BP243" s="1314"/>
      <c r="BQ243" s="1314"/>
      <c r="BR243" s="1314"/>
      <c r="BS243" s="1314"/>
      <c r="BT243" s="1314"/>
      <c r="BU243" s="1314"/>
      <c r="BV243" s="1314"/>
      <c r="BW243" s="1314"/>
      <c r="BX243" s="1314"/>
      <c r="BY243" s="1314"/>
      <c r="BZ243" s="1314"/>
      <c r="CA243" s="1314"/>
      <c r="CB243" s="1314"/>
      <c r="CC243" s="1314"/>
      <c r="CD243" s="1314"/>
      <c r="CE243" s="1314"/>
      <c r="CF243" s="1314"/>
      <c r="CG243" s="1315"/>
      <c r="CH243" s="1129" t="s">
        <v>720</v>
      </c>
      <c r="CI243" s="956"/>
      <c r="CJ243" s="777"/>
      <c r="CK243" s="777" t="str">
        <f t="shared" si="4"/>
        <v>Группа потребителей</v>
      </c>
      <c r="CL243" s="777"/>
      <c r="CM243" s="777"/>
      <c r="CN243" s="777"/>
      <c r="CO243" s="956"/>
      <c r="CP243" s="956"/>
      <c r="CQ243" s="956"/>
      <c r="CR243" s="956"/>
      <c r="CS243" s="956"/>
      <c r="CT243" s="956"/>
      <c r="CU243" s="956"/>
    </row>
    <row r="244" spans="1:99" s="938" customFormat="1" ht="122.1" customHeight="1">
      <c r="A244" s="1310"/>
      <c r="B244" s="1310"/>
      <c r="C244" s="1310"/>
      <c r="D244" s="1310"/>
      <c r="E244" s="1310"/>
      <c r="F244" s="1310"/>
      <c r="G244" s="963">
        <v>1</v>
      </c>
      <c r="H244" s="963"/>
      <c r="I244" s="1310"/>
      <c r="J244" s="1310"/>
      <c r="K244" s="914">
        <v>1</v>
      </c>
      <c r="L244" s="978" t="str">
        <f>mergeValue(A244) &amp;"."&amp; mergeValue(B244)&amp;"."&amp; mergeValue(C244)&amp;"."&amp; mergeValue(D244)&amp;"."&amp; mergeValue(E244)&amp;"."&amp; mergeValue(F244)&amp;"."&amp; mergeValue(G244)</f>
        <v>1.1.1.1.1.1.1</v>
      </c>
      <c r="M244" s="1016"/>
      <c r="N244" s="615"/>
      <c r="O244" s="649"/>
      <c r="P244" s="726"/>
      <c r="Q244" s="1040"/>
      <c r="R244" s="1305"/>
      <c r="S244" s="1306" t="s">
        <v>83</v>
      </c>
      <c r="T244" s="1305"/>
      <c r="U244" s="1306" t="s">
        <v>83</v>
      </c>
      <c r="V244" s="649"/>
      <c r="W244" s="726"/>
      <c r="X244" s="1040"/>
      <c r="Y244" s="1305"/>
      <c r="Z244" s="1306" t="s">
        <v>83</v>
      </c>
      <c r="AA244" s="1305"/>
      <c r="AB244" s="1306" t="s">
        <v>83</v>
      </c>
      <c r="AC244" s="649"/>
      <c r="AD244" s="726"/>
      <c r="AE244" s="1040"/>
      <c r="AF244" s="1305"/>
      <c r="AG244" s="1306" t="s">
        <v>83</v>
      </c>
      <c r="AH244" s="1305"/>
      <c r="AI244" s="1306" t="s">
        <v>83</v>
      </c>
      <c r="AJ244" s="649"/>
      <c r="AK244" s="726"/>
      <c r="AL244" s="1040"/>
      <c r="AM244" s="1305"/>
      <c r="AN244" s="1306" t="s">
        <v>83</v>
      </c>
      <c r="AO244" s="1305"/>
      <c r="AP244" s="1306" t="s">
        <v>83</v>
      </c>
      <c r="AQ244" s="649"/>
      <c r="AR244" s="726"/>
      <c r="AS244" s="1040"/>
      <c r="AT244" s="1305"/>
      <c r="AU244" s="1306" t="s">
        <v>83</v>
      </c>
      <c r="AV244" s="1305"/>
      <c r="AW244" s="1306" t="s">
        <v>83</v>
      </c>
      <c r="AX244" s="649"/>
      <c r="AY244" s="726"/>
      <c r="AZ244" s="1040"/>
      <c r="BA244" s="1305"/>
      <c r="BB244" s="1306" t="s">
        <v>83</v>
      </c>
      <c r="BC244" s="1305"/>
      <c r="BD244" s="1306" t="s">
        <v>83</v>
      </c>
      <c r="BE244" s="649"/>
      <c r="BF244" s="726"/>
      <c r="BG244" s="1040"/>
      <c r="BH244" s="1305"/>
      <c r="BI244" s="1306" t="s">
        <v>83</v>
      </c>
      <c r="BJ244" s="1305"/>
      <c r="BK244" s="1306" t="s">
        <v>83</v>
      </c>
      <c r="BL244" s="649"/>
      <c r="BM244" s="726"/>
      <c r="BN244" s="1040"/>
      <c r="BO244" s="1305"/>
      <c r="BP244" s="1306" t="s">
        <v>83</v>
      </c>
      <c r="BQ244" s="1305"/>
      <c r="BR244" s="1306" t="s">
        <v>83</v>
      </c>
      <c r="BS244" s="649"/>
      <c r="BT244" s="726"/>
      <c r="BU244" s="1040"/>
      <c r="BV244" s="1305"/>
      <c r="BW244" s="1306" t="s">
        <v>83</v>
      </c>
      <c r="BX244" s="1305"/>
      <c r="BY244" s="1306" t="s">
        <v>83</v>
      </c>
      <c r="BZ244" s="649"/>
      <c r="CA244" s="726"/>
      <c r="CB244" s="1040"/>
      <c r="CC244" s="1305"/>
      <c r="CD244" s="1306" t="s">
        <v>83</v>
      </c>
      <c r="CE244" s="1305"/>
      <c r="CF244" s="1306" t="s">
        <v>84</v>
      </c>
      <c r="CG244" s="726"/>
      <c r="CH244" s="1280" t="s">
        <v>721</v>
      </c>
      <c r="CI244" s="956" t="str">
        <f>strCheckDate(O245:CG245)</f>
        <v/>
      </c>
      <c r="CJ244" s="777"/>
      <c r="CK244" s="777" t="str">
        <f t="shared" si="4"/>
        <v/>
      </c>
      <c r="CL244" s="777"/>
      <c r="CM244" s="777"/>
      <c r="CN244" s="777"/>
      <c r="CO244" s="956"/>
      <c r="CP244" s="956"/>
      <c r="CQ244" s="956"/>
      <c r="CR244" s="956"/>
      <c r="CS244" s="956"/>
      <c r="CT244" s="956"/>
      <c r="CU244" s="956"/>
    </row>
    <row r="245" spans="1:99" s="938" customFormat="1" ht="11.25" hidden="1" customHeight="1">
      <c r="A245" s="1310"/>
      <c r="B245" s="1310"/>
      <c r="C245" s="1310"/>
      <c r="D245" s="1310"/>
      <c r="E245" s="1310"/>
      <c r="F245" s="1310"/>
      <c r="G245" s="963"/>
      <c r="H245" s="963"/>
      <c r="I245" s="1310"/>
      <c r="J245" s="1310"/>
      <c r="K245" s="914"/>
      <c r="L245" s="752"/>
      <c r="M245" s="615"/>
      <c r="N245" s="615"/>
      <c r="O245" s="726"/>
      <c r="P245" s="726"/>
      <c r="Q245" s="732" t="str">
        <f>R244 &amp; "-" &amp; T244</f>
        <v>-</v>
      </c>
      <c r="R245" s="1305"/>
      <c r="S245" s="1306"/>
      <c r="T245" s="1305"/>
      <c r="U245" s="1306"/>
      <c r="V245" s="726"/>
      <c r="W245" s="726"/>
      <c r="X245" s="732" t="str">
        <f>Y244 &amp; "-" &amp; AA244</f>
        <v>-</v>
      </c>
      <c r="Y245" s="1305"/>
      <c r="Z245" s="1306"/>
      <c r="AA245" s="1305"/>
      <c r="AB245" s="1306"/>
      <c r="AC245" s="726"/>
      <c r="AD245" s="726"/>
      <c r="AE245" s="732" t="str">
        <f>AF244 &amp; "-" &amp; AH244</f>
        <v>-</v>
      </c>
      <c r="AF245" s="1305"/>
      <c r="AG245" s="1306"/>
      <c r="AH245" s="1305"/>
      <c r="AI245" s="1306"/>
      <c r="AJ245" s="726"/>
      <c r="AK245" s="726"/>
      <c r="AL245" s="732" t="str">
        <f>AM244 &amp; "-" &amp; AO244</f>
        <v>-</v>
      </c>
      <c r="AM245" s="1305"/>
      <c r="AN245" s="1306"/>
      <c r="AO245" s="1305"/>
      <c r="AP245" s="1306"/>
      <c r="AQ245" s="726"/>
      <c r="AR245" s="726"/>
      <c r="AS245" s="732" t="str">
        <f>AT244 &amp; "-" &amp; AV244</f>
        <v>-</v>
      </c>
      <c r="AT245" s="1305"/>
      <c r="AU245" s="1306"/>
      <c r="AV245" s="1305"/>
      <c r="AW245" s="1306"/>
      <c r="AX245" s="726"/>
      <c r="AY245" s="726"/>
      <c r="AZ245" s="732" t="str">
        <f>BA244 &amp; "-" &amp; BC244</f>
        <v>-</v>
      </c>
      <c r="BA245" s="1305"/>
      <c r="BB245" s="1306"/>
      <c r="BC245" s="1305"/>
      <c r="BD245" s="1306"/>
      <c r="BE245" s="726"/>
      <c r="BF245" s="726"/>
      <c r="BG245" s="732" t="str">
        <f>BH244 &amp; "-" &amp; BJ244</f>
        <v>-</v>
      </c>
      <c r="BH245" s="1305"/>
      <c r="BI245" s="1306"/>
      <c r="BJ245" s="1305"/>
      <c r="BK245" s="1306"/>
      <c r="BL245" s="726"/>
      <c r="BM245" s="726"/>
      <c r="BN245" s="732" t="str">
        <f>BO244 &amp; "-" &amp; BQ244</f>
        <v>-</v>
      </c>
      <c r="BO245" s="1305"/>
      <c r="BP245" s="1306"/>
      <c r="BQ245" s="1305"/>
      <c r="BR245" s="1306"/>
      <c r="BS245" s="726"/>
      <c r="BT245" s="726"/>
      <c r="BU245" s="732" t="str">
        <f>BV244 &amp; "-" &amp; BX244</f>
        <v>-</v>
      </c>
      <c r="BV245" s="1305"/>
      <c r="BW245" s="1306"/>
      <c r="BX245" s="1305"/>
      <c r="BY245" s="1306"/>
      <c r="BZ245" s="726"/>
      <c r="CA245" s="726"/>
      <c r="CB245" s="732" t="str">
        <f>CC244 &amp; "-" &amp; CE244</f>
        <v>-</v>
      </c>
      <c r="CC245" s="1305"/>
      <c r="CD245" s="1306"/>
      <c r="CE245" s="1305"/>
      <c r="CF245" s="1306"/>
      <c r="CG245" s="726"/>
      <c r="CH245" s="1281"/>
      <c r="CI245" s="956"/>
      <c r="CJ245" s="777"/>
      <c r="CK245" s="777" t="str">
        <f t="shared" si="4"/>
        <v/>
      </c>
      <c r="CL245" s="777"/>
      <c r="CM245" s="777"/>
      <c r="CN245" s="777"/>
      <c r="CO245" s="956"/>
      <c r="CP245" s="956"/>
      <c r="CQ245" s="956"/>
      <c r="CR245" s="956"/>
      <c r="CS245" s="956"/>
      <c r="CT245" s="956"/>
      <c r="CU245" s="956"/>
    </row>
    <row r="246" spans="1:99" s="938" customFormat="1" ht="15" customHeight="1">
      <c r="A246" s="1310"/>
      <c r="B246" s="1310"/>
      <c r="C246" s="1310"/>
      <c r="D246" s="1310"/>
      <c r="E246" s="1310"/>
      <c r="F246" s="1310"/>
      <c r="G246" s="974"/>
      <c r="H246" s="963"/>
      <c r="I246" s="1310"/>
      <c r="J246" s="1310"/>
      <c r="K246" s="913"/>
      <c r="L246" s="654"/>
      <c r="M246" s="527" t="s">
        <v>24</v>
      </c>
      <c r="N246" s="954"/>
      <c r="O246" s="954"/>
      <c r="P246" s="954"/>
      <c r="Q246" s="954"/>
      <c r="R246" s="954"/>
      <c r="S246" s="954"/>
      <c r="T246" s="954"/>
      <c r="U246" s="954"/>
      <c r="V246" s="954"/>
      <c r="W246" s="954"/>
      <c r="X246" s="954"/>
      <c r="Y246" s="954"/>
      <c r="Z246" s="954"/>
      <c r="AA246" s="954"/>
      <c r="AB246" s="954"/>
      <c r="AC246" s="954"/>
      <c r="AD246" s="954"/>
      <c r="AE246" s="954"/>
      <c r="AF246" s="954"/>
      <c r="AG246" s="954"/>
      <c r="AH246" s="954"/>
      <c r="AI246" s="954"/>
      <c r="AJ246" s="954"/>
      <c r="AK246" s="954"/>
      <c r="AL246" s="954"/>
      <c r="AM246" s="954"/>
      <c r="AN246" s="954"/>
      <c r="AO246" s="954"/>
      <c r="AP246" s="954"/>
      <c r="AQ246" s="954"/>
      <c r="AR246" s="954"/>
      <c r="AS246" s="954"/>
      <c r="AT246" s="954"/>
      <c r="AU246" s="954"/>
      <c r="AV246" s="954"/>
      <c r="AW246" s="954"/>
      <c r="AX246" s="954"/>
      <c r="AY246" s="954"/>
      <c r="AZ246" s="954"/>
      <c r="BA246" s="954"/>
      <c r="BB246" s="954"/>
      <c r="BC246" s="954"/>
      <c r="BD246" s="954"/>
      <c r="BE246" s="954"/>
      <c r="BF246" s="954"/>
      <c r="BG246" s="954"/>
      <c r="BH246" s="954"/>
      <c r="BI246" s="954"/>
      <c r="BJ246" s="954"/>
      <c r="BK246" s="954"/>
      <c r="BL246" s="954"/>
      <c r="BM246" s="954"/>
      <c r="BN246" s="954"/>
      <c r="BO246" s="954"/>
      <c r="BP246" s="954"/>
      <c r="BQ246" s="954"/>
      <c r="BR246" s="954"/>
      <c r="BS246" s="954"/>
      <c r="BT246" s="954"/>
      <c r="BU246" s="954"/>
      <c r="BV246" s="954"/>
      <c r="BW246" s="954"/>
      <c r="BX246" s="954"/>
      <c r="BY246" s="954"/>
      <c r="BZ246" s="954"/>
      <c r="CA246" s="954"/>
      <c r="CB246" s="954"/>
      <c r="CC246" s="954"/>
      <c r="CD246" s="954"/>
      <c r="CE246" s="954"/>
      <c r="CF246" s="954"/>
      <c r="CG246" s="725"/>
      <c r="CH246" s="1282"/>
      <c r="CI246" s="956"/>
      <c r="CJ246" s="777"/>
      <c r="CK246" s="777" t="str">
        <f t="shared" si="4"/>
        <v>Добавить вид теплоносителя (параметры теплоносителя)</v>
      </c>
      <c r="CL246" s="777"/>
      <c r="CM246" s="777"/>
      <c r="CN246" s="777"/>
      <c r="CO246" s="956"/>
      <c r="CP246" s="956"/>
      <c r="CQ246" s="956"/>
      <c r="CR246" s="956"/>
      <c r="CS246" s="956"/>
      <c r="CT246" s="956"/>
      <c r="CU246" s="956"/>
    </row>
    <row r="247" spans="1:99" s="938" customFormat="1" ht="15" customHeight="1">
      <c r="A247" s="1310"/>
      <c r="B247" s="1310"/>
      <c r="C247" s="1310"/>
      <c r="D247" s="1310"/>
      <c r="E247" s="1310"/>
      <c r="F247" s="974"/>
      <c r="G247" s="974"/>
      <c r="H247" s="963"/>
      <c r="I247" s="1310"/>
      <c r="J247" s="974"/>
      <c r="K247" s="913"/>
      <c r="L247" s="654"/>
      <c r="M247" s="526" t="s">
        <v>10</v>
      </c>
      <c r="N247" s="954"/>
      <c r="O247" s="954"/>
      <c r="P247" s="954"/>
      <c r="Q247" s="954"/>
      <c r="R247" s="954"/>
      <c r="S247" s="954"/>
      <c r="T247" s="954"/>
      <c r="U247" s="953"/>
      <c r="V247" s="954"/>
      <c r="W247" s="954"/>
      <c r="X247" s="954"/>
      <c r="Y247" s="954"/>
      <c r="Z247" s="954"/>
      <c r="AA247" s="954"/>
      <c r="AB247" s="953"/>
      <c r="AC247" s="954"/>
      <c r="AD247" s="954"/>
      <c r="AE247" s="954"/>
      <c r="AF247" s="954"/>
      <c r="AG247" s="954"/>
      <c r="AH247" s="954"/>
      <c r="AI247" s="953"/>
      <c r="AJ247" s="954"/>
      <c r="AK247" s="954"/>
      <c r="AL247" s="954"/>
      <c r="AM247" s="954"/>
      <c r="AN247" s="954"/>
      <c r="AO247" s="954"/>
      <c r="AP247" s="953"/>
      <c r="AQ247" s="954"/>
      <c r="AR247" s="954"/>
      <c r="AS247" s="954"/>
      <c r="AT247" s="954"/>
      <c r="AU247" s="954"/>
      <c r="AV247" s="954"/>
      <c r="AW247" s="953"/>
      <c r="AX247" s="954"/>
      <c r="AY247" s="954"/>
      <c r="AZ247" s="954"/>
      <c r="BA247" s="954"/>
      <c r="BB247" s="954"/>
      <c r="BC247" s="954"/>
      <c r="BD247" s="953"/>
      <c r="BE247" s="954"/>
      <c r="BF247" s="954"/>
      <c r="BG247" s="954"/>
      <c r="BH247" s="954"/>
      <c r="BI247" s="954"/>
      <c r="BJ247" s="954"/>
      <c r="BK247" s="953"/>
      <c r="BL247" s="954"/>
      <c r="BM247" s="954"/>
      <c r="BN247" s="954"/>
      <c r="BO247" s="954"/>
      <c r="BP247" s="954"/>
      <c r="BQ247" s="954"/>
      <c r="BR247" s="953"/>
      <c r="BS247" s="954"/>
      <c r="BT247" s="954"/>
      <c r="BU247" s="954"/>
      <c r="BV247" s="954"/>
      <c r="BW247" s="954"/>
      <c r="BX247" s="954"/>
      <c r="BY247" s="953"/>
      <c r="BZ247" s="954"/>
      <c r="CA247" s="954"/>
      <c r="CB247" s="954"/>
      <c r="CC247" s="954"/>
      <c r="CD247" s="954"/>
      <c r="CE247" s="954"/>
      <c r="CF247" s="953"/>
      <c r="CG247" s="954"/>
      <c r="CH247" s="634"/>
      <c r="CI247" s="956"/>
      <c r="CJ247" s="777"/>
      <c r="CK247" s="777" t="str">
        <f t="shared" si="4"/>
        <v>Добавить группу потребителей</v>
      </c>
      <c r="CL247" s="777"/>
      <c r="CM247" s="777"/>
      <c r="CN247" s="777"/>
      <c r="CO247" s="956"/>
      <c r="CP247" s="956"/>
      <c r="CQ247" s="956"/>
      <c r="CR247" s="956"/>
      <c r="CS247" s="956"/>
      <c r="CT247" s="956"/>
      <c r="CU247" s="956"/>
    </row>
    <row r="248" spans="1:99" s="938" customFormat="1" ht="15" customHeight="1">
      <c r="A248" s="1310"/>
      <c r="B248" s="1310"/>
      <c r="C248" s="1310"/>
      <c r="D248" s="1310"/>
      <c r="E248" s="912"/>
      <c r="F248" s="974"/>
      <c r="G248" s="974"/>
      <c r="H248" s="974"/>
      <c r="I248" s="927"/>
      <c r="J248" s="942"/>
      <c r="K248" s="911"/>
      <c r="L248" s="654"/>
      <c r="M248" s="949" t="s">
        <v>11</v>
      </c>
      <c r="N248" s="954"/>
      <c r="O248" s="954"/>
      <c r="P248" s="954"/>
      <c r="Q248" s="954"/>
      <c r="R248" s="954"/>
      <c r="S248" s="954"/>
      <c r="T248" s="954"/>
      <c r="U248" s="953"/>
      <c r="V248" s="954"/>
      <c r="W248" s="954"/>
      <c r="X248" s="954"/>
      <c r="Y248" s="954"/>
      <c r="Z248" s="954"/>
      <c r="AA248" s="954"/>
      <c r="AB248" s="953"/>
      <c r="AC248" s="954"/>
      <c r="AD248" s="954"/>
      <c r="AE248" s="954"/>
      <c r="AF248" s="954"/>
      <c r="AG248" s="954"/>
      <c r="AH248" s="954"/>
      <c r="AI248" s="953"/>
      <c r="AJ248" s="954"/>
      <c r="AK248" s="954"/>
      <c r="AL248" s="954"/>
      <c r="AM248" s="954"/>
      <c r="AN248" s="954"/>
      <c r="AO248" s="954"/>
      <c r="AP248" s="953"/>
      <c r="AQ248" s="954"/>
      <c r="AR248" s="954"/>
      <c r="AS248" s="954"/>
      <c r="AT248" s="954"/>
      <c r="AU248" s="954"/>
      <c r="AV248" s="954"/>
      <c r="AW248" s="953"/>
      <c r="AX248" s="954"/>
      <c r="AY248" s="954"/>
      <c r="AZ248" s="954"/>
      <c r="BA248" s="954"/>
      <c r="BB248" s="954"/>
      <c r="BC248" s="954"/>
      <c r="BD248" s="953"/>
      <c r="BE248" s="954"/>
      <c r="BF248" s="954"/>
      <c r="BG248" s="954"/>
      <c r="BH248" s="954"/>
      <c r="BI248" s="954"/>
      <c r="BJ248" s="954"/>
      <c r="BK248" s="953"/>
      <c r="BL248" s="954"/>
      <c r="BM248" s="954"/>
      <c r="BN248" s="954"/>
      <c r="BO248" s="954"/>
      <c r="BP248" s="954"/>
      <c r="BQ248" s="954"/>
      <c r="BR248" s="953"/>
      <c r="BS248" s="954"/>
      <c r="BT248" s="954"/>
      <c r="BU248" s="954"/>
      <c r="BV248" s="954"/>
      <c r="BW248" s="954"/>
      <c r="BX248" s="954"/>
      <c r="BY248" s="953"/>
      <c r="BZ248" s="954"/>
      <c r="CA248" s="954"/>
      <c r="CB248" s="954"/>
      <c r="CC248" s="954"/>
      <c r="CD248" s="954"/>
      <c r="CE248" s="954"/>
      <c r="CF248" s="953"/>
      <c r="CG248" s="954"/>
      <c r="CH248" s="634"/>
      <c r="CI248" s="956"/>
      <c r="CJ248" s="777"/>
      <c r="CK248" s="777" t="str">
        <f t="shared" si="4"/>
        <v>Добавить схему подключения</v>
      </c>
      <c r="CL248" s="777"/>
      <c r="CM248" s="777"/>
      <c r="CN248" s="777"/>
      <c r="CO248" s="956"/>
      <c r="CP248" s="956"/>
      <c r="CQ248" s="956"/>
      <c r="CR248" s="956"/>
      <c r="CS248" s="956"/>
      <c r="CT248" s="956"/>
      <c r="CU248" s="956"/>
    </row>
    <row r="249" spans="1:99" s="938" customFormat="1" ht="15" customHeight="1">
      <c r="A249" s="1310"/>
      <c r="B249" s="1310"/>
      <c r="C249" s="1310"/>
      <c r="D249" s="912"/>
      <c r="E249" s="912"/>
      <c r="F249" s="974"/>
      <c r="G249" s="974"/>
      <c r="H249" s="974"/>
      <c r="I249" s="927"/>
      <c r="J249" s="942"/>
      <c r="K249" s="911"/>
      <c r="L249" s="654"/>
      <c r="M249" s="948" t="s">
        <v>16</v>
      </c>
      <c r="N249" s="954"/>
      <c r="O249" s="954"/>
      <c r="P249" s="954"/>
      <c r="Q249" s="954"/>
      <c r="R249" s="954"/>
      <c r="S249" s="954"/>
      <c r="T249" s="954"/>
      <c r="U249" s="953"/>
      <c r="V249" s="954"/>
      <c r="W249" s="954"/>
      <c r="X249" s="954"/>
      <c r="Y249" s="954"/>
      <c r="Z249" s="954"/>
      <c r="AA249" s="954"/>
      <c r="AB249" s="953"/>
      <c r="AC249" s="954"/>
      <c r="AD249" s="954"/>
      <c r="AE249" s="954"/>
      <c r="AF249" s="954"/>
      <c r="AG249" s="954"/>
      <c r="AH249" s="954"/>
      <c r="AI249" s="953"/>
      <c r="AJ249" s="954"/>
      <c r="AK249" s="954"/>
      <c r="AL249" s="954"/>
      <c r="AM249" s="954"/>
      <c r="AN249" s="954"/>
      <c r="AO249" s="954"/>
      <c r="AP249" s="953"/>
      <c r="AQ249" s="954"/>
      <c r="AR249" s="954"/>
      <c r="AS249" s="954"/>
      <c r="AT249" s="954"/>
      <c r="AU249" s="954"/>
      <c r="AV249" s="954"/>
      <c r="AW249" s="953"/>
      <c r="AX249" s="954"/>
      <c r="AY249" s="954"/>
      <c r="AZ249" s="954"/>
      <c r="BA249" s="954"/>
      <c r="BB249" s="954"/>
      <c r="BC249" s="954"/>
      <c r="BD249" s="953"/>
      <c r="BE249" s="954"/>
      <c r="BF249" s="954"/>
      <c r="BG249" s="954"/>
      <c r="BH249" s="954"/>
      <c r="BI249" s="954"/>
      <c r="BJ249" s="954"/>
      <c r="BK249" s="953"/>
      <c r="BL249" s="954"/>
      <c r="BM249" s="954"/>
      <c r="BN249" s="954"/>
      <c r="BO249" s="954"/>
      <c r="BP249" s="954"/>
      <c r="BQ249" s="954"/>
      <c r="BR249" s="953"/>
      <c r="BS249" s="954"/>
      <c r="BT249" s="954"/>
      <c r="BU249" s="954"/>
      <c r="BV249" s="954"/>
      <c r="BW249" s="954"/>
      <c r="BX249" s="954"/>
      <c r="BY249" s="953"/>
      <c r="BZ249" s="954"/>
      <c r="CA249" s="954"/>
      <c r="CB249" s="954"/>
      <c r="CC249" s="954"/>
      <c r="CD249" s="954"/>
      <c r="CE249" s="954"/>
      <c r="CF249" s="953"/>
      <c r="CG249" s="954"/>
      <c r="CH249" s="634"/>
      <c r="CI249" s="956"/>
      <c r="CJ249" s="777"/>
      <c r="CK249" s="777" t="str">
        <f t="shared" si="4"/>
        <v>Добавить источник тепловой энергии</v>
      </c>
      <c r="CL249" s="777"/>
      <c r="CM249" s="777"/>
      <c r="CN249" s="777"/>
      <c r="CO249" s="956"/>
      <c r="CP249" s="956"/>
      <c r="CQ249" s="956"/>
      <c r="CR249" s="956"/>
      <c r="CS249" s="956"/>
      <c r="CT249" s="956"/>
      <c r="CU249" s="956"/>
    </row>
    <row r="250" spans="1:99" s="938" customFormat="1" ht="15" customHeight="1">
      <c r="A250" s="1310"/>
      <c r="B250" s="1310"/>
      <c r="C250" s="912"/>
      <c r="D250" s="912"/>
      <c r="E250" s="912"/>
      <c r="F250" s="912"/>
      <c r="G250" s="917"/>
      <c r="H250" s="927"/>
      <c r="I250" s="915"/>
      <c r="J250" s="942"/>
      <c r="K250" s="916"/>
      <c r="L250" s="654"/>
      <c r="M250" s="947" t="s">
        <v>17</v>
      </c>
      <c r="N250" s="954"/>
      <c r="O250" s="954"/>
      <c r="P250" s="954"/>
      <c r="Q250" s="954"/>
      <c r="R250" s="954"/>
      <c r="S250" s="954"/>
      <c r="T250" s="954"/>
      <c r="U250" s="953"/>
      <c r="V250" s="954"/>
      <c r="W250" s="954"/>
      <c r="X250" s="954"/>
      <c r="Y250" s="954"/>
      <c r="Z250" s="954"/>
      <c r="AA250" s="954"/>
      <c r="AB250" s="953"/>
      <c r="AC250" s="954"/>
      <c r="AD250" s="954"/>
      <c r="AE250" s="954"/>
      <c r="AF250" s="954"/>
      <c r="AG250" s="954"/>
      <c r="AH250" s="954"/>
      <c r="AI250" s="953"/>
      <c r="AJ250" s="954"/>
      <c r="AK250" s="954"/>
      <c r="AL250" s="954"/>
      <c r="AM250" s="954"/>
      <c r="AN250" s="954"/>
      <c r="AO250" s="954"/>
      <c r="AP250" s="953"/>
      <c r="AQ250" s="954"/>
      <c r="AR250" s="954"/>
      <c r="AS250" s="954"/>
      <c r="AT250" s="954"/>
      <c r="AU250" s="954"/>
      <c r="AV250" s="954"/>
      <c r="AW250" s="953"/>
      <c r="AX250" s="954"/>
      <c r="AY250" s="954"/>
      <c r="AZ250" s="954"/>
      <c r="BA250" s="954"/>
      <c r="BB250" s="954"/>
      <c r="BC250" s="954"/>
      <c r="BD250" s="953"/>
      <c r="BE250" s="954"/>
      <c r="BF250" s="954"/>
      <c r="BG250" s="954"/>
      <c r="BH250" s="954"/>
      <c r="BI250" s="954"/>
      <c r="BJ250" s="954"/>
      <c r="BK250" s="953"/>
      <c r="BL250" s="954"/>
      <c r="BM250" s="954"/>
      <c r="BN250" s="954"/>
      <c r="BO250" s="954"/>
      <c r="BP250" s="954"/>
      <c r="BQ250" s="954"/>
      <c r="BR250" s="953"/>
      <c r="BS250" s="954"/>
      <c r="BT250" s="954"/>
      <c r="BU250" s="954"/>
      <c r="BV250" s="954"/>
      <c r="BW250" s="954"/>
      <c r="BX250" s="954"/>
      <c r="BY250" s="953"/>
      <c r="BZ250" s="954"/>
      <c r="CA250" s="954"/>
      <c r="CB250" s="954"/>
      <c r="CC250" s="954"/>
      <c r="CD250" s="954"/>
      <c r="CE250" s="954"/>
      <c r="CF250" s="953"/>
      <c r="CG250" s="954"/>
      <c r="CH250" s="634"/>
      <c r="CI250" s="956"/>
      <c r="CJ250" s="777"/>
      <c r="CK250" s="777" t="str">
        <f t="shared" si="4"/>
        <v>Добавить наименование системы теплоснабжения</v>
      </c>
      <c r="CL250" s="777"/>
      <c r="CM250" s="777"/>
      <c r="CN250" s="777"/>
      <c r="CO250" s="956"/>
      <c r="CP250" s="956"/>
      <c r="CQ250" s="956"/>
      <c r="CR250" s="956"/>
      <c r="CS250" s="956"/>
      <c r="CT250" s="956"/>
      <c r="CU250" s="956"/>
    </row>
    <row r="251" spans="1:99" s="938" customFormat="1" ht="15" customHeight="1">
      <c r="A251" s="1310"/>
      <c r="B251" s="912"/>
      <c r="C251" s="912"/>
      <c r="D251" s="912"/>
      <c r="E251" s="912"/>
      <c r="F251" s="912"/>
      <c r="G251" s="917"/>
      <c r="H251" s="927"/>
      <c r="I251" s="927"/>
      <c r="J251" s="942"/>
      <c r="K251" s="911"/>
      <c r="L251" s="654"/>
      <c r="M251" s="696" t="s">
        <v>18</v>
      </c>
      <c r="N251" s="954"/>
      <c r="O251" s="954"/>
      <c r="P251" s="954"/>
      <c r="Q251" s="954"/>
      <c r="R251" s="954"/>
      <c r="S251" s="954"/>
      <c r="T251" s="954"/>
      <c r="U251" s="953"/>
      <c r="V251" s="954"/>
      <c r="W251" s="954"/>
      <c r="X251" s="954"/>
      <c r="Y251" s="954"/>
      <c r="Z251" s="954"/>
      <c r="AA251" s="954"/>
      <c r="AB251" s="953"/>
      <c r="AC251" s="954"/>
      <c r="AD251" s="954"/>
      <c r="AE251" s="954"/>
      <c r="AF251" s="954"/>
      <c r="AG251" s="954"/>
      <c r="AH251" s="954"/>
      <c r="AI251" s="953"/>
      <c r="AJ251" s="954"/>
      <c r="AK251" s="954"/>
      <c r="AL251" s="954"/>
      <c r="AM251" s="954"/>
      <c r="AN251" s="954"/>
      <c r="AO251" s="954"/>
      <c r="AP251" s="953"/>
      <c r="AQ251" s="954"/>
      <c r="AR251" s="954"/>
      <c r="AS251" s="954"/>
      <c r="AT251" s="954"/>
      <c r="AU251" s="954"/>
      <c r="AV251" s="954"/>
      <c r="AW251" s="953"/>
      <c r="AX251" s="954"/>
      <c r="AY251" s="954"/>
      <c r="AZ251" s="954"/>
      <c r="BA251" s="954"/>
      <c r="BB251" s="954"/>
      <c r="BC251" s="954"/>
      <c r="BD251" s="953"/>
      <c r="BE251" s="954"/>
      <c r="BF251" s="954"/>
      <c r="BG251" s="954"/>
      <c r="BH251" s="954"/>
      <c r="BI251" s="954"/>
      <c r="BJ251" s="954"/>
      <c r="BK251" s="953"/>
      <c r="BL251" s="954"/>
      <c r="BM251" s="954"/>
      <c r="BN251" s="954"/>
      <c r="BO251" s="954"/>
      <c r="BP251" s="954"/>
      <c r="BQ251" s="954"/>
      <c r="BR251" s="953"/>
      <c r="BS251" s="954"/>
      <c r="BT251" s="954"/>
      <c r="BU251" s="954"/>
      <c r="BV251" s="954"/>
      <c r="BW251" s="954"/>
      <c r="BX251" s="954"/>
      <c r="BY251" s="953"/>
      <c r="BZ251" s="954"/>
      <c r="CA251" s="954"/>
      <c r="CB251" s="954"/>
      <c r="CC251" s="954"/>
      <c r="CD251" s="954"/>
      <c r="CE251" s="954"/>
      <c r="CF251" s="953"/>
      <c r="CG251" s="954"/>
      <c r="CH251" s="634"/>
      <c r="CI251" s="956"/>
      <c r="CJ251" s="777"/>
      <c r="CK251" s="777" t="str">
        <f t="shared" si="4"/>
        <v>Добавить территорию действия тарифа</v>
      </c>
      <c r="CL251" s="777"/>
      <c r="CM251" s="777"/>
      <c r="CN251" s="777"/>
      <c r="CO251" s="956"/>
      <c r="CP251" s="956"/>
      <c r="CQ251" s="956"/>
      <c r="CR251" s="956"/>
      <c r="CS251" s="956"/>
      <c r="CT251" s="956"/>
      <c r="CU251" s="956"/>
    </row>
    <row r="252" spans="1:99" s="937" customFormat="1" ht="15" customHeight="1">
      <c r="L252" s="462"/>
      <c r="M252" s="699" t="s">
        <v>308</v>
      </c>
      <c r="N252" s="954"/>
      <c r="O252" s="954"/>
      <c r="P252" s="954"/>
      <c r="Q252" s="954"/>
      <c r="R252" s="954"/>
      <c r="S252" s="954"/>
      <c r="T252" s="954"/>
      <c r="U252" s="953"/>
      <c r="V252" s="954"/>
      <c r="W252" s="634"/>
      <c r="X252" s="958"/>
      <c r="Y252" s="958"/>
      <c r="Z252" s="958"/>
      <c r="AA252" s="958"/>
      <c r="AB252" s="958"/>
      <c r="AC252" s="958"/>
      <c r="AD252" s="958"/>
      <c r="AE252" s="958"/>
      <c r="AF252" s="958"/>
      <c r="AG252" s="958"/>
      <c r="AH252" s="958"/>
    </row>
    <row r="253" spans="1:99" s="566" customFormat="1" ht="15" customHeight="1">
      <c r="A253" s="565"/>
      <c r="B253" s="565"/>
      <c r="C253" s="565"/>
      <c r="D253" s="565"/>
      <c r="E253" s="565"/>
      <c r="F253" s="565"/>
      <c r="G253" s="564"/>
      <c r="H253" s="565"/>
      <c r="I253" s="384"/>
      <c r="J253" s="648"/>
      <c r="K253" s="384"/>
      <c r="L253" s="567"/>
      <c r="M253" s="642"/>
      <c r="N253" s="738"/>
      <c r="O253" s="738"/>
      <c r="P253" s="738"/>
      <c r="Q253" s="738"/>
      <c r="R253" s="738"/>
      <c r="S253" s="738"/>
      <c r="T253" s="738"/>
      <c r="U253" s="646"/>
      <c r="V253" s="738"/>
      <c r="W253" s="738"/>
      <c r="X253" s="738"/>
      <c r="Y253" s="738"/>
      <c r="Z253" s="738"/>
      <c r="AA253" s="738"/>
      <c r="AB253" s="646"/>
      <c r="AC253" s="738"/>
      <c r="AD253" s="646"/>
      <c r="AE253" s="565"/>
      <c r="AF253" s="565"/>
      <c r="AG253" s="565"/>
      <c r="AH253" s="565"/>
    </row>
    <row r="254" spans="1:99" s="34" customFormat="1" ht="11.25">
      <c r="A254" s="34" t="s">
        <v>276</v>
      </c>
    </row>
    <row r="255" spans="1:99" ht="11.25"/>
    <row r="256" spans="1:99" s="13" customFormat="1" ht="15" customHeight="1">
      <c r="C256" s="160"/>
      <c r="D256" s="117"/>
      <c r="E256" s="1020"/>
    </row>
    <row r="258" spans="1:24" s="34" customFormat="1" ht="17.100000000000001" customHeight="1">
      <c r="A258" s="34" t="s">
        <v>275</v>
      </c>
    </row>
    <row r="260" spans="1:24" s="35" customFormat="1" ht="17.100000000000001" customHeight="1">
      <c r="A260" s="92"/>
      <c r="B260" s="92"/>
      <c r="C260" s="81"/>
      <c r="D260" s="144"/>
      <c r="E260" s="100">
        <v>1</v>
      </c>
      <c r="F260" s="101"/>
      <c r="G260" s="101"/>
      <c r="H260" s="101"/>
      <c r="I260" s="101"/>
      <c r="J260" s="101"/>
      <c r="K260" s="101"/>
      <c r="L260" s="101"/>
      <c r="M260" s="101"/>
      <c r="N260" s="101"/>
      <c r="O260" s="101"/>
      <c r="P260" s="101"/>
      <c r="Q260" s="101"/>
      <c r="R260" s="102"/>
      <c r="S260" s="102"/>
      <c r="T260" s="102"/>
      <c r="U260" s="103"/>
      <c r="V260" s="103"/>
      <c r="W260" s="103"/>
      <c r="X260" s="104"/>
    </row>
    <row r="262" spans="1:24" s="34" customFormat="1" ht="17.100000000000001" customHeight="1">
      <c r="A262" s="34" t="s">
        <v>276</v>
      </c>
    </row>
    <row r="263" spans="1:24" ht="17.100000000000001" customHeight="1">
      <c r="G263" s="90"/>
      <c r="H263" s="90"/>
    </row>
    <row r="264" spans="1:24" s="35" customFormat="1" ht="17.100000000000001" customHeight="1">
      <c r="A264" s="91"/>
      <c r="B264" s="83"/>
      <c r="C264" s="81"/>
      <c r="D264" s="144"/>
      <c r="E264" s="105" t="s">
        <v>92</v>
      </c>
      <c r="F264" s="101"/>
      <c r="G264" s="101"/>
      <c r="H264" s="101"/>
      <c r="I264" s="101"/>
      <c r="J264" s="102"/>
      <c r="K264" s="102"/>
      <c r="L264" s="102"/>
      <c r="M264" s="103"/>
      <c r="N264" s="103"/>
      <c r="O264" s="103"/>
      <c r="P264" s="104"/>
      <c r="Q264" s="84"/>
      <c r="R264" s="84"/>
      <c r="S264" s="84"/>
      <c r="T264" s="84"/>
      <c r="U264" s="84"/>
      <c r="V264" s="84"/>
      <c r="W264" s="84"/>
      <c r="X264" s="84"/>
    </row>
    <row r="266" spans="1:24" s="34" customFormat="1" ht="17.100000000000001" customHeight="1">
      <c r="A266" s="34" t="s">
        <v>277</v>
      </c>
    </row>
    <row r="267" spans="1:24" ht="17.100000000000001" customHeight="1">
      <c r="G267" s="90"/>
      <c r="H267" s="90"/>
    </row>
    <row r="268" spans="1:24" s="35" customFormat="1" ht="17.100000000000001" customHeight="1">
      <c r="A268" s="91"/>
      <c r="B268" s="83"/>
      <c r="C268" s="81"/>
      <c r="D268" s="144"/>
      <c r="E268" s="105" t="s">
        <v>92</v>
      </c>
      <c r="F268" s="101"/>
      <c r="G268" s="101"/>
      <c r="H268" s="101"/>
      <c r="I268" s="101"/>
      <c r="J268" s="102"/>
      <c r="K268" s="102"/>
      <c r="L268" s="102"/>
      <c r="M268" s="103"/>
      <c r="N268" s="103"/>
      <c r="O268" s="103"/>
      <c r="P268" s="104"/>
      <c r="Q268" s="84"/>
      <c r="R268" s="84"/>
      <c r="S268" s="84"/>
      <c r="T268" s="84"/>
      <c r="U268" s="84"/>
      <c r="V268" s="84"/>
      <c r="W268" s="84"/>
      <c r="X268" s="84"/>
    </row>
    <row r="270" spans="1:24" s="34" customFormat="1" ht="17.100000000000001" customHeight="1">
      <c r="A270" s="34" t="s">
        <v>304</v>
      </c>
      <c r="B270" s="34" t="s">
        <v>305</v>
      </c>
      <c r="C270" s="34" t="s">
        <v>306</v>
      </c>
    </row>
    <row r="272" spans="1:24" s="22" customFormat="1" ht="20.100000000000001" customHeight="1">
      <c r="A272" s="86"/>
      <c r="B272" s="85"/>
      <c r="C272" s="19"/>
      <c r="D272" s="20"/>
      <c r="F272" s="37" t="s">
        <v>80</v>
      </c>
      <c r="G272" s="26"/>
      <c r="I272" s="52"/>
    </row>
    <row r="273" spans="1:9" s="22" customFormat="1" ht="22.5">
      <c r="A273" s="86"/>
      <c r="B273" s="87"/>
      <c r="C273" s="19"/>
      <c r="D273" s="32"/>
      <c r="E273" s="31" t="s">
        <v>76</v>
      </c>
      <c r="F273" s="33"/>
      <c r="G273" s="26"/>
      <c r="I273" s="52"/>
    </row>
    <row r="274" spans="1:9" s="22" customFormat="1" ht="19.5">
      <c r="A274" s="86"/>
      <c r="B274" s="87"/>
      <c r="C274" s="19"/>
      <c r="D274" s="32"/>
      <c r="E274" s="31" t="s">
        <v>77</v>
      </c>
      <c r="F274" s="33"/>
      <c r="G274" s="26"/>
      <c r="I274" s="52"/>
    </row>
    <row r="275" spans="1:9" s="22" customFormat="1" ht="13.5" customHeight="1">
      <c r="A275" s="85"/>
      <c r="B275" s="85"/>
      <c r="C275" s="19"/>
      <c r="D275" s="23"/>
      <c r="E275" s="24"/>
      <c r="F275" s="36"/>
      <c r="G275" s="20"/>
      <c r="I275" s="52"/>
    </row>
    <row r="276" spans="1:9" s="22" customFormat="1" ht="20.100000000000001" customHeight="1">
      <c r="A276" s="86"/>
      <c r="B276" s="85"/>
      <c r="C276" s="19"/>
      <c r="D276" s="20"/>
      <c r="F276" s="37" t="s">
        <v>171</v>
      </c>
      <c r="G276" s="26"/>
      <c r="I276" s="52"/>
    </row>
    <row r="277" spans="1:9" s="22" customFormat="1" ht="22.5">
      <c r="A277" s="86"/>
      <c r="B277" s="87"/>
      <c r="C277" s="19"/>
      <c r="D277" s="32"/>
      <c r="E277" s="38" t="s">
        <v>86</v>
      </c>
      <c r="F277" s="33"/>
      <c r="G277" s="26"/>
      <c r="I277" s="52"/>
    </row>
    <row r="278" spans="1:9" s="22" customFormat="1" ht="22.5">
      <c r="A278" s="86"/>
      <c r="B278" s="87"/>
      <c r="C278" s="19"/>
      <c r="D278" s="32"/>
      <c r="E278" s="38" t="s">
        <v>170</v>
      </c>
      <c r="F278" s="33"/>
      <c r="G278" s="26"/>
      <c r="I278" s="52"/>
    </row>
    <row r="279" spans="1:9" s="22" customFormat="1" ht="13.5" customHeight="1">
      <c r="A279" s="85"/>
      <c r="B279" s="85"/>
      <c r="C279" s="19"/>
      <c r="D279" s="23"/>
      <c r="E279" s="24"/>
      <c r="F279" s="36"/>
      <c r="G279" s="20"/>
      <c r="I279" s="52"/>
    </row>
    <row r="280" spans="1:9" s="22" customFormat="1" ht="20.100000000000001" customHeight="1">
      <c r="A280" s="86"/>
      <c r="B280" s="85"/>
      <c r="C280" s="19"/>
      <c r="D280" s="20"/>
      <c r="F280" s="37" t="s">
        <v>172</v>
      </c>
      <c r="G280" s="26"/>
      <c r="I280" s="52"/>
    </row>
    <row r="281" spans="1:9" s="22" customFormat="1" ht="22.5">
      <c r="A281" s="86"/>
      <c r="B281" s="87"/>
      <c r="C281" s="19"/>
      <c r="D281" s="32"/>
      <c r="E281" s="38" t="s">
        <v>86</v>
      </c>
      <c r="F281" s="33"/>
      <c r="G281" s="26"/>
      <c r="I281" s="52"/>
    </row>
    <row r="282" spans="1:9" s="22" customFormat="1" ht="22.5">
      <c r="A282" s="86"/>
      <c r="B282" s="87"/>
      <c r="C282" s="19"/>
      <c r="D282" s="32"/>
      <c r="E282" s="38" t="s">
        <v>170</v>
      </c>
      <c r="F282" s="33"/>
      <c r="G282" s="26"/>
      <c r="I282" s="52"/>
    </row>
    <row r="283" spans="1:9" s="22" customFormat="1" ht="13.5" customHeight="1">
      <c r="A283" s="85"/>
      <c r="B283" s="85"/>
      <c r="C283" s="19"/>
      <c r="D283" s="23"/>
      <c r="E283" s="24"/>
      <c r="F283" s="36"/>
      <c r="G283" s="20"/>
      <c r="I283" s="52"/>
    </row>
    <row r="284" spans="1:9" s="22" customFormat="1" ht="20.100000000000001" customHeight="1">
      <c r="A284" s="86"/>
      <c r="B284" s="85"/>
      <c r="C284" s="19"/>
      <c r="D284" s="20"/>
      <c r="F284" s="37" t="s">
        <v>173</v>
      </c>
      <c r="G284" s="26"/>
      <c r="I284" s="52"/>
    </row>
    <row r="285" spans="1:9" s="22" customFormat="1" ht="22.5">
      <c r="A285" s="86"/>
      <c r="B285" s="87"/>
      <c r="C285" s="19"/>
      <c r="D285" s="32"/>
      <c r="E285" s="31" t="s">
        <v>86</v>
      </c>
      <c r="F285" s="33"/>
      <c r="G285" s="26"/>
      <c r="I285" s="52"/>
    </row>
    <row r="286" spans="1:9" s="22" customFormat="1" ht="19.5">
      <c r="A286" s="86"/>
      <c r="B286" s="87"/>
      <c r="C286" s="19"/>
      <c r="D286" s="32"/>
      <c r="E286" s="31" t="s">
        <v>87</v>
      </c>
      <c r="F286" s="33"/>
      <c r="G286" s="26"/>
      <c r="I286" s="52"/>
    </row>
    <row r="287" spans="1:9" s="22" customFormat="1" ht="22.5">
      <c r="A287" s="86"/>
      <c r="B287" s="87"/>
      <c r="C287" s="19"/>
      <c r="D287" s="32"/>
      <c r="E287" s="38" t="s">
        <v>170</v>
      </c>
      <c r="F287" s="33"/>
      <c r="G287" s="26"/>
      <c r="I287" s="52"/>
    </row>
    <row r="288" spans="1:9" s="22" customFormat="1" ht="19.5">
      <c r="A288" s="86"/>
      <c r="B288" s="87"/>
      <c r="C288" s="19"/>
      <c r="D288" s="32"/>
      <c r="E288" s="31" t="s">
        <v>88</v>
      </c>
      <c r="F288" s="33"/>
      <c r="G288" s="26"/>
      <c r="I288" s="52"/>
    </row>
    <row r="290" spans="1:83" s="34" customFormat="1" ht="17.100000000000001" customHeight="1">
      <c r="A290" s="34" t="s">
        <v>325</v>
      </c>
    </row>
    <row r="292" spans="1:83" s="121" customFormat="1" ht="14.25">
      <c r="A292" s="178" t="s">
        <v>49</v>
      </c>
      <c r="B292" s="129" t="s">
        <v>252</v>
      </c>
      <c r="C292" s="130"/>
      <c r="D292" s="132"/>
      <c r="E292" s="417"/>
      <c r="F292" s="1033"/>
      <c r="G292" s="1033"/>
      <c r="H292" s="1033"/>
      <c r="I292" s="1038"/>
      <c r="J292" s="294"/>
      <c r="K292" s="295"/>
      <c r="M292" s="422" t="str">
        <f>IF(ISERROR(INDEX(kind_of_nameforms,MATCH(E292,kind_of_forms,0),1)),"",INDEX(kind_of_nameforms,MATCH(E292,kind_of_forms,0),1))</f>
        <v/>
      </c>
    </row>
    <row r="295" spans="1:83" s="253" customFormat="1" ht="15">
      <c r="A295" s="34" t="s">
        <v>402</v>
      </c>
      <c r="B295" s="34"/>
      <c r="C295" s="34"/>
      <c r="D295" s="34"/>
      <c r="E295" s="34"/>
      <c r="F295" s="34"/>
      <c r="G295" s="34"/>
      <c r="H295" s="34"/>
      <c r="I295" s="34"/>
      <c r="J295" s="34"/>
      <c r="K295" s="34"/>
      <c r="L295" s="34"/>
      <c r="M295" s="34"/>
      <c r="N295" s="34"/>
      <c r="O295" s="34"/>
      <c r="P295" s="34"/>
      <c r="Q295" s="34"/>
      <c r="R295" s="34"/>
      <c r="S295" s="34"/>
      <c r="T295" s="34"/>
      <c r="U295" s="252"/>
      <c r="V295" s="34"/>
      <c r="W295" s="34"/>
    </row>
    <row r="296" spans="1:83" s="253" customFormat="1" ht="15">
      <c r="D296" s="335"/>
      <c r="E296" s="335"/>
      <c r="F296" s="335"/>
      <c r="G296" s="335"/>
      <c r="H296" s="335"/>
      <c r="I296" s="335"/>
      <c r="J296" s="335"/>
      <c r="K296" s="335"/>
      <c r="L296" s="335"/>
      <c r="U296" s="254"/>
    </row>
    <row r="297" spans="1:83" s="257" customFormat="1" ht="15" customHeight="1">
      <c r="A297" s="84"/>
      <c r="B297" s="179" t="s">
        <v>403</v>
      </c>
      <c r="C297" s="1408"/>
      <c r="D297" s="1235">
        <v>1</v>
      </c>
      <c r="E297" s="1312"/>
      <c r="F297" s="329"/>
      <c r="G297" s="181">
        <v>0</v>
      </c>
      <c r="H297" s="334"/>
      <c r="I297" s="242"/>
      <c r="J297" s="371" t="s">
        <v>496</v>
      </c>
      <c r="K297" s="148"/>
      <c r="L297" s="258"/>
      <c r="M297" s="204">
        <f>mergeValue(H297)</f>
        <v>0</v>
      </c>
      <c r="N297" s="194"/>
      <c r="O297" s="194"/>
      <c r="P297" s="204" t="str">
        <f>IF(ISERROR(MATCH(Q297,MODesc,0)),"n","y")</f>
        <v>n</v>
      </c>
      <c r="Q297" s="194"/>
      <c r="R297" s="204" t="str">
        <f>K297&amp;"("&amp;L297&amp;")"</f>
        <v>()</v>
      </c>
      <c r="S297" s="179"/>
      <c r="T297" s="179"/>
      <c r="U297" s="240"/>
      <c r="V297" s="179"/>
      <c r="W297" s="179"/>
      <c r="X297" s="179"/>
      <c r="Y297" s="256"/>
      <c r="Z297" s="256"/>
      <c r="AA297" s="219"/>
      <c r="AB297" s="219"/>
      <c r="AC297" s="219"/>
      <c r="AD297" s="219"/>
      <c r="AE297" s="219"/>
      <c r="AF297" s="219"/>
      <c r="AG297" s="219"/>
      <c r="AH297" s="219"/>
      <c r="AI297" s="219"/>
      <c r="AJ297" s="219"/>
      <c r="AK297" s="219"/>
      <c r="AL297" s="219"/>
      <c r="AM297" s="219"/>
      <c r="AN297" s="219"/>
      <c r="AO297" s="219"/>
      <c r="AP297" s="219"/>
      <c r="AQ297" s="219"/>
      <c r="AR297" s="219"/>
      <c r="AS297" s="219"/>
      <c r="AT297" s="219"/>
      <c r="AU297" s="219"/>
      <c r="AV297" s="219"/>
      <c r="AW297" s="219"/>
      <c r="AX297" s="219"/>
      <c r="AY297" s="219"/>
      <c r="AZ297" s="219"/>
      <c r="BA297" s="219"/>
      <c r="BB297" s="219"/>
      <c r="BC297" s="219"/>
      <c r="BD297" s="219"/>
      <c r="BE297" s="219"/>
      <c r="BF297" s="219"/>
      <c r="BG297" s="219"/>
      <c r="BH297" s="219"/>
      <c r="BI297" s="219"/>
      <c r="BJ297" s="219"/>
      <c r="BK297" s="219"/>
      <c r="BL297" s="219"/>
      <c r="BM297" s="219"/>
      <c r="BN297" s="219"/>
      <c r="BO297" s="219"/>
      <c r="BP297" s="219"/>
      <c r="BQ297" s="219"/>
      <c r="BR297" s="219"/>
      <c r="BS297" s="219"/>
      <c r="BT297" s="219"/>
      <c r="BU297" s="219"/>
      <c r="BV297" s="256"/>
      <c r="BW297" s="256"/>
      <c r="BX297" s="256"/>
      <c r="BY297" s="256"/>
      <c r="BZ297" s="256"/>
      <c r="CA297" s="256"/>
      <c r="CB297" s="256"/>
      <c r="CC297" s="256"/>
      <c r="CD297" s="256"/>
      <c r="CE297" s="256"/>
    </row>
    <row r="298" spans="1:83" s="257" customFormat="1" ht="15" customHeight="1">
      <c r="A298" s="84"/>
      <c r="B298" s="84"/>
      <c r="C298" s="1408"/>
      <c r="D298" s="1235"/>
      <c r="E298" s="1312"/>
      <c r="F298" s="242"/>
      <c r="G298" s="243"/>
      <c r="H298" s="148" t="s">
        <v>401</v>
      </c>
      <c r="I298" s="243"/>
      <c r="J298" s="243"/>
      <c r="K298" s="259"/>
      <c r="L298" s="258"/>
      <c r="M298" s="194"/>
      <c r="N298" s="194"/>
      <c r="O298" s="194"/>
      <c r="P298" s="194"/>
      <c r="Q298" s="204"/>
      <c r="R298" s="194"/>
      <c r="S298" s="179"/>
      <c r="T298" s="179"/>
      <c r="U298" s="240"/>
      <c r="V298" s="179"/>
      <c r="W298" s="179"/>
      <c r="X298" s="179"/>
      <c r="Y298" s="256"/>
      <c r="Z298" s="256"/>
      <c r="AA298" s="219"/>
      <c r="AB298" s="219"/>
      <c r="AC298" s="219"/>
      <c r="AD298" s="219"/>
      <c r="AE298" s="219"/>
      <c r="AF298" s="219"/>
      <c r="AG298" s="219"/>
      <c r="AH298" s="219"/>
      <c r="AI298" s="219"/>
      <c r="AJ298" s="219"/>
      <c r="AK298" s="219"/>
      <c r="AL298" s="219"/>
      <c r="AM298" s="219"/>
      <c r="AN298" s="219"/>
      <c r="AO298" s="219"/>
      <c r="AP298" s="219"/>
      <c r="AQ298" s="219"/>
      <c r="AR298" s="219"/>
      <c r="AS298" s="219"/>
      <c r="AT298" s="219"/>
      <c r="AU298" s="219"/>
      <c r="AV298" s="219"/>
      <c r="AW298" s="219"/>
      <c r="AX298" s="219"/>
      <c r="AY298" s="219"/>
      <c r="AZ298" s="219"/>
      <c r="BA298" s="219"/>
      <c r="BB298" s="219"/>
      <c r="BC298" s="219"/>
      <c r="BD298" s="219"/>
      <c r="BE298" s="219"/>
      <c r="BF298" s="219"/>
      <c r="BG298" s="219"/>
      <c r="BH298" s="219"/>
      <c r="BI298" s="219"/>
      <c r="BJ298" s="219"/>
      <c r="BK298" s="219"/>
      <c r="BL298" s="219"/>
      <c r="BM298" s="219"/>
      <c r="BN298" s="219"/>
      <c r="BO298" s="219"/>
      <c r="BP298" s="219"/>
      <c r="BQ298" s="219"/>
      <c r="BR298" s="219"/>
      <c r="BS298" s="219"/>
      <c r="BT298" s="219"/>
      <c r="BU298" s="219"/>
      <c r="BV298" s="256"/>
      <c r="BW298" s="256"/>
      <c r="BX298" s="256"/>
      <c r="BY298" s="256"/>
      <c r="BZ298" s="256"/>
      <c r="CA298" s="256"/>
      <c r="CB298" s="256"/>
      <c r="CC298" s="256"/>
      <c r="CD298" s="256"/>
      <c r="CE298" s="256"/>
    </row>
    <row r="299" spans="1:83" s="253" customFormat="1" ht="15">
      <c r="Q299" s="260"/>
      <c r="U299" s="254"/>
    </row>
    <row r="300" spans="1:83" s="253" customFormat="1" ht="15">
      <c r="A300" s="34" t="s">
        <v>404</v>
      </c>
      <c r="B300" s="34"/>
      <c r="C300" s="34"/>
      <c r="D300" s="34"/>
      <c r="E300" s="34"/>
      <c r="F300" s="34"/>
      <c r="G300" s="34"/>
      <c r="H300" s="34"/>
      <c r="I300" s="34"/>
      <c r="J300" s="34"/>
      <c r="K300" s="34"/>
      <c r="L300" s="34"/>
      <c r="M300" s="34"/>
      <c r="N300" s="34"/>
      <c r="O300" s="34"/>
      <c r="P300" s="34"/>
      <c r="Q300" s="261"/>
      <c r="R300" s="34"/>
      <c r="S300" s="34"/>
      <c r="T300" s="34"/>
      <c r="U300" s="252"/>
      <c r="V300" s="34"/>
      <c r="W300" s="34"/>
    </row>
    <row r="301" spans="1:83" s="253" customFormat="1" ht="15">
      <c r="F301" s="335"/>
      <c r="G301" s="335"/>
      <c r="H301" s="335"/>
      <c r="I301" s="335"/>
      <c r="J301" s="335"/>
      <c r="K301" s="335"/>
      <c r="L301" s="335"/>
      <c r="Q301" s="260"/>
      <c r="U301" s="254"/>
    </row>
    <row r="302" spans="1:83" s="257" customFormat="1" ht="15" customHeight="1">
      <c r="A302" s="84"/>
      <c r="B302" s="179" t="s">
        <v>403</v>
      </c>
      <c r="C302" s="1409"/>
      <c r="D302" s="241"/>
      <c r="E302" s="424"/>
      <c r="F302" s="1410"/>
      <c r="G302" s="1235">
        <v>0</v>
      </c>
      <c r="H302" s="1237"/>
      <c r="I302" s="242"/>
      <c r="J302" s="371" t="s">
        <v>496</v>
      </c>
      <c r="K302" s="148"/>
      <c r="L302" s="258"/>
      <c r="M302" s="204">
        <f>mergeValue(H302)</f>
        <v>0</v>
      </c>
      <c r="N302" s="194"/>
      <c r="O302" s="194"/>
      <c r="P302" s="194"/>
      <c r="Q302" s="194"/>
      <c r="R302" s="204" t="str">
        <f>K302&amp;"("&amp;L302&amp;")"</f>
        <v>()</v>
      </c>
      <c r="S302" s="179"/>
      <c r="T302" s="179"/>
      <c r="U302" s="240"/>
      <c r="V302" s="179"/>
      <c r="W302" s="179"/>
      <c r="X302" s="179"/>
      <c r="Y302" s="256"/>
      <c r="Z302" s="256"/>
      <c r="AA302" s="219"/>
      <c r="AB302" s="219"/>
      <c r="AC302" s="219"/>
      <c r="AD302" s="219"/>
      <c r="AE302" s="219"/>
      <c r="AF302" s="219"/>
      <c r="AG302" s="219"/>
      <c r="AH302" s="219"/>
      <c r="AI302" s="219"/>
      <c r="AJ302" s="219"/>
      <c r="AK302" s="219"/>
      <c r="AL302" s="219"/>
      <c r="AM302" s="219"/>
      <c r="AN302" s="219"/>
      <c r="AO302" s="219"/>
      <c r="AP302" s="219"/>
      <c r="AQ302" s="219"/>
      <c r="AR302" s="219"/>
      <c r="AS302" s="219"/>
      <c r="AT302" s="219"/>
      <c r="AU302" s="219"/>
      <c r="AV302" s="219"/>
      <c r="AW302" s="219"/>
      <c r="AX302" s="219"/>
      <c r="AY302" s="219"/>
      <c r="AZ302" s="219"/>
      <c r="BA302" s="219"/>
      <c r="BB302" s="219"/>
      <c r="BC302" s="219"/>
      <c r="BD302" s="219"/>
      <c r="BE302" s="219"/>
      <c r="BF302" s="219"/>
      <c r="BG302" s="219"/>
      <c r="BH302" s="219"/>
      <c r="BI302" s="219"/>
      <c r="BJ302" s="219"/>
      <c r="BK302" s="219"/>
      <c r="BL302" s="219"/>
      <c r="BM302" s="219"/>
      <c r="BN302" s="219"/>
      <c r="BO302" s="219"/>
      <c r="BP302" s="219"/>
      <c r="BQ302" s="219"/>
      <c r="BR302" s="219"/>
      <c r="BS302" s="219"/>
      <c r="BT302" s="219"/>
      <c r="BU302" s="219"/>
      <c r="BV302" s="256"/>
      <c r="BW302" s="256"/>
      <c r="BX302" s="256"/>
      <c r="BY302" s="256"/>
      <c r="BZ302" s="256"/>
      <c r="CA302" s="256"/>
      <c r="CB302" s="256"/>
      <c r="CC302" s="256"/>
      <c r="CD302" s="256"/>
      <c r="CE302" s="256"/>
    </row>
    <row r="303" spans="1:83" s="257" customFormat="1" ht="15" customHeight="1">
      <c r="A303" s="84"/>
      <c r="B303" s="84"/>
      <c r="C303" s="1409"/>
      <c r="D303" s="241"/>
      <c r="E303" s="424"/>
      <c r="F303" s="1410"/>
      <c r="G303" s="1235"/>
      <c r="H303" s="1237"/>
      <c r="I303" s="243"/>
      <c r="J303" s="243"/>
      <c r="K303" s="148" t="s">
        <v>4</v>
      </c>
      <c r="L303" s="258"/>
      <c r="M303" s="194"/>
      <c r="N303" s="194"/>
      <c r="O303" s="194"/>
      <c r="P303" s="194"/>
      <c r="Q303" s="204"/>
      <c r="R303" s="194"/>
      <c r="S303" s="179"/>
      <c r="T303" s="179"/>
      <c r="U303" s="240"/>
      <c r="V303" s="179"/>
      <c r="W303" s="179"/>
      <c r="X303" s="179"/>
      <c r="Y303" s="256"/>
      <c r="Z303" s="256"/>
      <c r="AA303" s="219"/>
      <c r="AB303" s="219"/>
      <c r="AC303" s="219"/>
      <c r="AD303" s="219"/>
      <c r="AE303" s="219"/>
      <c r="AF303" s="219"/>
      <c r="AG303" s="219"/>
      <c r="AH303" s="219"/>
      <c r="AI303" s="219"/>
      <c r="AJ303" s="219"/>
      <c r="AK303" s="219"/>
      <c r="AL303" s="219"/>
      <c r="AM303" s="219"/>
      <c r="AN303" s="219"/>
      <c r="AO303" s="219"/>
      <c r="AP303" s="219"/>
      <c r="AQ303" s="219"/>
      <c r="AR303" s="219"/>
      <c r="AS303" s="219"/>
      <c r="AT303" s="219"/>
      <c r="AU303" s="219"/>
      <c r="AV303" s="219"/>
      <c r="AW303" s="219"/>
      <c r="AX303" s="219"/>
      <c r="AY303" s="219"/>
      <c r="AZ303" s="219"/>
      <c r="BA303" s="219"/>
      <c r="BB303" s="219"/>
      <c r="BC303" s="219"/>
      <c r="BD303" s="219"/>
      <c r="BE303" s="219"/>
      <c r="BF303" s="219"/>
      <c r="BG303" s="219"/>
      <c r="BH303" s="219"/>
      <c r="BI303" s="219"/>
      <c r="BJ303" s="219"/>
      <c r="BK303" s="219"/>
      <c r="BL303" s="219"/>
      <c r="BM303" s="219"/>
      <c r="BN303" s="219"/>
      <c r="BO303" s="219"/>
      <c r="BP303" s="219"/>
      <c r="BQ303" s="219"/>
      <c r="BR303" s="219"/>
      <c r="BS303" s="219"/>
      <c r="BT303" s="219"/>
      <c r="BU303" s="219"/>
      <c r="BV303" s="256"/>
      <c r="BW303" s="256"/>
      <c r="BX303" s="256"/>
      <c r="BY303" s="256"/>
      <c r="BZ303" s="256"/>
      <c r="CA303" s="256"/>
      <c r="CB303" s="256"/>
      <c r="CC303" s="256"/>
      <c r="CD303" s="256"/>
      <c r="CE303" s="256"/>
    </row>
    <row r="304" spans="1:83" s="253" customFormat="1" ht="15">
      <c r="Q304" s="260"/>
      <c r="U304" s="254"/>
    </row>
    <row r="305" spans="1:83" s="253" customFormat="1" ht="15">
      <c r="A305" s="34" t="s">
        <v>405</v>
      </c>
      <c r="B305" s="34"/>
      <c r="C305" s="34"/>
      <c r="D305" s="34"/>
      <c r="E305" s="34"/>
      <c r="F305" s="34"/>
      <c r="G305" s="34"/>
      <c r="H305" s="34"/>
      <c r="I305" s="34"/>
      <c r="J305" s="34"/>
      <c r="K305" s="34"/>
      <c r="L305" s="34"/>
      <c r="M305" s="34"/>
      <c r="N305" s="34"/>
      <c r="O305" s="34"/>
      <c r="P305" s="34"/>
      <c r="Q305" s="261"/>
      <c r="R305" s="34"/>
      <c r="S305" s="34"/>
      <c r="T305" s="34"/>
      <c r="U305" s="252"/>
      <c r="V305" s="34"/>
      <c r="W305" s="34"/>
    </row>
    <row r="306" spans="1:83" s="253" customFormat="1" ht="15">
      <c r="Q306" s="260"/>
      <c r="U306" s="254"/>
    </row>
    <row r="307" spans="1:83" s="257" customFormat="1" ht="15" customHeight="1">
      <c r="A307" s="84"/>
      <c r="B307" s="179" t="s">
        <v>403</v>
      </c>
      <c r="C307" s="375"/>
      <c r="D307" s="253"/>
      <c r="E307" s="425"/>
      <c r="F307" s="253"/>
      <c r="G307" s="253"/>
      <c r="H307" s="253"/>
      <c r="I307" s="213"/>
      <c r="J307" s="181">
        <v>0</v>
      </c>
      <c r="K307" s="374"/>
      <c r="L307" s="239"/>
      <c r="M307" s="204">
        <f>mergeValue(H307)</f>
        <v>0</v>
      </c>
      <c r="N307" s="194"/>
      <c r="O307" s="194"/>
      <c r="P307" s="194"/>
      <c r="Q307" s="194"/>
      <c r="R307" s="204" t="str">
        <f>K307&amp;" ("&amp;L307&amp;")"</f>
        <v xml:space="preserve"> ()</v>
      </c>
      <c r="S307" s="179"/>
      <c r="T307" s="179"/>
      <c r="U307" s="240"/>
      <c r="V307" s="179"/>
      <c r="W307" s="179"/>
      <c r="X307" s="179"/>
      <c r="Y307" s="256"/>
      <c r="Z307" s="256"/>
      <c r="AA307" s="219"/>
      <c r="AB307" s="219"/>
      <c r="AC307" s="219"/>
      <c r="AD307" s="219"/>
      <c r="AE307" s="219"/>
      <c r="AF307" s="219"/>
      <c r="AG307" s="219"/>
      <c r="AH307" s="219"/>
      <c r="AI307" s="219"/>
      <c r="AJ307" s="219"/>
      <c r="AK307" s="219"/>
      <c r="AL307" s="219"/>
      <c r="AM307" s="219"/>
      <c r="AN307" s="219"/>
      <c r="AO307" s="219"/>
      <c r="AP307" s="219"/>
      <c r="AQ307" s="219"/>
      <c r="AR307" s="219"/>
      <c r="AS307" s="219"/>
      <c r="AT307" s="219"/>
      <c r="AU307" s="219"/>
      <c r="AV307" s="219"/>
      <c r="AW307" s="219"/>
      <c r="AX307" s="219"/>
      <c r="AY307" s="219"/>
      <c r="AZ307" s="219"/>
      <c r="BA307" s="219"/>
      <c r="BB307" s="219"/>
      <c r="BC307" s="219"/>
      <c r="BD307" s="219"/>
      <c r="BE307" s="219"/>
      <c r="BF307" s="219"/>
      <c r="BG307" s="219"/>
      <c r="BH307" s="219"/>
      <c r="BI307" s="219"/>
      <c r="BJ307" s="219"/>
      <c r="BK307" s="219"/>
      <c r="BL307" s="219"/>
      <c r="BM307" s="219"/>
      <c r="BN307" s="219"/>
      <c r="BO307" s="219"/>
      <c r="BP307" s="219"/>
      <c r="BQ307" s="219"/>
      <c r="BR307" s="219"/>
      <c r="BS307" s="219"/>
      <c r="BT307" s="219"/>
      <c r="BU307" s="219"/>
      <c r="BV307" s="256"/>
      <c r="BW307" s="256"/>
      <c r="BX307" s="256"/>
      <c r="BY307" s="256"/>
      <c r="BZ307" s="256"/>
      <c r="CA307" s="256"/>
      <c r="CB307" s="256"/>
      <c r="CC307" s="256"/>
      <c r="CD307" s="256"/>
      <c r="CE307" s="256"/>
    </row>
    <row r="309" spans="1:83" ht="11.25"/>
    <row r="310" spans="1:83" s="34" customFormat="1" ht="11.25">
      <c r="A310" s="34" t="s">
        <v>444</v>
      </c>
    </row>
    <row r="311" spans="1:83" ht="11.25"/>
    <row r="312" spans="1:83" s="35" customFormat="1" ht="20.100000000000001" customHeight="1">
      <c r="A312" s="91"/>
      <c r="B312" s="179"/>
      <c r="C312" s="81"/>
      <c r="D312" s="180"/>
      <c r="E312" s="280"/>
      <c r="F312" s="278"/>
      <c r="G312" s="281"/>
      <c r="I312" s="204"/>
      <c r="J312" s="204"/>
    </row>
    <row r="313" spans="1:83" ht="11.25"/>
    <row r="314" spans="1:83" ht="11.25"/>
    <row r="315" spans="1:83" s="34" customFormat="1" ht="11.25">
      <c r="A315" s="34" t="s">
        <v>450</v>
      </c>
    </row>
    <row r="316" spans="1:83" ht="11.25"/>
    <row r="317" spans="1:83" s="35" customFormat="1" ht="20.100000000000001" customHeight="1">
      <c r="A317" s="277"/>
      <c r="B317" s="179"/>
      <c r="C317" s="81"/>
      <c r="D317" s="180"/>
      <c r="E317" s="283"/>
      <c r="F317" s="282" t="s">
        <v>449</v>
      </c>
      <c r="G317" s="282" t="s">
        <v>449</v>
      </c>
      <c r="H317" s="294"/>
      <c r="I317" s="204"/>
      <c r="K317" s="204"/>
      <c r="L317" s="204"/>
    </row>
    <row r="318" spans="1:83" ht="11.25"/>
    <row r="319" spans="1:83" ht="11.25"/>
    <row r="320" spans="1:83" s="34" customFormat="1" ht="11.25">
      <c r="A320" s="34" t="s">
        <v>451</v>
      </c>
    </row>
    <row r="321" spans="1:12" ht="11.25"/>
    <row r="322" spans="1:12" s="35" customFormat="1" ht="20.100000000000001" customHeight="1">
      <c r="A322" s="277"/>
      <c r="B322" s="179"/>
      <c r="C322" s="81"/>
      <c r="D322" s="180"/>
      <c r="E322" s="283"/>
      <c r="F322" s="282" t="s">
        <v>449</v>
      </c>
      <c r="G322" s="388"/>
      <c r="H322" s="282" t="s">
        <v>449</v>
      </c>
      <c r="I322" s="204"/>
      <c r="K322" s="204"/>
      <c r="L322" s="204"/>
    </row>
    <row r="323" spans="1:12" ht="11.25"/>
    <row r="324" spans="1:12" ht="11.25"/>
    <row r="325" spans="1:12" s="34" customFormat="1" ht="11.25">
      <c r="A325" s="34" t="s">
        <v>452</v>
      </c>
    </row>
    <row r="326" spans="1:12" ht="11.25"/>
    <row r="327" spans="1:12" s="35" customFormat="1" ht="20.100000000000001" customHeight="1">
      <c r="A327" s="277"/>
      <c r="B327" s="179"/>
      <c r="C327" s="81"/>
      <c r="D327" s="180"/>
      <c r="E327" s="284">
        <f>E326</f>
        <v>0</v>
      </c>
      <c r="F327" s="282" t="s">
        <v>449</v>
      </c>
      <c r="G327" s="388"/>
      <c r="H327" s="282" t="s">
        <v>449</v>
      </c>
      <c r="I327" s="204"/>
      <c r="K327" s="204"/>
      <c r="L327" s="204"/>
    </row>
    <row r="328" spans="1:12" s="35" customFormat="1" ht="14.25">
      <c r="A328" s="277"/>
      <c r="B328" s="179"/>
      <c r="C328" s="81"/>
      <c r="D328" s="95"/>
      <c r="E328" s="285"/>
      <c r="F328" s="286"/>
      <c r="G328"/>
      <c r="H328" s="286"/>
      <c r="I328" s="204"/>
      <c r="K328" s="204"/>
      <c r="L328" s="204"/>
    </row>
    <row r="330" spans="1:12" s="34" customFormat="1" ht="11.25">
      <c r="A330" s="34" t="s">
        <v>453</v>
      </c>
    </row>
    <row r="331" spans="1:12" ht="11.25"/>
    <row r="332" spans="1:12" s="35" customFormat="1" ht="20.100000000000001" customHeight="1">
      <c r="A332" s="277"/>
      <c r="B332" s="179"/>
      <c r="C332" s="81"/>
      <c r="D332" s="180"/>
      <c r="E332" s="284">
        <f>E331</f>
        <v>0</v>
      </c>
      <c r="F332" s="282" t="s">
        <v>449</v>
      </c>
      <c r="G332" s="287"/>
      <c r="H332" s="282" t="s">
        <v>449</v>
      </c>
      <c r="I332" s="204"/>
      <c r="K332" s="204"/>
      <c r="L332" s="204"/>
    </row>
    <row r="335" spans="1:12" s="34" customFormat="1" ht="17.100000000000001" customHeight="1">
      <c r="A335" s="34" t="s">
        <v>484</v>
      </c>
    </row>
    <row r="337" spans="1:83" s="182" customFormat="1" ht="409.5">
      <c r="A337" s="1278">
        <v>1</v>
      </c>
      <c r="B337" s="206"/>
      <c r="C337" s="206"/>
      <c r="D337" s="206"/>
      <c r="F337" s="313" t="str">
        <f>"2." &amp;mergeValue(A337)</f>
        <v>2.1</v>
      </c>
      <c r="G337" s="389" t="s">
        <v>473</v>
      </c>
      <c r="H337" s="297"/>
      <c r="I337" s="188" t="s">
        <v>568</v>
      </c>
      <c r="J337" s="312"/>
      <c r="K337" s="206"/>
      <c r="L337" s="206"/>
      <c r="M337" s="206"/>
      <c r="N337" s="206"/>
      <c r="O337" s="206"/>
      <c r="P337" s="206"/>
      <c r="Q337" s="206"/>
      <c r="R337" s="206"/>
      <c r="S337" s="206"/>
      <c r="T337" s="206"/>
    </row>
    <row r="338" spans="1:83" s="182" customFormat="1" ht="90">
      <c r="A338" s="1278"/>
      <c r="B338" s="206"/>
      <c r="C338" s="206"/>
      <c r="D338" s="206"/>
      <c r="F338" s="313" t="str">
        <f>"3." &amp;mergeValue(A338)</f>
        <v>3.1</v>
      </c>
      <c r="G338" s="389" t="s">
        <v>474</v>
      </c>
      <c r="H338" s="297"/>
      <c r="I338" s="188" t="s">
        <v>566</v>
      </c>
      <c r="J338" s="312"/>
      <c r="K338" s="206"/>
      <c r="L338" s="206"/>
      <c r="M338" s="206"/>
      <c r="N338" s="206"/>
      <c r="O338" s="206"/>
      <c r="P338" s="206"/>
      <c r="Q338" s="206"/>
      <c r="R338" s="206"/>
      <c r="S338" s="206"/>
      <c r="T338" s="206"/>
    </row>
    <row r="339" spans="1:83" s="182" customFormat="1" ht="45">
      <c r="A339" s="1278"/>
      <c r="B339" s="206"/>
      <c r="C339" s="206"/>
      <c r="D339" s="206"/>
      <c r="F339" s="313" t="str">
        <f>"4."&amp;mergeValue(A339)</f>
        <v>4.1</v>
      </c>
      <c r="G339" s="389" t="s">
        <v>475</v>
      </c>
      <c r="H339" s="298" t="s">
        <v>449</v>
      </c>
      <c r="I339" s="188"/>
      <c r="J339" s="312"/>
      <c r="K339" s="206"/>
      <c r="L339" s="206"/>
      <c r="M339" s="206"/>
      <c r="N339" s="206"/>
      <c r="O339" s="206"/>
      <c r="P339" s="206"/>
      <c r="Q339" s="206"/>
      <c r="R339" s="206"/>
      <c r="S339" s="206"/>
      <c r="T339" s="206"/>
    </row>
    <row r="340" spans="1:83" s="182" customFormat="1" ht="101.25">
      <c r="A340" s="1278"/>
      <c r="B340" s="1278">
        <v>1</v>
      </c>
      <c r="C340" s="319"/>
      <c r="D340" s="319"/>
      <c r="F340" s="313" t="str">
        <f>"4."&amp;mergeValue(A340) &amp;"."&amp;mergeValue(B340)</f>
        <v>4.1.1</v>
      </c>
      <c r="G340" s="304" t="s">
        <v>570</v>
      </c>
      <c r="H340" s="297" t="str">
        <f>IF(region_name="","",region_name)</f>
        <v>Нижегородская область</v>
      </c>
      <c r="I340" s="188" t="s">
        <v>478</v>
      </c>
      <c r="J340" s="312"/>
      <c r="K340" s="206"/>
      <c r="L340" s="206"/>
      <c r="M340" s="206"/>
      <c r="N340" s="206"/>
      <c r="O340" s="206"/>
      <c r="P340" s="206"/>
      <c r="Q340" s="206"/>
      <c r="R340" s="206"/>
      <c r="S340" s="206"/>
      <c r="T340" s="206"/>
    </row>
    <row r="341" spans="1:83" s="182" customFormat="1" ht="191.25">
      <c r="A341" s="1278"/>
      <c r="B341" s="1278"/>
      <c r="C341" s="1278">
        <v>1</v>
      </c>
      <c r="D341" s="319"/>
      <c r="F341" s="313" t="str">
        <f>"4."&amp;mergeValue(A341) &amp;"."&amp;mergeValue(B341)&amp;"."&amp;mergeValue(C341)</f>
        <v>4.1.1.1</v>
      </c>
      <c r="G341" s="318" t="s">
        <v>476</v>
      </c>
      <c r="H341" s="297"/>
      <c r="I341" s="188" t="s">
        <v>479</v>
      </c>
      <c r="J341" s="312"/>
      <c r="K341" s="206"/>
      <c r="L341" s="206"/>
      <c r="M341" s="206"/>
      <c r="N341" s="206"/>
      <c r="O341" s="206"/>
      <c r="P341" s="206"/>
      <c r="Q341" s="206"/>
      <c r="R341" s="206"/>
      <c r="S341" s="206"/>
      <c r="T341" s="206"/>
    </row>
    <row r="342" spans="1:83" s="182" customFormat="1" ht="33.75" customHeight="1">
      <c r="A342" s="1278"/>
      <c r="B342" s="1278"/>
      <c r="C342" s="1278"/>
      <c r="D342" s="319">
        <v>1</v>
      </c>
      <c r="F342" s="313" t="str">
        <f>"4."&amp;mergeValue(A342) &amp;"."&amp;mergeValue(B342)&amp;"."&amp;mergeValue(C342)&amp;"."&amp;mergeValue(D342)</f>
        <v>4.1.1.1.1</v>
      </c>
      <c r="G342" s="392" t="s">
        <v>477</v>
      </c>
      <c r="H342" s="297"/>
      <c r="I342" s="1279" t="s">
        <v>569</v>
      </c>
      <c r="J342" s="312"/>
      <c r="K342" s="206"/>
      <c r="L342" s="206"/>
      <c r="M342" s="206"/>
      <c r="N342" s="206"/>
      <c r="O342" s="206"/>
      <c r="P342" s="206"/>
      <c r="Q342" s="206"/>
      <c r="R342" s="206"/>
      <c r="S342" s="206"/>
      <c r="T342" s="206"/>
    </row>
    <row r="343" spans="1:83" s="182" customFormat="1" ht="18.75">
      <c r="A343" s="1278"/>
      <c r="B343" s="1278"/>
      <c r="C343" s="1278"/>
      <c r="D343" s="319"/>
      <c r="F343" s="396"/>
      <c r="G343" s="397" t="s">
        <v>4</v>
      </c>
      <c r="H343" s="398"/>
      <c r="I343" s="1279"/>
      <c r="J343" s="312"/>
      <c r="K343" s="206"/>
      <c r="L343" s="206"/>
      <c r="M343" s="206"/>
      <c r="N343" s="206"/>
      <c r="O343" s="206"/>
      <c r="P343" s="206"/>
      <c r="Q343" s="206"/>
      <c r="R343" s="206"/>
      <c r="S343" s="206"/>
      <c r="T343" s="206"/>
    </row>
    <row r="344" spans="1:83" s="182" customFormat="1" ht="18.75">
      <c r="A344" s="1278"/>
      <c r="B344" s="1278"/>
      <c r="C344" s="319"/>
      <c r="D344" s="319"/>
      <c r="F344" s="315"/>
      <c r="G344" s="142" t="s">
        <v>401</v>
      </c>
      <c r="H344" s="316"/>
      <c r="I344" s="317"/>
      <c r="J344" s="312"/>
      <c r="K344" s="206"/>
      <c r="L344" s="206"/>
      <c r="M344" s="206"/>
      <c r="N344" s="206"/>
      <c r="O344" s="206"/>
      <c r="P344" s="206"/>
      <c r="Q344" s="206"/>
      <c r="R344" s="206"/>
      <c r="S344" s="206"/>
      <c r="T344" s="206"/>
    </row>
    <row r="345" spans="1:83" s="182" customFormat="1" ht="18.75">
      <c r="A345" s="1278"/>
      <c r="B345" s="206"/>
      <c r="C345" s="206"/>
      <c r="D345" s="206"/>
      <c r="F345" s="315"/>
      <c r="G345" s="148" t="s">
        <v>483</v>
      </c>
      <c r="H345" s="316"/>
      <c r="I345" s="317"/>
      <c r="J345" s="312"/>
      <c r="K345" s="206"/>
      <c r="L345" s="206"/>
      <c r="M345" s="206"/>
      <c r="N345" s="206"/>
      <c r="O345" s="206"/>
      <c r="P345" s="206"/>
      <c r="Q345" s="206"/>
      <c r="R345" s="206"/>
      <c r="S345" s="206"/>
      <c r="T345" s="206"/>
    </row>
    <row r="346" spans="1:83" s="182" customFormat="1" ht="18.75">
      <c r="A346" s="206"/>
      <c r="B346" s="206"/>
      <c r="C346" s="206"/>
      <c r="D346" s="206"/>
      <c r="F346" s="315"/>
      <c r="G346" s="158" t="s">
        <v>482</v>
      </c>
      <c r="H346" s="316"/>
      <c r="I346" s="317"/>
      <c r="J346" s="312"/>
      <c r="K346" s="206"/>
      <c r="L346" s="206"/>
      <c r="M346" s="206"/>
      <c r="N346" s="206"/>
      <c r="O346" s="206"/>
      <c r="P346" s="206"/>
      <c r="Q346" s="206"/>
      <c r="R346" s="206"/>
      <c r="S346" s="206"/>
      <c r="T346" s="206"/>
    </row>
    <row r="349" spans="1:83" s="1071" customFormat="1" ht="17.100000000000001" customHeight="1">
      <c r="A349" s="1073" t="s">
        <v>701</v>
      </c>
      <c r="B349" s="1073"/>
      <c r="C349" s="1073"/>
      <c r="D349" s="1073"/>
      <c r="E349" s="1073"/>
      <c r="F349" s="1073"/>
      <c r="G349" s="1073"/>
      <c r="H349" s="1073"/>
      <c r="I349" s="1073"/>
      <c r="J349" s="1073"/>
      <c r="K349" s="1073"/>
      <c r="L349" s="1073"/>
      <c r="M349" s="1073"/>
      <c r="N349" s="1073"/>
      <c r="O349" s="1073"/>
      <c r="P349" s="1073"/>
      <c r="Q349" s="1073"/>
      <c r="R349" s="1073"/>
      <c r="S349" s="1073"/>
      <c r="T349" s="1073"/>
      <c r="U349" s="1073"/>
      <c r="V349" s="1073"/>
      <c r="W349" s="1073"/>
      <c r="X349" s="1073"/>
      <c r="Y349" s="1073"/>
      <c r="Z349" s="1073"/>
      <c r="AA349" s="1073"/>
      <c r="AB349" s="1073"/>
      <c r="AC349" s="1073"/>
      <c r="AD349" s="1073"/>
      <c r="AE349" s="1073"/>
      <c r="AF349" s="1073"/>
      <c r="AG349" s="1073"/>
      <c r="AH349" s="1073"/>
      <c r="AI349" s="1073"/>
      <c r="AJ349" s="1073"/>
      <c r="AK349" s="1073"/>
      <c r="AL349" s="1073"/>
      <c r="AM349" s="1073"/>
      <c r="AN349" s="1073"/>
      <c r="AO349" s="1073"/>
      <c r="AP349" s="1073"/>
      <c r="AQ349" s="1073"/>
      <c r="AR349" s="1073"/>
      <c r="AS349" s="1073"/>
      <c r="AT349" s="1073"/>
      <c r="AU349" s="1073"/>
      <c r="AV349" s="1073"/>
      <c r="AW349" s="1073"/>
      <c r="AX349" s="1073"/>
      <c r="AY349" s="1073"/>
      <c r="AZ349" s="1073"/>
      <c r="BA349" s="1073"/>
      <c r="BB349" s="1073"/>
      <c r="BC349" s="1073"/>
      <c r="BD349" s="1073"/>
      <c r="BE349" s="1073"/>
      <c r="BF349" s="1073"/>
      <c r="BG349" s="1073"/>
      <c r="BH349" s="1073"/>
      <c r="BI349" s="1073"/>
      <c r="BJ349" s="1073"/>
      <c r="BK349" s="1073"/>
      <c r="BL349" s="1073"/>
      <c r="BM349" s="1073"/>
      <c r="BN349" s="1073"/>
      <c r="BO349" s="1073"/>
      <c r="BP349" s="1073"/>
      <c r="BQ349" s="1073"/>
      <c r="BR349" s="1073"/>
      <c r="BS349" s="1073"/>
      <c r="BT349" s="1073"/>
      <c r="BU349" s="1073"/>
      <c r="BV349" s="1073"/>
      <c r="BW349" s="1073"/>
      <c r="BX349" s="1073"/>
      <c r="BY349" s="1073"/>
      <c r="BZ349" s="1073"/>
      <c r="CA349" s="1073"/>
      <c r="CB349" s="1073"/>
      <c r="CC349" s="1073"/>
      <c r="CD349" s="1073"/>
      <c r="CE349" s="1073"/>
    </row>
    <row r="350" spans="1:83" s="1071" customFormat="1" ht="17.100000000000001" customHeight="1"/>
    <row r="351" spans="1:83" s="1071" customFormat="1" ht="17.100000000000001" customHeight="1">
      <c r="A351" s="1083"/>
      <c r="B351" s="1094"/>
      <c r="C351" s="1080"/>
      <c r="D351" s="1095"/>
      <c r="E351" s="1106"/>
      <c r="F351" s="1130"/>
      <c r="G351" s="1110"/>
      <c r="H351" s="1107"/>
      <c r="I351" s="1100"/>
      <c r="J351" s="1100"/>
      <c r="K351" s="1074"/>
      <c r="L351" s="1074"/>
      <c r="M351" s="1074"/>
      <c r="N351" s="1074"/>
      <c r="O351" s="1074"/>
      <c r="P351" s="1074"/>
      <c r="Q351" s="1074"/>
      <c r="R351" s="1074"/>
      <c r="S351" s="1074"/>
      <c r="T351" s="1074"/>
      <c r="U351" s="1074"/>
      <c r="V351" s="1074"/>
      <c r="W351" s="1074"/>
      <c r="X351" s="1074"/>
      <c r="Y351" s="1074"/>
      <c r="Z351" s="1074"/>
      <c r="AA351" s="1074"/>
      <c r="AB351" s="1074"/>
      <c r="AC351" s="1074"/>
      <c r="AD351" s="1074"/>
      <c r="AE351" s="1074"/>
      <c r="AF351" s="1074"/>
      <c r="AG351" s="1074"/>
      <c r="AH351" s="1074"/>
      <c r="AI351" s="1074"/>
      <c r="AJ351" s="1074"/>
      <c r="AK351" s="1074"/>
      <c r="AL351" s="1074"/>
      <c r="AM351" s="1074"/>
      <c r="AN351" s="1074"/>
      <c r="AO351" s="1074"/>
      <c r="AP351" s="1074"/>
      <c r="AQ351" s="1074"/>
      <c r="AR351" s="1074"/>
      <c r="AS351" s="1074"/>
      <c r="AT351" s="1074"/>
      <c r="AU351" s="1074"/>
      <c r="AV351" s="1074"/>
      <c r="AW351" s="1074"/>
      <c r="AX351" s="1074"/>
      <c r="AY351" s="1074"/>
      <c r="AZ351" s="1074"/>
      <c r="BA351" s="1074"/>
      <c r="BB351" s="1074"/>
      <c r="BC351" s="1074"/>
      <c r="BD351" s="1074"/>
      <c r="BE351" s="1074"/>
      <c r="BF351" s="1074"/>
      <c r="BG351" s="1074"/>
      <c r="BH351" s="1074"/>
      <c r="BI351" s="1074"/>
      <c r="BJ351" s="1074"/>
      <c r="BK351" s="1074"/>
      <c r="BL351" s="1074"/>
      <c r="BM351" s="1074"/>
      <c r="BN351" s="1074"/>
      <c r="BO351" s="1074"/>
      <c r="BP351" s="1074"/>
      <c r="BQ351" s="1074"/>
      <c r="BR351" s="1074"/>
      <c r="BS351" s="1074"/>
      <c r="BT351" s="1074"/>
      <c r="BU351" s="1074"/>
      <c r="BV351" s="1074"/>
      <c r="BW351" s="1074"/>
      <c r="BX351" s="1074"/>
      <c r="BY351" s="1074"/>
      <c r="BZ351" s="1074"/>
      <c r="CA351" s="1074"/>
      <c r="CB351" s="1074"/>
      <c r="CC351" s="1074"/>
      <c r="CD351" s="1074"/>
      <c r="CE351" s="1074"/>
    </row>
    <row r="352" spans="1:83" s="1071" customFormat="1" ht="17.100000000000001" customHeight="1"/>
    <row r="353" spans="1:83" s="1071" customFormat="1" ht="17.100000000000001" customHeight="1"/>
    <row r="354" spans="1:83" s="1071" customFormat="1" ht="17.100000000000001" customHeight="1">
      <c r="A354" s="1073" t="s">
        <v>702</v>
      </c>
      <c r="B354" s="1073"/>
      <c r="C354" s="1073"/>
      <c r="D354" s="1073"/>
      <c r="E354" s="1073"/>
      <c r="F354" s="1073"/>
      <c r="G354" s="1073"/>
      <c r="H354" s="1073"/>
      <c r="I354" s="1073"/>
      <c r="J354" s="1073"/>
      <c r="K354" s="1073"/>
      <c r="L354" s="1073"/>
      <c r="M354" s="1073"/>
      <c r="N354" s="1073"/>
      <c r="O354" s="1073"/>
      <c r="P354" s="1073"/>
      <c r="Q354" s="1073"/>
      <c r="R354" s="1073"/>
      <c r="S354" s="1073"/>
      <c r="T354" s="1073"/>
      <c r="U354" s="1073"/>
      <c r="V354" s="1073"/>
      <c r="W354" s="1073"/>
      <c r="X354" s="1073"/>
      <c r="Y354" s="1073"/>
      <c r="Z354" s="1073"/>
      <c r="AA354" s="1073"/>
      <c r="AB354" s="1073"/>
      <c r="AC354" s="1073"/>
      <c r="AD354" s="1073"/>
      <c r="AE354" s="1073"/>
      <c r="AF354" s="1073"/>
      <c r="AG354" s="1073"/>
      <c r="AH354" s="1073"/>
      <c r="AI354" s="1073"/>
      <c r="AJ354" s="1073"/>
      <c r="AK354" s="1073"/>
      <c r="AL354" s="1073"/>
      <c r="AM354" s="1073"/>
      <c r="AN354" s="1073"/>
      <c r="AO354" s="1073"/>
      <c r="AP354" s="1073"/>
      <c r="AQ354" s="1073"/>
      <c r="AR354" s="1073"/>
      <c r="AS354" s="1073"/>
      <c r="AT354" s="1073"/>
      <c r="AU354" s="1073"/>
      <c r="AV354" s="1073"/>
      <c r="AW354" s="1073"/>
      <c r="AX354" s="1073"/>
      <c r="AY354" s="1073"/>
      <c r="AZ354" s="1073"/>
      <c r="BA354" s="1073"/>
      <c r="BB354" s="1073"/>
      <c r="BC354" s="1073"/>
      <c r="BD354" s="1073"/>
      <c r="BE354" s="1073"/>
      <c r="BF354" s="1073"/>
      <c r="BG354" s="1073"/>
      <c r="BH354" s="1073"/>
      <c r="BI354" s="1073"/>
      <c r="BJ354" s="1073"/>
      <c r="BK354" s="1073"/>
      <c r="BL354" s="1073"/>
      <c r="BM354" s="1073"/>
      <c r="BN354" s="1073"/>
      <c r="BO354" s="1073"/>
      <c r="BP354" s="1073"/>
      <c r="BQ354" s="1073"/>
      <c r="BR354" s="1073"/>
      <c r="BS354" s="1073"/>
      <c r="BT354" s="1073"/>
      <c r="BU354" s="1073"/>
      <c r="BV354" s="1073"/>
      <c r="BW354" s="1073"/>
      <c r="BX354" s="1073"/>
      <c r="BY354" s="1073"/>
      <c r="BZ354" s="1073"/>
      <c r="CA354" s="1073"/>
      <c r="CB354" s="1073"/>
      <c r="CC354" s="1073"/>
      <c r="CD354" s="1073"/>
      <c r="CE354" s="1073"/>
    </row>
    <row r="355" spans="1:83" s="1071" customFormat="1" ht="17.100000000000001" customHeight="1"/>
    <row r="356" spans="1:83" s="1071" customFormat="1" ht="17.100000000000001" customHeight="1">
      <c r="A356" s="1105"/>
      <c r="B356" s="1094"/>
      <c r="C356" s="1080"/>
      <c r="D356" s="1358"/>
      <c r="E356" s="1354"/>
      <c r="F356" s="1355"/>
      <c r="G356" s="1108"/>
      <c r="H356" s="1166"/>
      <c r="I356" s="1165"/>
      <c r="J356" s="1130"/>
      <c r="K356" s="1108" t="s">
        <v>449</v>
      </c>
      <c r="L356" s="1279" t="s">
        <v>703</v>
      </c>
      <c r="M356" s="1155"/>
      <c r="N356" s="1100"/>
      <c r="O356" s="1100"/>
      <c r="P356" s="1074"/>
      <c r="Q356" s="1074"/>
      <c r="R356" s="1074"/>
      <c r="S356" s="1074"/>
      <c r="T356" s="1074"/>
      <c r="U356" s="1074"/>
      <c r="V356" s="1074"/>
      <c r="W356" s="1074"/>
      <c r="X356" s="1074"/>
      <c r="Y356" s="1074"/>
      <c r="Z356" s="1074"/>
      <c r="AA356" s="1074"/>
      <c r="AB356" s="1074"/>
      <c r="AC356" s="1074"/>
      <c r="AD356" s="1074"/>
      <c r="AE356" s="1074"/>
      <c r="AF356" s="1074"/>
      <c r="AG356" s="1074"/>
      <c r="AH356" s="1074"/>
      <c r="AI356" s="1074"/>
      <c r="AJ356" s="1074"/>
      <c r="AK356" s="1074"/>
      <c r="AL356" s="1074"/>
      <c r="AM356" s="1074"/>
      <c r="AN356" s="1074"/>
      <c r="AO356" s="1074"/>
      <c r="AP356" s="1074"/>
      <c r="AQ356" s="1074"/>
      <c r="AR356" s="1074"/>
      <c r="AS356" s="1074"/>
      <c r="AT356" s="1074"/>
      <c r="AU356" s="1074"/>
      <c r="AV356" s="1074"/>
      <c r="AW356" s="1074"/>
      <c r="AX356" s="1074"/>
      <c r="AY356" s="1074"/>
      <c r="AZ356" s="1074"/>
      <c r="BA356" s="1074"/>
      <c r="BB356" s="1074"/>
      <c r="BC356" s="1074"/>
      <c r="BD356" s="1074"/>
      <c r="BE356" s="1074"/>
      <c r="BF356" s="1074"/>
      <c r="BG356" s="1074"/>
      <c r="BH356" s="1074"/>
      <c r="BI356" s="1074"/>
      <c r="BJ356" s="1074"/>
      <c r="BK356" s="1074"/>
      <c r="BL356" s="1074"/>
      <c r="BM356" s="1074"/>
      <c r="BN356" s="1074"/>
      <c r="BO356" s="1074"/>
      <c r="BP356" s="1074"/>
      <c r="BQ356" s="1074"/>
      <c r="BR356" s="1074"/>
      <c r="BS356" s="1074"/>
      <c r="BT356" s="1074"/>
      <c r="BU356" s="1074"/>
      <c r="BV356" s="1074"/>
      <c r="BW356" s="1074"/>
      <c r="BX356" s="1074"/>
      <c r="BY356" s="1074"/>
      <c r="BZ356" s="1074"/>
      <c r="CA356" s="1074"/>
      <c r="CB356" s="1074"/>
      <c r="CC356" s="1074"/>
      <c r="CD356" s="1074"/>
      <c r="CE356" s="1074"/>
    </row>
    <row r="357" spans="1:83" s="1071" customFormat="1" ht="17.100000000000001" customHeight="1">
      <c r="A357" s="1105"/>
      <c r="B357" s="1094"/>
      <c r="C357" s="1080"/>
      <c r="D357" s="1358"/>
      <c r="E357" s="1354"/>
      <c r="F357" s="1355"/>
      <c r="G357" s="1086"/>
      <c r="H357" s="1152" t="s">
        <v>274</v>
      </c>
      <c r="I357" s="1147"/>
      <c r="J357" s="1147"/>
      <c r="K357" s="1145"/>
      <c r="L357" s="1279"/>
      <c r="M357" s="1155"/>
      <c r="N357" s="1100"/>
      <c r="O357" s="1100"/>
      <c r="P357" s="1074"/>
      <c r="Q357" s="1074"/>
      <c r="R357" s="1074"/>
      <c r="S357" s="1074"/>
      <c r="T357" s="1074"/>
      <c r="U357" s="1074"/>
      <c r="V357" s="1074"/>
      <c r="W357" s="1074"/>
      <c r="X357" s="1074"/>
      <c r="Y357" s="1074"/>
      <c r="Z357" s="1074"/>
      <c r="AA357" s="1074"/>
      <c r="AB357" s="1074"/>
      <c r="AC357" s="1074"/>
      <c r="AD357" s="1074"/>
      <c r="AE357" s="1074"/>
      <c r="AF357" s="1074"/>
      <c r="AG357" s="1074"/>
      <c r="AH357" s="1074"/>
      <c r="AI357" s="1074"/>
      <c r="AJ357" s="1074"/>
      <c r="AK357" s="1074"/>
      <c r="AL357" s="1074"/>
      <c r="AM357" s="1074"/>
      <c r="AN357" s="1074"/>
      <c r="AO357" s="1074"/>
      <c r="AP357" s="1074"/>
      <c r="AQ357" s="1074"/>
      <c r="AR357" s="1074"/>
      <c r="AS357" s="1074"/>
      <c r="AT357" s="1074"/>
      <c r="AU357" s="1074"/>
      <c r="AV357" s="1074"/>
      <c r="AW357" s="1074"/>
      <c r="AX357" s="1074"/>
      <c r="AY357" s="1074"/>
      <c r="AZ357" s="1074"/>
      <c r="BA357" s="1074"/>
      <c r="BB357" s="1074"/>
      <c r="BC357" s="1074"/>
      <c r="BD357" s="1074"/>
      <c r="BE357" s="1074"/>
      <c r="BF357" s="1074"/>
      <c r="BG357" s="1074"/>
      <c r="BH357" s="1074"/>
      <c r="BI357" s="1074"/>
      <c r="BJ357" s="1074"/>
      <c r="BK357" s="1074"/>
      <c r="BL357" s="1074"/>
      <c r="BM357" s="1074"/>
      <c r="BN357" s="1074"/>
      <c r="BO357" s="1074"/>
      <c r="BP357" s="1074"/>
      <c r="BQ357" s="1074"/>
      <c r="BR357" s="1074"/>
      <c r="BS357" s="1074"/>
      <c r="BT357" s="1074"/>
      <c r="BU357" s="1074"/>
      <c r="BV357" s="1074"/>
      <c r="BW357" s="1074"/>
      <c r="BX357" s="1074"/>
      <c r="BY357" s="1074"/>
      <c r="BZ357" s="1074"/>
      <c r="CA357" s="1074"/>
      <c r="CB357" s="1074"/>
      <c r="CC357" s="1074"/>
      <c r="CD357" s="1074"/>
      <c r="CE357" s="1074"/>
    </row>
    <row r="358" spans="1:83" s="1071" customFormat="1" ht="17.100000000000001" customHeight="1"/>
    <row r="359" spans="1:83" s="1071" customFormat="1" ht="17.100000000000001" customHeight="1"/>
    <row r="360" spans="1:83" s="1071" customFormat="1" ht="17.100000000000001" customHeight="1">
      <c r="A360" s="1073" t="s">
        <v>704</v>
      </c>
      <c r="B360" s="1073"/>
      <c r="C360" s="1073"/>
      <c r="D360" s="1073"/>
      <c r="E360" s="1073"/>
      <c r="F360" s="1073"/>
      <c r="G360" s="1073"/>
      <c r="H360" s="1073"/>
      <c r="I360" s="1073"/>
      <c r="J360" s="1073"/>
      <c r="K360" s="1073"/>
      <c r="L360" s="1073"/>
      <c r="M360" s="1073"/>
      <c r="N360" s="1073"/>
      <c r="O360" s="1073"/>
    </row>
    <row r="361" spans="1:83" s="1071" customFormat="1" ht="17.100000000000001" customHeight="1"/>
    <row r="362" spans="1:83" s="1071" customFormat="1" ht="17.100000000000001" customHeight="1">
      <c r="A362" s="1105"/>
      <c r="B362" s="1094"/>
      <c r="C362" s="1080"/>
      <c r="D362" s="1358"/>
      <c r="E362" s="1354"/>
      <c r="F362" s="1355"/>
      <c r="G362" s="1108"/>
      <c r="H362" s="1166"/>
      <c r="I362" s="1165"/>
      <c r="J362" s="1170"/>
      <c r="K362" s="1108" t="s">
        <v>449</v>
      </c>
      <c r="L362" s="1279" t="s">
        <v>703</v>
      </c>
      <c r="M362" s="1155"/>
      <c r="N362" s="1100"/>
      <c r="O362" s="1100"/>
    </row>
    <row r="363" spans="1:83" s="1071" customFormat="1" ht="17.100000000000001" customHeight="1">
      <c r="A363" s="1105"/>
      <c r="B363" s="1094"/>
      <c r="C363" s="1080"/>
      <c r="D363" s="1358"/>
      <c r="E363" s="1354"/>
      <c r="F363" s="1355"/>
      <c r="G363" s="1086"/>
      <c r="H363" s="1152" t="s">
        <v>274</v>
      </c>
      <c r="I363" s="1147"/>
      <c r="J363" s="1147"/>
      <c r="K363" s="1145"/>
      <c r="L363" s="1279"/>
      <c r="M363" s="1155"/>
      <c r="N363" s="1100"/>
      <c r="O363" s="1100"/>
    </row>
    <row r="364" spans="1:83" s="1071" customFormat="1" ht="17.100000000000001" customHeight="1"/>
    <row r="365" spans="1:83" s="1071" customFormat="1" ht="17.100000000000001" customHeight="1"/>
    <row r="366" spans="1:83" s="1071" customFormat="1" ht="17.100000000000001" customHeight="1">
      <c r="A366" s="1073" t="s">
        <v>705</v>
      </c>
      <c r="B366" s="1073"/>
      <c r="C366" s="1073"/>
      <c r="D366" s="1073"/>
      <c r="E366" s="1073"/>
      <c r="F366" s="1073"/>
      <c r="G366" s="1073"/>
      <c r="H366" s="1073"/>
      <c r="I366" s="1073"/>
      <c r="J366" s="1073"/>
      <c r="K366" s="1073"/>
      <c r="L366" s="1073"/>
      <c r="M366" s="1073"/>
      <c r="N366" s="1073"/>
      <c r="O366" s="1073"/>
    </row>
    <row r="367" spans="1:83" s="1071" customFormat="1" ht="17.100000000000001" customHeight="1"/>
    <row r="368" spans="1:83" s="1071" customFormat="1" ht="17.100000000000001" customHeight="1">
      <c r="A368" s="1105"/>
      <c r="B368" s="1094"/>
      <c r="C368" s="1080"/>
      <c r="D368" s="1095"/>
      <c r="E368" s="1160"/>
      <c r="F368" s="1161"/>
      <c r="G368" s="1108"/>
      <c r="H368" s="1166"/>
      <c r="I368" s="1165"/>
      <c r="J368" s="1130"/>
      <c r="K368" s="1108" t="s">
        <v>449</v>
      </c>
      <c r="L368" s="1131"/>
      <c r="M368" s="1155"/>
      <c r="N368" s="1100"/>
      <c r="O368" s="1100"/>
    </row>
    <row r="369" spans="1:15" s="1071" customFormat="1" ht="17.100000000000001" customHeight="1"/>
    <row r="370" spans="1:15" s="1071" customFormat="1" ht="17.100000000000001" customHeight="1"/>
    <row r="371" spans="1:15" s="1071" customFormat="1" ht="17.100000000000001" customHeight="1">
      <c r="A371" s="1073" t="s">
        <v>706</v>
      </c>
      <c r="B371" s="1073"/>
      <c r="C371" s="1073"/>
      <c r="D371" s="1073"/>
      <c r="E371" s="1073"/>
      <c r="F371" s="1073"/>
      <c r="G371" s="1073"/>
      <c r="H371" s="1073"/>
      <c r="I371" s="1073"/>
      <c r="J371" s="1073"/>
      <c r="K371" s="1073"/>
      <c r="L371" s="1073"/>
      <c r="M371" s="1073"/>
      <c r="N371" s="1073"/>
      <c r="O371" s="1073"/>
    </row>
    <row r="372" spans="1:15" s="1071" customFormat="1" ht="17.100000000000001" customHeight="1"/>
    <row r="373" spans="1:15" s="1071" customFormat="1" ht="17.100000000000001" customHeight="1">
      <c r="A373" s="1105"/>
      <c r="B373" s="1094"/>
      <c r="C373" s="1080"/>
      <c r="D373" s="1095"/>
      <c r="E373" s="1160"/>
      <c r="F373" s="1161"/>
      <c r="G373" s="1108"/>
      <c r="H373" s="1166"/>
      <c r="I373" s="1165"/>
      <c r="J373" s="1170"/>
      <c r="K373" s="1108" t="s">
        <v>449</v>
      </c>
      <c r="L373" s="1131"/>
      <c r="M373" s="1155"/>
      <c r="N373" s="1100"/>
      <c r="O373" s="1100"/>
    </row>
  </sheetData>
  <sheetProtection formatColumns="0" formatRows="0"/>
  <dataConsolidate link="1"/>
  <mergeCells count="330">
    <mergeCell ref="O72:V72"/>
    <mergeCell ref="R131:R132"/>
    <mergeCell ref="R73:R74"/>
    <mergeCell ref="S73:S74"/>
    <mergeCell ref="O88:V88"/>
    <mergeCell ref="U149:U150"/>
    <mergeCell ref="O31:V31"/>
    <mergeCell ref="O32:V32"/>
    <mergeCell ref="O33:V33"/>
    <mergeCell ref="O34:V34"/>
    <mergeCell ref="O35:V35"/>
    <mergeCell ref="O36:V36"/>
    <mergeCell ref="O67:V67"/>
    <mergeCell ref="O68:V68"/>
    <mergeCell ref="O69:V69"/>
    <mergeCell ref="O49:V49"/>
    <mergeCell ref="O50:V50"/>
    <mergeCell ref="O51:V51"/>
    <mergeCell ref="O52:V52"/>
    <mergeCell ref="O53:V53"/>
    <mergeCell ref="O54:V54"/>
    <mergeCell ref="O146:V146"/>
    <mergeCell ref="O148:V148"/>
    <mergeCell ref="E107:E114"/>
    <mergeCell ref="A103:A118"/>
    <mergeCell ref="B104:B117"/>
    <mergeCell ref="C105:C116"/>
    <mergeCell ref="O128:V128"/>
    <mergeCell ref="O130:V130"/>
    <mergeCell ref="T131:T132"/>
    <mergeCell ref="T73:T74"/>
    <mergeCell ref="D70:D77"/>
    <mergeCell ref="E71:E76"/>
    <mergeCell ref="O85:V85"/>
    <mergeCell ref="O86:V86"/>
    <mergeCell ref="O87:V87"/>
    <mergeCell ref="O89:V89"/>
    <mergeCell ref="O90:V90"/>
    <mergeCell ref="J109:J112"/>
    <mergeCell ref="F90:F93"/>
    <mergeCell ref="J90:J93"/>
    <mergeCell ref="O103:AA103"/>
    <mergeCell ref="O104:AA104"/>
    <mergeCell ref="O105:AA105"/>
    <mergeCell ref="Y109:Y111"/>
    <mergeCell ref="O70:V70"/>
    <mergeCell ref="O71:V71"/>
    <mergeCell ref="A238:A251"/>
    <mergeCell ref="B239:B250"/>
    <mergeCell ref="C240:C249"/>
    <mergeCell ref="D241:D248"/>
    <mergeCell ref="E242:E247"/>
    <mergeCell ref="I242:I247"/>
    <mergeCell ref="F243:F246"/>
    <mergeCell ref="U131:U132"/>
    <mergeCell ref="S131:S132"/>
    <mergeCell ref="D196:D201"/>
    <mergeCell ref="E197:E200"/>
    <mergeCell ref="S211:S212"/>
    <mergeCell ref="O179:W179"/>
    <mergeCell ref="O180:W180"/>
    <mergeCell ref="O181:W181"/>
    <mergeCell ref="O182:W182"/>
    <mergeCell ref="N193:AF193"/>
    <mergeCell ref="N194:AF194"/>
    <mergeCell ref="K197:K200"/>
    <mergeCell ref="A220:A233"/>
    <mergeCell ref="W149:W151"/>
    <mergeCell ref="O221:V221"/>
    <mergeCell ref="O222:V222"/>
    <mergeCell ref="O223:V223"/>
    <mergeCell ref="A337:A345"/>
    <mergeCell ref="C341:C343"/>
    <mergeCell ref="I342:I343"/>
    <mergeCell ref="H302:H303"/>
    <mergeCell ref="B340:B344"/>
    <mergeCell ref="C297:C298"/>
    <mergeCell ref="C302:C303"/>
    <mergeCell ref="F302:F303"/>
    <mergeCell ref="G302:G303"/>
    <mergeCell ref="A49:A62"/>
    <mergeCell ref="B50:B61"/>
    <mergeCell ref="C51:C60"/>
    <mergeCell ref="D52:D59"/>
    <mergeCell ref="C69:C78"/>
    <mergeCell ref="I165:I170"/>
    <mergeCell ref="C195:C202"/>
    <mergeCell ref="I108:I113"/>
    <mergeCell ref="W131:W133"/>
    <mergeCell ref="A85:A98"/>
    <mergeCell ref="B86:B97"/>
    <mergeCell ref="C87:C96"/>
    <mergeCell ref="D88:D95"/>
    <mergeCell ref="E89:E94"/>
    <mergeCell ref="O125:V125"/>
    <mergeCell ref="A143:A156"/>
    <mergeCell ref="A179:A188"/>
    <mergeCell ref="B180:B187"/>
    <mergeCell ref="C181:C186"/>
    <mergeCell ref="D182:D185"/>
    <mergeCell ref="A193:A204"/>
    <mergeCell ref="I129:I134"/>
    <mergeCell ref="D106:D115"/>
    <mergeCell ref="F166:F169"/>
    <mergeCell ref="A31:A44"/>
    <mergeCell ref="B32:B43"/>
    <mergeCell ref="C33:C42"/>
    <mergeCell ref="D34:D41"/>
    <mergeCell ref="D297:D298"/>
    <mergeCell ref="E297:E298"/>
    <mergeCell ref="A161:A174"/>
    <mergeCell ref="B162:B173"/>
    <mergeCell ref="C163:C172"/>
    <mergeCell ref="D164:D171"/>
    <mergeCell ref="E165:E170"/>
    <mergeCell ref="E129:E134"/>
    <mergeCell ref="B144:B155"/>
    <mergeCell ref="C145:C154"/>
    <mergeCell ref="D146:D153"/>
    <mergeCell ref="E147:E152"/>
    <mergeCell ref="A125:A138"/>
    <mergeCell ref="B126:B137"/>
    <mergeCell ref="C127:C136"/>
    <mergeCell ref="D128:D135"/>
    <mergeCell ref="E53:E58"/>
    <mergeCell ref="A67:A80"/>
    <mergeCell ref="B68:B79"/>
    <mergeCell ref="B194:B203"/>
    <mergeCell ref="M9:M11"/>
    <mergeCell ref="F15:F19"/>
    <mergeCell ref="G9:G13"/>
    <mergeCell ref="H9:H12"/>
    <mergeCell ref="G15:G19"/>
    <mergeCell ref="W27:W29"/>
    <mergeCell ref="R37:R38"/>
    <mergeCell ref="T37:T38"/>
    <mergeCell ref="P28:Q28"/>
    <mergeCell ref="W37:W39"/>
    <mergeCell ref="O28:O29"/>
    <mergeCell ref="O30:U30"/>
    <mergeCell ref="U27:U29"/>
    <mergeCell ref="J36:J39"/>
    <mergeCell ref="F36:F39"/>
    <mergeCell ref="I35:I40"/>
    <mergeCell ref="U37:U38"/>
    <mergeCell ref="P9:P10"/>
    <mergeCell ref="Q9:Q10"/>
    <mergeCell ref="R9:R10"/>
    <mergeCell ref="S9:S10"/>
    <mergeCell ref="Q15:Q16"/>
    <mergeCell ref="R15:R16"/>
    <mergeCell ref="S15:S16"/>
    <mergeCell ref="D9:D13"/>
    <mergeCell ref="D15:D19"/>
    <mergeCell ref="S37:S38"/>
    <mergeCell ref="O9:O11"/>
    <mergeCell ref="R27:T28"/>
    <mergeCell ref="I9:I12"/>
    <mergeCell ref="H15:H18"/>
    <mergeCell ref="J15:J18"/>
    <mergeCell ref="K15:K18"/>
    <mergeCell ref="M15:M17"/>
    <mergeCell ref="O15:O17"/>
    <mergeCell ref="L15:L17"/>
    <mergeCell ref="O27:Q27"/>
    <mergeCell ref="S29:T29"/>
    <mergeCell ref="L9:L11"/>
    <mergeCell ref="N15:N17"/>
    <mergeCell ref="E9:E13"/>
    <mergeCell ref="N9:N11"/>
    <mergeCell ref="K9:K12"/>
    <mergeCell ref="J9:J12"/>
    <mergeCell ref="F9:F13"/>
    <mergeCell ref="E15:E19"/>
    <mergeCell ref="I15:I18"/>
    <mergeCell ref="E35:E40"/>
    <mergeCell ref="AB110:AB112"/>
    <mergeCell ref="O127:V127"/>
    <mergeCell ref="O145:V145"/>
    <mergeCell ref="O143:V143"/>
    <mergeCell ref="W109:W111"/>
    <mergeCell ref="X109:X111"/>
    <mergeCell ref="T55:T56"/>
    <mergeCell ref="U55:U56"/>
    <mergeCell ref="R55:R56"/>
    <mergeCell ref="S55:S56"/>
    <mergeCell ref="O144:V144"/>
    <mergeCell ref="R91:R92"/>
    <mergeCell ref="S91:S92"/>
    <mergeCell ref="T91:T92"/>
    <mergeCell ref="U91:U92"/>
    <mergeCell ref="O126:V126"/>
    <mergeCell ref="W91:W93"/>
    <mergeCell ref="Z109:Z111"/>
    <mergeCell ref="W55:W57"/>
    <mergeCell ref="W73:W75"/>
    <mergeCell ref="O106:AA106"/>
    <mergeCell ref="O107:AA107"/>
    <mergeCell ref="O108:AA108"/>
    <mergeCell ref="U73:U74"/>
    <mergeCell ref="AG197:AG201"/>
    <mergeCell ref="L197:L200"/>
    <mergeCell ref="M197:M200"/>
    <mergeCell ref="N197:N200"/>
    <mergeCell ref="O197:O199"/>
    <mergeCell ref="P197:P199"/>
    <mergeCell ref="Q197:Q199"/>
    <mergeCell ref="R197:R199"/>
    <mergeCell ref="S197:S198"/>
    <mergeCell ref="T197:T198"/>
    <mergeCell ref="V197:V198"/>
    <mergeCell ref="AB197:AB198"/>
    <mergeCell ref="AC197:AC198"/>
    <mergeCell ref="AD197:AD198"/>
    <mergeCell ref="AE197:AE198"/>
    <mergeCell ref="U197:U198"/>
    <mergeCell ref="P15:P16"/>
    <mergeCell ref="B221:B232"/>
    <mergeCell ref="C222:C231"/>
    <mergeCell ref="D223:D230"/>
    <mergeCell ref="E224:E229"/>
    <mergeCell ref="F225:F228"/>
    <mergeCell ref="R226:R227"/>
    <mergeCell ref="S226:S227"/>
    <mergeCell ref="F54:F57"/>
    <mergeCell ref="I53:I58"/>
    <mergeCell ref="J54:J57"/>
    <mergeCell ref="F72:F75"/>
    <mergeCell ref="J72:J75"/>
    <mergeCell ref="I71:I76"/>
    <mergeCell ref="F130:F133"/>
    <mergeCell ref="J130:J133"/>
    <mergeCell ref="I88:I95"/>
    <mergeCell ref="G109:G112"/>
    <mergeCell ref="F108:F113"/>
    <mergeCell ref="J166:J169"/>
    <mergeCell ref="F148:F151"/>
    <mergeCell ref="I147:I152"/>
    <mergeCell ref="J148:J151"/>
    <mergeCell ref="Q207:Q209"/>
    <mergeCell ref="U207:U208"/>
    <mergeCell ref="R211:R213"/>
    <mergeCell ref="D356:D357"/>
    <mergeCell ref="E356:E357"/>
    <mergeCell ref="F356:F357"/>
    <mergeCell ref="L356:L357"/>
    <mergeCell ref="D362:D363"/>
    <mergeCell ref="E362:E363"/>
    <mergeCell ref="F362:F363"/>
    <mergeCell ref="L362:L363"/>
    <mergeCell ref="U226:U227"/>
    <mergeCell ref="J243:J246"/>
    <mergeCell ref="J225:J228"/>
    <mergeCell ref="I224:I229"/>
    <mergeCell ref="T226:T227"/>
    <mergeCell ref="O224:V224"/>
    <mergeCell ref="O225:V225"/>
    <mergeCell ref="N211:N214"/>
    <mergeCell ref="Q211:Q213"/>
    <mergeCell ref="O211:O213"/>
    <mergeCell ref="P211:P213"/>
    <mergeCell ref="U211:U212"/>
    <mergeCell ref="V211:V212"/>
    <mergeCell ref="T211:T212"/>
    <mergeCell ref="N195:AF195"/>
    <mergeCell ref="N196:AF196"/>
    <mergeCell ref="O163:V163"/>
    <mergeCell ref="O164:V164"/>
    <mergeCell ref="O165:V165"/>
    <mergeCell ref="O166:V166"/>
    <mergeCell ref="S149:S150"/>
    <mergeCell ref="O161:V161"/>
    <mergeCell ref="O162:V162"/>
    <mergeCell ref="W167:W169"/>
    <mergeCell ref="S167:S168"/>
    <mergeCell ref="T149:T150"/>
    <mergeCell ref="R149:R150"/>
    <mergeCell ref="R167:R168"/>
    <mergeCell ref="T167:T168"/>
    <mergeCell ref="U167:U168"/>
    <mergeCell ref="X183:X185"/>
    <mergeCell ref="AG244:AG245"/>
    <mergeCell ref="AH244:AH245"/>
    <mergeCell ref="AI244:AI245"/>
    <mergeCell ref="W226:W228"/>
    <mergeCell ref="O220:V220"/>
    <mergeCell ref="CH244:CH246"/>
    <mergeCell ref="R244:R245"/>
    <mergeCell ref="S244:S245"/>
    <mergeCell ref="T244:T245"/>
    <mergeCell ref="U244:U245"/>
    <mergeCell ref="Y244:Y245"/>
    <mergeCell ref="Z244:Z245"/>
    <mergeCell ref="AA244:AA245"/>
    <mergeCell ref="AB244:AB245"/>
    <mergeCell ref="AF244:AF245"/>
    <mergeCell ref="BC244:BC245"/>
    <mergeCell ref="BD244:BD245"/>
    <mergeCell ref="AT244:AT245"/>
    <mergeCell ref="AU244:AU245"/>
    <mergeCell ref="AV244:AV245"/>
    <mergeCell ref="AW244:AW245"/>
    <mergeCell ref="AM244:AM245"/>
    <mergeCell ref="AN244:AN245"/>
    <mergeCell ref="AO244:AO245"/>
    <mergeCell ref="AP244:AP245"/>
    <mergeCell ref="CC244:CC245"/>
    <mergeCell ref="CD244:CD245"/>
    <mergeCell ref="CE244:CE245"/>
    <mergeCell ref="CF244:CF245"/>
    <mergeCell ref="O238:CG238"/>
    <mergeCell ref="O239:CG239"/>
    <mergeCell ref="O240:CG240"/>
    <mergeCell ref="O241:CG241"/>
    <mergeCell ref="O242:CG242"/>
    <mergeCell ref="O243:CG243"/>
    <mergeCell ref="BV244:BV245"/>
    <mergeCell ref="BW244:BW245"/>
    <mergeCell ref="BX244:BX245"/>
    <mergeCell ref="BY244:BY245"/>
    <mergeCell ref="BO244:BO245"/>
    <mergeCell ref="BP244:BP245"/>
    <mergeCell ref="BQ244:BQ245"/>
    <mergeCell ref="BR244:BR245"/>
    <mergeCell ref="BH244:BH245"/>
    <mergeCell ref="BI244:BI245"/>
    <mergeCell ref="BJ244:BJ245"/>
    <mergeCell ref="BK244:BK245"/>
    <mergeCell ref="BA244:BA245"/>
    <mergeCell ref="BB244:BB245"/>
  </mergeCells>
  <phoneticPr fontId="9" type="noConversion"/>
  <dataValidations xWindow="636" yWindow="660" count="29">
    <dataValidation type="textLength" operator="lessThanOrEqual" allowBlank="1" showInputMessage="1" showErrorMessage="1" errorTitle="Ошибка" error="Допускается ввод не более 900 символов!" sqref="WWE161:WWE167 K292 WWJ103:WWJ109 I332 E307 WWE85:WWE91 WWE49:WWE56 WWE67:WWE74 WWE125:WWE131 I344:I346 J9:J10 E4 J15:J16 AB211 U260:X260 G312 F277:F278 F281:F282 F285:F288 F273:F274 M264:P264 M268:P268 WWE143:WWE149 WWO193:WWO197 TP179:TP184 G327 E256 F292:H292 I317 E322 E312 E317 G322 I322 I327:I328 E328 WWE31:WWE38 E297:E298 JS31:JS38 TO31:TO38 ADK31:ADK38 ANG31:ANG38 AXC31:AXC38 BGY31:BGY38 BQU31:BQU38 CAQ31:CAQ38 CKM31:CKM38 CUI31:CUI38 DEE31:DEE38 DOA31:DOA38 DXW31:DXW38 EHS31:EHS38 ERO31:ERO38 FBK31:FBK38 FLG31:FLG38 FVC31:FVC38 GEY31:GEY38 GOU31:GOU38 GYQ31:GYQ38 HIM31:HIM38 HSI31:HSI38 ICE31:ICE38 IMA31:IMA38 IVW31:IVW38 JFS31:JFS38 JPO31:JPO38 JZK31:JZK38 KJG31:KJG38 KTC31:KTC38 LCY31:LCY38 LMU31:LMU38 LWQ31:LWQ38 MGM31:MGM38 MQI31:MQI38 NAE31:NAE38 NKA31:NKA38 NTW31:NTW38 ODS31:ODS38 ONO31:ONO38 OXK31:OXK38 PHG31:PHG38 PRC31:PRC38 QAY31:QAY38 QKU31:QKU38 QUQ31:QUQ38 REM31:REM38 ROI31:ROI38 RYE31:RYE38 SIA31:SIA38 SRW31:SRW38 TBS31:TBS38 TLO31:TLO38 TVK31:TVK38 UFG31:UFG38 UPC31:UPC38 UYY31:UYY38 VIU31:VIU38 VSQ31:VSQ38 WCM31:WCM38 WMI31:WMI38 JS49:JS56 TO49:TO56 ADK49:ADK56 ANG49:ANG56 AXC49:AXC56 BGY49:BGY56 BQU49:BQU56 CAQ49:CAQ56 CKM49:CKM56 CUI49:CUI56 DEE49:DEE56 DOA49:DOA56 DXW49:DXW56 EHS49:EHS56 ERO49:ERO56 FBK49:FBK56 FLG49:FLG56 FVC49:FVC56 GEY49:GEY56 GOU49:GOU56 GYQ49:GYQ56 HIM49:HIM56 HSI49:HSI56 ICE49:ICE56 IMA49:IMA56 IVW49:IVW56 JFS49:JFS56 JPO49:JPO56 JZK49:JZK56 KJG49:KJG56 KTC49:KTC56 LCY49:LCY56 LMU49:LMU56 LWQ49:LWQ56 MGM49:MGM56 MQI49:MQI56 NAE49:NAE56 NKA49:NKA56 NTW49:NTW56 ODS49:ODS56 ONO49:ONO56 OXK49:OXK56 PHG49:PHG56 PRC49:PRC56 QAY49:QAY56 QKU49:QKU56 QUQ49:QUQ56 REM49:REM56 ROI49:ROI56 RYE49:RYE56 SIA49:SIA56 SRW49:SRW56 TBS49:TBS56 TLO49:TLO56 TVK49:TVK56 UFG49:UFG56 UPC49:UPC56 UYY49:UYY56 VIU49:VIU56 VSQ49:VSQ56 WCM49:WCM56 WMI49:WMI56 JS67:JS74 TO67:TO74 ADK67:ADK74 ANG67:ANG74 AXC67:AXC74 BGY67:BGY74 BQU67:BQU74 CAQ67:CAQ74 CKM67:CKM74 CUI67:CUI74 DEE67:DEE74 DOA67:DOA74 DXW67:DXW74 EHS67:EHS74 ERO67:ERO74 FBK67:FBK74 FLG67:FLG74 FVC67:FVC74 GEY67:GEY74 GOU67:GOU74 GYQ67:GYQ74 HIM67:HIM74 HSI67:HSI74 ICE67:ICE74 IMA67:IMA74 IVW67:IVW74 JFS67:JFS74 JPO67:JPO74 JZK67:JZK74 KJG67:KJG74 KTC67:KTC74 LCY67:LCY74 LMU67:LMU74 LWQ67:LWQ74 MGM67:MGM74 MQI67:MQI74 NAE67:NAE74 NKA67:NKA74 NTW67:NTW74 ODS67:ODS74 ONO67:ONO74 OXK67:OXK74 PHG67:PHG74 PRC67:PRC74 QAY67:QAY74 QKU67:QKU74 QUQ67:QUQ74 REM67:REM74 ROI67:ROI74 RYE67:RYE74 SIA67:SIA74 SRW67:SRW74 TBS67:TBS74 TLO67:TLO74 TVK67:TVK74 UFG67:UFG74 UPC67:UPC74 UYY67:UYY74 VIU67:VIU74 VSQ67:VSQ74 WCM67:WCM74 WMI67:WMI74 JS161:JS167 TO161:TO167 ADK161:ADK167 ANG161:ANG167 AXC161:AXC167 BGY161:BGY167 BQU161:BQU167 CAQ161:CAQ167 CKM161:CKM167 CUI161:CUI167 DEE161:DEE167 DOA161:DOA167 DXW161:DXW167 EHS161:EHS167 ERO161:ERO167 FBK161:FBK167 FLG161:FLG167 FVC161:FVC167 GEY161:GEY167 GOU161:GOU167 GYQ161:GYQ167 HIM161:HIM167 HSI161:HSI167 ICE161:ICE167 IMA161:IMA167 IVW161:IVW167 JFS161:JFS167 JPO161:JPO167 JZK161:JZK167 KJG161:KJG167 KTC161:KTC167 LCY161:LCY167 LMU161:LMU167 LWQ161:LWQ167 MGM161:MGM167 MQI161:MQI167 NAE161:NAE167 NKA161:NKA167 NTW161:NTW167 ODS161:ODS167 ONO161:ONO167 OXK161:OXK167 PHG161:PHG167 PRC161:PRC167 QAY161:QAY167 QKU161:QKU167 QUQ161:QUQ167 REM161:REM167 ROI161:ROI167 RYE161:RYE167 SIA161:SIA167 SRW161:SRW167 TBS161:TBS167 TLO161:TLO167 TVK161:TVK167 UFG161:UFG167 UPC161:UPC167 UYY161:UYY167 VIU161:VIU167 VSQ161:VSQ167 WCM161:WCM167 WMI161:WMI167 JS85:JS91 TO85:TO91 ADK85:ADK91 ANG85:ANG91 AXC85:AXC91 BGY85:BGY91 BQU85:BQU91 CAQ85:CAQ91 CKM85:CKM91 CUI85:CUI91 DEE85:DEE91 DOA85:DOA91 DXW85:DXW91 EHS85:EHS91 ERO85:ERO91 FBK85:FBK91 FLG85:FLG91 FVC85:FVC91 GEY85:GEY91 GOU85:GOU91 GYQ85:GYQ91 HIM85:HIM91 HSI85:HSI91 ICE85:ICE91 IMA85:IMA91 IVW85:IVW91 JFS85:JFS91 JPO85:JPO91 JZK85:JZK91 KJG85:KJG91 KTC85:KTC91 LCY85:LCY91 LMU85:LMU91 LWQ85:LWQ91 MGM85:MGM91 MQI85:MQI91 NAE85:NAE91 NKA85:NKA91 NTW85:NTW91 ODS85:ODS91 ONO85:ONO91 OXK85:OXK91 PHG85:PHG91 PRC85:PRC91 QAY85:QAY91 QKU85:QKU91 QUQ85:QUQ91 REM85:REM91 ROI85:ROI91 RYE85:RYE91 SIA85:SIA91 SRW85:SRW91 TBS85:TBS91 TLO85:TLO91 TVK85:TVK91 UFG85:UFG91 UPC85:UPC91 UYY85:UYY91 VIU85:VIU91 VSQ85:VSQ91 WCM85:WCM91 WMI85:WMI91 JS125:JS131 TO125:TO131 ADK125:ADK131 ANG125:ANG131 AXC125:AXC131 BGY125:BGY131 BQU125:BQU131 CAQ125:CAQ131 CKM125:CKM131 CUI125:CUI131 DEE125:DEE131 DOA125:DOA131 DXW125:DXW131 EHS125:EHS131 ERO125:ERO131 FBK125:FBK131 FLG125:FLG131 FVC125:FVC131 GEY125:GEY131 GOU125:GOU131 GYQ125:GYQ131 HIM125:HIM131 HSI125:HSI131 ICE125:ICE131 IMA125:IMA131 IVW125:IVW131 JFS125:JFS131 JPO125:JPO131 JZK125:JZK131 KJG125:KJG131 KTC125:KTC131 LCY125:LCY131 LMU125:LMU131 LWQ125:LWQ131 MGM125:MGM131 MQI125:MQI131 NAE125:NAE131 NKA125:NKA131 NTW125:NTW131 ODS125:ODS131 ONO125:ONO131 OXK125:OXK131 PHG125:PHG131 PRC125:PRC131 QAY125:QAY131 QKU125:QKU131 QUQ125:QUQ131 REM125:REM131 ROI125:ROI131 RYE125:RYE131 SIA125:SIA131 SRW125:SRW131 TBS125:TBS131 TLO125:TLO131 TVK125:TVK131 UFG125:UFG131 UPC125:UPC131 UYY125:UYY131 VIU125:VIU131 VSQ125:VSQ131 WCM125:WCM131 WMI125:WMI131 JS143:JS149 TO143:TO149 ADK143:ADK149 ANG143:ANG149 AXC143:AXC149 BGY143:BGY149 BQU143:BQU149 CAQ143:CAQ149 CKM143:CKM149 CUI143:CUI149 DEE143:DEE149 DOA143:DOA149 DXW143:DXW149 EHS143:EHS149 ERO143:ERO149 FBK143:FBK149 FLG143:FLG149 FVC143:FVC149 GEY143:GEY149 GOU143:GOU149 GYQ143:GYQ149 HIM143:HIM149 HSI143:HSI149 ICE143:ICE149 IMA143:IMA149 IVW143:IVW149 JFS143:JFS149 JPO143:JPO149 JZK143:JZK149 KJG143:KJG149 KTC143:KTC149 LCY143:LCY149 LMU143:LMU149 LWQ143:LWQ149 MGM143:MGM149 MQI143:MQI149 NAE143:NAE149 NKA143:NKA149 NTW143:NTW149 ODS143:ODS149 ONO143:ONO149 OXK143:OXK149 PHG143:PHG149 PRC143:PRC149 QAY143:QAY149 QKU143:QKU149 QUQ143:QUQ149 REM143:REM149 ROI143:ROI149 RYE143:RYE149 SIA143:SIA149 SRW143:SRW149 TBS143:TBS149 TLO143:TLO149 TVK143:TVK149 UFG143:UFG149 UPC143:UPC149 UYY143:UYY149 VIU143:VIU149 VSQ143:VSQ149 WCM143:WCM149 WMI143:WMI149 JX103:JX109 TT103:TT109 ADP103:ADP109 ANL103:ANL109 AXH103:AXH109 BHD103:BHD109 BQZ103:BQZ109 CAV103:CAV109 CKR103:CKR109 CUN103:CUN109 DEJ103:DEJ109 DOF103:DOF109 DYB103:DYB109 EHX103:EHX109 ERT103:ERT109 FBP103:FBP109 FLL103:FLL109 FVH103:FVH109 GFD103:GFD109 GOZ103:GOZ109 GYV103:GYV109 HIR103:HIR109 HSN103:HSN109 ICJ103:ICJ109 IMF103:IMF109 IWB103:IWB109 JFX103:JFX109 JPT103:JPT109 JZP103:JZP109 KJL103:KJL109 KTH103:KTH109 LDD103:LDD109 LMZ103:LMZ109 LWV103:LWV109 MGR103:MGR109 MQN103:MQN109 NAJ103:NAJ109 NKF103:NKF109 NUB103:NUB109 ODX103:ODX109 ONT103:ONT109 OXP103:OXP109 PHL103:PHL109 PRH103:PRH109 QBD103:QBD109 QKZ103:QKZ109 QUV103:QUV109 RER103:RER109 RON103:RON109 RYJ103:RYJ109 SIF103:SIF109 SSB103:SSB109 TBX103:TBX109 TLT103:TLT109 TVP103:TVP109 UFL103:UFL109 UPH103:UPH109 UZD103:UZD109 VIZ103:VIZ109 VSV103:VSV109 WCR103:WCR109 WMN103:WMN109 ADL179:ADL184 ANH179:ANH184 AXD179:AXD184 BGZ179:BGZ184 BQV179:BQV184 CAR179:CAR184 CKN179:CKN184 CUJ179:CUJ184 DEF179:DEF184 DOB179:DOB184 DXX179:DXX184 EHT179:EHT184 ERP179:ERP184 FBL179:FBL184 FLH179:FLH184 FVD179:FVD184 GEZ179:GEZ184 GOV179:GOV184 GYR179:GYR184 HIN179:HIN184 HSJ179:HSJ184 ICF179:ICF184 IMB179:IMB184 IVX179:IVX184 JFT179:JFT184 JPP179:JPP184 JZL179:JZL184 KJH179:KJH184 KTD179:KTD184 LCZ179:LCZ184 LMV179:LMV184 LWR179:LWR184 MGN179:MGN184 MQJ179:MQJ184 NAF179:NAF184 NKB179:NKB184 NTX179:NTX184 ODT179:ODT184 ONP179:ONP184 OXL179:OXL184 PHH179:PHH184 PRD179:PRD184 QAZ179:QAZ184 QKV179:QKV184 QUR179:QUR184 REN179:REN184 ROJ179:ROJ184 RYF179:RYF184 SIB179:SIB184 SRX179:SRX184 TBT179:TBT184 TLP179:TLP184 TVL179:TVL184 UFH179:UFH184 UPD179:UPD184 UYZ179:UYZ184 VIV179:VIV184 VSR179:VSR184 WCN179:WCN184 WMJ179:WMJ184 WWF179:WWF184 E351:G351 O183 JK183 TG183 ADC183 AMY183 AWU183 BGQ183 BQM183 CAI183 CKE183 CUA183 DDW183 DNS183 DXO183 EHK183 ERG183 FBC183 FKY183 FUU183 GEQ183 GOM183 GYI183 HIE183 HSA183 IBW183 ILS183 IVO183 JFK183 JPG183 JZC183 KIY183 KSU183 LCQ183 LMM183 LWI183 MGE183 MQA183 MZW183 NJS183 NTO183 ODK183 ONG183 OXC183 PGY183 PQU183 QAQ183 QKM183 QUI183 REE183 ROA183 RXW183 SHS183 SRO183 TBK183 TLG183 TVC183 UEY183 UOU183 UYQ183 VIM183 VSI183 WCE183 WMA183 WVW183 JT179:JT184 KC193:KC197 TY193:TY197 ADU193:ADU197 ANQ193:ANQ197 AXM193:AXM197 BHI193:BHI197 BRE193:BRE197 CBA193:CBA197 CKW193:CKW197 CUS193:CUS197 DEO193:DEO197 DOK193:DOK197 DYG193:DYG197 EIC193:EIC197 ERY193:ERY197 FBU193:FBU197 FLQ193:FLQ197 FVM193:FVM197 GFI193:GFI197 GPE193:GPE197 GZA193:GZA197 HIW193:HIW197 HSS193:HSS197 ICO193:ICO197 IMK193:IMK197 IWG193:IWG197 JGC193:JGC197 JPY193:JPY197 JZU193:JZU197 KJQ193:KJQ197 KTM193:KTM197 LDI193:LDI197 LNE193:LNE197 LXA193:LXA197 MGW193:MGW197 MQS193:MQS197 NAO193:NAO197 NKK193:NKK197 NUG193:NUG197 OEC193:OEC197 ONY193:ONY197 OXU193:OXU197 PHQ193:PHQ197 PRM193:PRM197 QBI193:QBI197 QLE193:QLE197 QVA193:QVA197 REW193:REW197 ROS193:ROS197 RYO193:RYO197 SIK193:SIK197 SSG193:SSG197 TCC193:TCC197 TLY193:TLY197 TVU193:TVU197 UFQ193:UFQ197 UPM193:UPM197 UZI193:UZI197 VJE193:VJE197 VTA193:VTA197 WCW193:WCW197 WMS193:WMS197 WYP238:WYP245 WOT238:WOT245 W216:X216 WWE220:WWE227 JS220:JS227 TO220:TO227 ADK220:ADK227 ANG220:ANG227 AXC220:AXC227 BGY220:BGY227 BQU220:BQU227 CAQ220:CAQ227 CKM220:CKM227 CUI220:CUI227 DEE220:DEE227 DOA220:DOA227 DXW220:DXW227 EHS220:EHS227 ERO220:ERO227 FBK220:FBK227 FLG220:FLG227 FVC220:FVC227 GEY220:GEY227 GOU220:GOU227 GYQ220:GYQ227 HIM220:HIM227 HSI220:HSI227 ICE220:ICE227 IMA220:IMA227 IVW220:IVW227 JFS220:JFS227 JPO220:JPO227 JZK220:JZK227 KJG220:KJG227 KTC220:KTC227 LCY220:LCY227 LMU220:LMU227 LWQ220:LWQ227 MGM220:MGM227 MQI220:MQI227 NAE220:NAE227 NKA220:NKA227 NTW220:NTW227 ODS220:ODS227 ONO220:ONO227 OXK220:OXK227 PHG220:PHG227 PRC220:PRC227 QAY220:QAY227 QKU220:QKU227 QUQ220:QUQ227 REM220:REM227 ROI220:ROI227 RYE220:RYE227 SIA220:SIA227 SRW220:SRW227 TBS220:TBS227 TLO220:TLO227 TVK220:TVK227 UFG220:UFG227 UPC220:UPC227 UYY220:UYY227 VIU220:VIU227 VSQ220:VSQ227 WCM220:WCM227 WMI220:WMI227 MD238:MD245 VZ238:VZ245 AFV238:AFV245 APR238:APR245 AZN238:AZN245 BJJ238:BJJ245 BTF238:BTF245 CDB238:CDB245 CMX238:CMX245 CWT238:CWT245 DGP238:DGP245 DQL238:DQL245 EAH238:EAH245 EKD238:EKD245 ETZ238:ETZ245 FDV238:FDV245 FNR238:FNR245 FXN238:FXN245 GHJ238:GHJ245 GRF238:GRF245 HBB238:HBB245 HKX238:HKX245 HUT238:HUT245 IEP238:IEP245 IOL238:IOL245 IYH238:IYH245 JID238:JID245 JRZ238:JRZ245 KBV238:KBV245 KLR238:KLR245 KVN238:KVN245 LFJ238:LFJ245 LPF238:LPF245 LZB238:LZB245 MIX238:MIX245 MST238:MST245 NCP238:NCP245 NML238:NML245 NWH238:NWH245 OGD238:OGD245 OPZ238:OPZ245 OZV238:OZV245 PJR238:PJR245 PTN238:PTN245 QDJ238:QDJ245 QNF238:QNF245 QXB238:QXB245 RGX238:RGX245 RQT238:RQT245 SAP238:SAP245 SKL238:SKL245 SUH238:SUH245 TED238:TED245 TNZ238:TNZ245 TXV238:TXV245 UHR238:UHR245 URN238:URN245 VBJ238:VBJ245 VLF238:VLF245 VVB238:VVB245 WEX238:WEX245 R15:R16 R9:R10 V15:W15 V9:W9" xr:uid="{00000000-0002-0000-2500-000000000000}">
      <formula1>900</formula1>
    </dataValidation>
    <dataValidation type="decimal" allowBlank="1" showErrorMessage="1" errorTitle="Ошибка" error="Допускается ввод только действительных чисел!" sqref="WWH197:WWI197 WML197:WMM197 Q183:R183 JM183:JN183 TI183:TJ183 ADE183:ADF183 ANA183:ANB183 AWW183:AWX183 BGS183:BGT183 BQO183:BQP183 CAK183:CAL183 CKG183:CKH183 CUC183:CUD183 DDY183:DDZ183 DNU183:DNV183 DXQ183:DXR183 EHM183:EHN183 ERI183:ERJ183 FBE183:FBF183 FLA183:FLB183 FUW183:FUX183 GES183:GET183 GOO183:GOP183 GYK183:GYL183 HIG183:HIH183 HSC183:HSD183 IBY183:IBZ183 ILU183:ILV183 IVQ183:IVR183 JFM183:JFN183 JPI183:JPJ183 JZE183:JZF183 KJA183:KJB183 KSW183:KSX183 LCS183:LCT183 LMO183:LMP183 LWK183:LWL183 MGG183:MGH183 MQC183:MQD183 MZY183:MZZ183 NJU183:NJV183 NTQ183:NTR183 ODM183:ODN183 ONI183:ONJ183 OXE183:OXF183 PHA183:PHB183 PQW183:PQX183 QAS183:QAT183 QKO183:QKP183 QUK183:QUL183 REG183:REH183 ROC183:ROD183 RXY183:RXZ183 SHU183:SHV183 SRQ183:SRR183 TBM183:TBN183 TLI183:TLJ183 TVE183:TVF183 UFA183:UFB183 UOW183:UOX183 UYS183:UYT183 VIO183:VIP183 VSK183:VSL183 WCG183:WCH183 WMC183:WMD183 WVY183:WVZ183 Z197:AA197 JV197:JW197 TR197:TS197 ADN197:ADO197 ANJ197:ANK197 AXF197:AXG197 BHB197:BHC197 BQX197:BQY197 CAT197:CAU197 CKP197:CKQ197 CUL197:CUM197 DEH197:DEI197 DOD197:DOE197 DXZ197:DYA197 EHV197:EHW197 ERR197:ERS197 FBN197:FBO197 FLJ197:FLK197 FVF197:FVG197 GFB197:GFC197 GOX197:GOY197 GYT197:GYU197 HIP197:HIQ197 HSL197:HSM197 ICH197:ICI197 IMD197:IME197 IVZ197:IWA197 JFV197:JFW197 JPR197:JPS197 JZN197:JZO197 KJJ197:KJK197 KTF197:KTG197 LDB197:LDC197 LMX197:LMY197 LWT197:LWU197 MGP197:MGQ197 MQL197:MQM197 NAH197:NAI197 NKD197:NKE197 NTZ197:NUA197 ODV197:ODW197 ONR197:ONS197 OXN197:OXO197 PHJ197:PHK197 PRF197:PRG197 QBB197:QBC197 QKX197:QKY197 QUT197:QUU197 REP197:REQ197 ROL197:ROM197 RYH197:RYI197 SID197:SIE197 SRZ197:SSA197 TBV197:TBW197 TLR197:TLS197 TVN197:TVO197 UFJ197:UFK197 UPF197:UPG197 UZB197:UZC197 VIX197:VIY197 VST197:VSU197 WCP197:WCQ197 X211 J362 J373 O244 V244 AC244 AJ244 AQ244 AX244 BE244 BL244 BS244 BZ244" xr:uid="{00000000-0002-0000-2500-000001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K15:K16 O15:O16 WMG55 WMF183 WWC55 WMQ197 WWM197 Q211 WWB183 VIX120 WMG37 WMG91:WMG92 WMG149 WWC37 WMG73 WWC73 WMG131 WWC91:WWC92 WWC131 WMG167 WWC167 G9:G10 K9:K10 O9:O10 JR183 TN183 VIX109:VIX110 VST109:VST110 WCP109:WCP110 WML109:WML110 VST120 WWH109:WWH110 ADJ183 WWC149 S37 JO37 TK37 ADG37 ANC37 AWY37 BGU37 BQQ37 CAM37 CKI37 CUE37 DEA37 DNW37 DXS37 EHO37 ERK37 FBG37 FLC37 FUY37 GEU37 GOQ37 GYM37 HII37 HSE37 ICA37 ILW37 IVS37 JFO37 JPK37 JZG37 KJC37 KSY37 LCU37 LMQ37 LWM37 MGI37 MQE37 NAA37 NJW37 NTS37 ODO37 ONK37 OXG37 PHC37 PQY37 QAU37 QKQ37 QUM37 REI37 ROE37 RYA37 SHW37 SRS37 TBO37 TLK37 TVG37 UFC37 UOY37 UYU37 VIQ37 VSM37 WCI37 WME37 WWA37 JQ37 TM37 ADI37 ANE37 AXA37 BGW37 BQS37 CAO37 CKK37 CUG37 DEC37 DNY37 DXU37 EHQ37 ERM37 FBI37 FLE37 FVA37 GEW37 GOS37 GYO37 HIK37 HSG37 ICC37 ILY37 IVU37 JFQ37 JPM37 JZI37 KJE37 KTA37 LCW37 LMS37 LWO37 MGK37 MQG37 NAC37 NJY37 NTU37 ODQ37 ONM37 OXI37 PHE37 PRA37 QAW37 QKS37 QUO37 REK37 ROG37 RYC37 SHY37 SRU37 TBQ37 TLM37 TVI37 UFE37 UPA37 UYW37 VIS37 VSO37 WCK37 S55 JO55 TK55 ADG55 ANC55 AWY55 BGU55 BQQ55 CAM55 CKI55 CUE55 DEA55 DNW55 DXS55 EHO55 ERK55 FBG55 FLC55 FUY55 GEU55 GOQ55 GYM55 HII55 HSE55 ICA55 ILW55 IVS55 JFO55 JPK55 JZG55 KJC55 KSY55 LCU55 LMQ55 LWM55 MGI55 MQE55 NAA55 NJW55 NTS55 ODO55 ONK55 OXG55 PHC55 PQY55 QAU55 QKQ55 QUM55 REI55 ROE55 RYA55 SHW55 SRS55 TBO55 TLK55 TVG55 UFC55 UOY55 UYU55 VIQ55 VSM55 WCI55 WME55 WWA55 JQ55 TM55 ADI55 ANE55 AXA55 BGW55 BQS55 CAO55 CKK55 CUG55 DEC55 DNY55 DXU55 EHQ55 ERM55 FBI55 FLE55 FVA55 GEW55 GOS55 GYO55 HIK55 HSG55 ICC55 ILY55 IVU55 JFQ55 JPM55 JZI55 KJE55 KTA55 LCW55 LMS55 LWO55 MGK55 MQG55 NAC55 NJY55 NTU55 ODQ55 ONM55 OXI55 PHE55 PRA55 QAW55 QKS55 QUO55 REK55 ROG55 RYC55 SHY55 SRU55 TBQ55 TLM55 TVI55 UFE55 UPA55 UYW55 VIS55 VSO55 WCK55 S73 JO73 TK73 ADG73 ANC73 AWY73 BGU73 BQQ73 CAM73 CKI73 CUE73 DEA73 DNW73 DXS73 EHO73 ERK73 FBG73 FLC73 FUY73 GEU73 GOQ73 GYM73 HII73 HSE73 ICA73 ILW73 IVS73 JFO73 JPK73 JZG73 KJC73 KSY73 LCU73 LMQ73 LWM73 MGI73 MQE73 NAA73 NJW73 NTS73 ODO73 ONK73 OXG73 PHC73 PQY73 QAU73 QKQ73 QUM73 REI73 ROE73 RYA73 SHW73 SRS73 TBO73 TLK73 TVG73 UFC73 UOY73 UYU73 VIQ73 VSM73 WCI73 WME73 WWA73 JQ73 TM73 ADI73 ANE73 AXA73 BGW73 BQS73 CAO73 CKK73 CUG73 DEC73 DNY73 DXU73 EHQ73 ERM73 FBI73 FLE73 FVA73 GEW73 GOS73 GYO73 HIK73 HSG73 ICC73 ILY73 IVU73 JFQ73 JPM73 JZI73 KJE73 KTA73 LCW73 LMS73 LWO73 MGK73 MQG73 NAC73 NJY73 NTU73 ODQ73 ONM73 OXI73 PHE73 PRA73 QAW73 QKS73 QUO73 REK73 ROG73 RYC73 SHY73 SRU73 TBQ73 TLM73 TVI73 UFE73 UPA73 UYW73 VIS73 VSO73 WCK73 S167:S168 JO167:JO168 TK167:TK168 ADG167:ADG168 ANC167:ANC168 AWY167:AWY168 BGU167:BGU168 BQQ167:BQQ168 CAM167:CAM168 CKI167:CKI168 CUE167:CUE168 DEA167:DEA168 DNW167:DNW168 DXS167:DXS168 EHO167:EHO168 ERK167:ERK168 FBG167:FBG168 FLC167:FLC168 FUY167:FUY168 GEU167:GEU168 GOQ167:GOQ168 GYM167:GYM168 HII167:HII168 HSE167:HSE168 ICA167:ICA168 ILW167:ILW168 IVS167:IVS168 JFO167:JFO168 JPK167:JPK168 JZG167:JZG168 KJC167:KJC168 KSY167:KSY168 LCU167:LCU168 LMQ167:LMQ168 LWM167:LWM168 MGI167:MGI168 MQE167:MQE168 NAA167:NAA168 NJW167:NJW168 NTS167:NTS168 ODO167:ODO168 ONK167:ONK168 OXG167:OXG168 PHC167:PHC168 PQY167:PQY168 QAU167:QAU168 QKQ167:QKQ168 QUM167:QUM168 REI167:REI168 ROE167:ROE168 RYA167:RYA168 SHW167:SHW168 SRS167:SRS168 TBO167:TBO168 TLK167:TLK168 TVG167:TVG168 UFC167:UFC168 UOY167:UOY168 UYU167:UYU168 VIQ167:VIQ168 VSM167:VSM168 WCI167:WCI168 WME167:WME168 WWA167:WWA168 JQ167 TM167 ADI167 ANE167 AXA167 BGW167 BQS167 CAO167 CKK167 CUG167 DEC167 DNY167 DXU167 EHQ167 ERM167 FBI167 FLE167 FVA167 GEW167 GOS167 GYO167 HIK167 HSG167 ICC167 ILY167 IVU167 JFQ167 JPM167 JZI167 KJE167 KTA167 LCW167 LMS167 LWO167 MGK167 MQG167 NAC167 NJY167 NTU167 ODQ167 ONM167 OXI167 PHE167 PRA167 QAW167 QKS167 QUO167 REK167 ROG167 RYC167 SHY167 SRU167 TBQ167 TLM167 TVI167 UFE167 UPA167 UYW167 VIS167 VSO167 WCK167 S91:S92 JO91:JO92 TK91:TK92 ADG91:ADG92 ANC91:ANC92 AWY91:AWY92 BGU91:BGU92 BQQ91:BQQ92 CAM91:CAM92 CKI91:CKI92 CUE91:CUE92 DEA91:DEA92 DNW91:DNW92 DXS91:DXS92 EHO91:EHO92 ERK91:ERK92 FBG91:FBG92 FLC91:FLC92 FUY91:FUY92 GEU91:GEU92 GOQ91:GOQ92 GYM91:GYM92 HII91:HII92 HSE91:HSE92 ICA91:ICA92 ILW91:ILW92 IVS91:IVS92 JFO91:JFO92 JPK91:JPK92 JZG91:JZG92 KJC91:KJC92 KSY91:KSY92 LCU91:LCU92 LMQ91:LMQ92 LWM91:LWM92 MGI91:MGI92 MQE91:MQE92 NAA91:NAA92 NJW91:NJW92 NTS91:NTS92 ODO91:ODO92 ONK91:ONK92 OXG91:OXG92 PHC91:PHC92 PQY91:PQY92 QAU91:QAU92 QKQ91:QKQ92 QUM91:QUM92 REI91:REI92 ROE91:ROE92 RYA91:RYA92 SHW91:SHW92 SRS91:SRS92 TBO91:TBO92 TLK91:TLK92 TVG91:TVG92 UFC91:UFC92 UOY91:UOY92 UYU91:UYU92 VIQ91:VIQ92 VSM91:VSM92 WCI91:WCI92 WME91:WME92 WWA91:WWA92 JQ91:JQ92 TM91:TM92 ADI91:ADI92 ANE91:ANE92 AXA91:AXA92 BGW91:BGW92 BQS91:BQS92 CAO91:CAO92 CKK91:CKK92 CUG91:CUG92 DEC91:DEC92 DNY91:DNY92 DXU91:DXU92 EHQ91:EHQ92 ERM91:ERM92 FBI91:FBI92 FLE91:FLE92 FVA91:FVA92 GEW91:GEW92 GOS91:GOS92 GYO91:GYO92 HIK91:HIK92 HSG91:HSG92 ICC91:ICC92 ILY91:ILY92 IVU91:IVU92 JFQ91:JFQ92 JPM91:JPM92 JZI91:JZI92 KJE91:KJE92 KTA91:KTA92 LCW91:LCW92 LMS91:LMS92 LWO91:LWO92 MGK91:MGK92 MQG91:MQG92 NAC91:NAC92 NJY91:NJY92 NTU91:NTU92 ODQ91:ODQ92 ONM91:ONM92 OXI91:OXI92 PHE91:PHE92 PRA91:PRA92 QAW91:QAW92 QKS91:QKS92 QUO91:QUO92 REK91:REK92 ROG91:ROG92 RYC91:RYC92 SHY91:SHY92 SRU91:SRU92 TBQ91:TBQ92 TLM91:TLM92 TVI91:TVI92 UFE91:UFE92 UPA91:UPA92 UYW91:UYW92 VIS91:VIS92 VSO91:VSO92 WCK91:WCK92 S131:S132 JO131:JO132 TK131:TK132 ADG131:ADG132 ANC131:ANC132 AWY131:AWY132 BGU131:BGU132 BQQ131:BQQ132 CAM131:CAM132 CKI131:CKI132 CUE131:CUE132 DEA131:DEA132 DNW131:DNW132 DXS131:DXS132 EHO131:EHO132 ERK131:ERK132 FBG131:FBG132 FLC131:FLC132 FUY131:FUY132 GEU131:GEU132 GOQ131:GOQ132 GYM131:GYM132 HII131:HII132 HSE131:HSE132 ICA131:ICA132 ILW131:ILW132 IVS131:IVS132 JFO131:JFO132 JPK131:JPK132 JZG131:JZG132 KJC131:KJC132 KSY131:KSY132 LCU131:LCU132 LMQ131:LMQ132 LWM131:LWM132 MGI131:MGI132 MQE131:MQE132 NAA131:NAA132 NJW131:NJW132 NTS131:NTS132 ODO131:ODO132 ONK131:ONK132 OXG131:OXG132 PHC131:PHC132 PQY131:PQY132 QAU131:QAU132 QKQ131:QKQ132 QUM131:QUM132 REI131:REI132 ROE131:ROE132 RYA131:RYA132 SHW131:SHW132 SRS131:SRS132 TBO131:TBO132 TLK131:TLK132 TVG131:TVG132 UFC131:UFC132 UOY131:UOY132 UYU131:UYU132 VIQ131:VIQ132 VSM131:VSM132 WCI131:WCI132 WME131:WME132 WWA131:WWA132 U131 JQ131 TM131 ADI131 ANE131 AXA131 BGW131 BQS131 CAO131 CKK131 CUG131 DEC131 DNY131 DXU131 EHQ131 ERM131 FBI131 FLE131 FVA131 GEW131 GOS131 GYO131 HIK131 HSG131 ICC131 ILY131 IVU131 JFQ131 JPM131 JZI131 KJE131 KTA131 LCW131 LMS131 LWO131 MGK131 MQG131 NAC131 NJY131 NTU131 ODQ131 ONM131 OXI131 PHE131 PRA131 QAW131 QKS131 QUO131 REK131 ROG131 RYC131 SHY131 SRU131 TBQ131 TLM131 TVI131 UFE131 UPA131 UYW131 VIS131 VSO131 WCK131 S149:S150 JO149:JO150 TK149:TK150 ADG149:ADG150 ANC149:ANC150 AWY149:AWY150 BGU149:BGU150 BQQ149:BQQ150 CAM149:CAM150 CKI149:CKI150 CUE149:CUE150 DEA149:DEA150 DNW149:DNW150 DXS149:DXS150 EHO149:EHO150 ERK149:ERK150 FBG149:FBG150 FLC149:FLC150 FUY149:FUY150 GEU149:GEU150 GOQ149:GOQ150 GYM149:GYM150 HII149:HII150 HSE149:HSE150 ICA149:ICA150 ILW149:ILW150 IVS149:IVS150 JFO149:JFO150 JPK149:JPK150 JZG149:JZG150 KJC149:KJC150 KSY149:KSY150 LCU149:LCU150 LMQ149:LMQ150 LWM149:LWM150 MGI149:MGI150 MQE149:MQE150 NAA149:NAA150 NJW149:NJW150 NTS149:NTS150 ODO149:ODO150 ONK149:ONK150 OXG149:OXG150 PHC149:PHC150 PQY149:PQY150 QAU149:QAU150 QKQ149:QKQ150 QUM149:QUM150 REI149:REI150 ROE149:ROE150 RYA149:RYA150 SHW149:SHW150 SRS149:SRS150 TBO149:TBO150 TLK149:TLK150 TVG149:TVG150 UFC149:UFC150 UOY149:UOY150 UYU149:UYU150 VIQ149:VIQ150 VSM149:VSM150 WCI149:WCI150 WME149:WME150 WWA149:WWA150 U149 JQ149 TM149 ADI149 ANE149 AXA149 BGW149 BQS149 CAO149 CKK149 CUG149 DEC149 DNY149 DXU149 EHQ149 ERM149 FBI149 FLE149 FVA149 GEW149 GOS149 GYO149 HIK149 HSG149 ICC149 ILY149 IVU149 JFQ149 JPM149 JZI149 KJE149 KTA149 LCW149 LMS149 LWO149 MGK149 MQG149 NAC149 NJY149 NTU149 ODQ149 ONM149 OXI149 PHE149 PRA149 QAW149 QKS149 QUO149 REK149 ROG149 RYC149 SHY149 SRU149 TBQ149 TLM149 TVI149 UFE149 UPA149 UYW149 VIS149 VSO149 WCK149 X109:X111 JT109:JT111 TP109:TP111 ADL109:ADL111 ANH109:ANH111 AXD109:AXD111 BGZ109:BGZ111 BQV109:BQV111 CAR109:CAR111 CKN109:CKN111 CUJ109:CUJ111 DEF109:DEF111 DOB109:DOB111 DXX109:DXX111 EHT109:EHT111 ERP109:ERP111 FBL109:FBL111 FLH109:FLH111 FVD109:FVD111 GEZ109:GEZ111 GOV109:GOV111 GYR109:GYR111 HIN109:HIN111 HSJ109:HSJ111 ICF109:ICF111 IMB109:IMB111 IVX109:IVX111 JFT109:JFT111 JPP109:JPP111 JZL109:JZL111 KJH109:KJH111 KTD109:KTD111 LCZ109:LCZ111 LMV109:LMV111 LWR109:LWR111 MGN109:MGN111 MQJ109:MQJ111 NAF109:NAF111 NKB109:NKB111 NTX109:NTX111 ODT109:ODT111 ONP109:ONP111 OXL109:OXL111 PHH109:PHH111 PRD109:PRD111 QAZ109:QAZ111 QKV109:QKV111 QUR109:QUR111 REN109:REN111 ROJ109:ROJ111 RYF109:RYF111 SIB109:SIB111 SRX109:SRX111 TBT109:TBT111 TLP109:TLP111 TVL109:TVL111 UFH109:UFH111 UPD109:UPD111 UYZ109:UYZ111 VIV109:VIV111 VSR109:VSR111 WCN109:WCN111 WMJ109:WMJ111 WWF109:WWF111 JV109:JV110 TR109:TR110 ADN109:ADN110 ANJ109:ANJ110 AXF109:AXF110 BHB109:BHB110 BQX109:BQX110 CAT109:CAT110 CKP109:CKP110 CUL109:CUL110 DEH109:DEH110 DOD109:DOD110 DXZ109:DXZ110 EHV109:EHV110 ERR109:ERR110 FBN109:FBN110 FLJ109:FLJ110 FVF109:FVF110 GFB109:GFB110 GOX109:GOX110 GYT109:GYT110 HIP109:HIP110 HSL109:HSL110 ICH109:ICH110 IMD109:IMD110 IVZ109:IVZ110 JFV109:JFV110 JPR109:JPR110 JZN109:JZN110 KJJ109:KJJ110 KTF109:KTF110 LDB109:LDB110 LMX109:LMX110 LWT109:LWT110 MGP109:MGP110 MQL109:MQL110 NAH109:NAH110 NKD109:NKD110 NTZ109:NTZ110 ODV109:ODV110 ONR109:ONR110 OXN109:OXN110 PHJ109:PHJ110 PRF109:PRF110 QBB109:QBB110 QKX109:QKX110 QUT109:QUT110 REP109:REP110 ROL109:ROL110 RYH109:RYH110 SID109:SID110 SRZ109:SRZ110 TBV109:TBV110 TLR109:TLR110 TVN109:TVN110 UFJ109:UFJ110 UPF109:UPF110 UZB109:UZB110 ANF183 AXB183 BGX183 BQT183 CAP183 CKL183 CUH183 DED183 DNZ183 DXV183 EHR183 ERN183 FBJ183 FLF183 FVB183 GEX183 GOT183 GYP183 HIL183 HSH183 ICD183 ILZ183 IVV183 JFR183 JPN183 JZJ183 KJF183 KTB183 LCX183 LMT183 LWP183 MGL183 MQH183 NAD183 NJZ183 NTV183 ODR183 ONN183 OXJ183 PHF183 PRB183 QAX183 QKT183 QUP183 REL183 ROH183 RYD183 SHZ183 SRV183 TBR183 TLN183 TVJ183 UFF183 UPB183 UYX183 VIT183 VSP183 WCL183 WMH183 WWD183 WCP120 WML120 WWH120 UZB120 JT120 TP120 ADL120 ANH120 AXD120 BGZ120 BQV120 CAR120 CKN120 CUJ120 DEF120 DOB120 DXX120 EHT120 ERP120 FBL120 FLH120 FVD120 GEZ120 GOV120 GYR120 HIN120 HSJ120 ICF120 IMB120 IVX120 JFT120 JPP120 JZL120 KJH120 KTD120 LCZ120 LMV120 LWR120 MGN120 MQJ120 NAF120 NKB120 NTX120 ODT120 ONP120 OXL120 PHH120 PRD120 QAZ120 QKV120 QUR120 REN120 ROJ120 RYF120 SIB120 SRX120 TBT120 TLP120 TVL120 UFH120 UPD120 UYZ120 VIV120 VSR120 WCN120 WMJ120 WWF120 JV120 TR120 ADN120 ANJ120 AXF120 BHB120 BQX120 CAT120 CKP120 CUL120 DEH120 DOD120 DXZ120 EHV120 ERR120 FBN120 FLJ120 FVF120 GFB120 GOX120 GYT120 HIP120 HSL120 ICH120 IMD120 IVZ120 JFV120 JPR120 JZN120 KJJ120 KTF120 LDB120 LMX120 LWT120 MGP120 MQL120 NAH120 NKD120 NTZ120 ODV120 ONR120 OXN120 PHJ120 PRF120 QBB120 QKX120 QUT120 REP120 ROL120 RYH120 SID120 SRZ120 TBV120 TLR120 TVN120 UFJ120 UPF120 X120 T183 JP183 TL183 ADH183 AND183 AWZ183 BGV183 BQR183 CAN183 CKJ183 CUF183 DEB183 DNX183 DXT183 EHP183 ERL183 FBH183 FLD183 FUZ183 GEV183 GOR183 GYN183 HIJ183 HSF183 ICB183 ILX183 IVT183 JFP183 JPL183 JZH183 KJD183 KSZ183 LCV183 LMR183 LWN183 MGJ183 MQF183 NAB183 NJX183 NTT183 ODP183 ONL183 OXH183 PHD183 PQZ183 QAV183 QKR183 QUN183 REJ183 ROF183 RYB183 SHX183 SRT183 TBP183 TLL183 TVH183 UFD183 UOZ183 UYV183 VIR183 VSN183 WCJ183 V197 JR197 TN197 ADJ197 ANF197 AXB197 BGX197 BQT197 CAP197 CKL197 CUH197 DED197 DNZ197 DXV197 EHR197 ERN197 FBJ197 FLF197 FVB197 GEX197 GOT197 GYP197 HIL197 HSH197 ICD197 ILZ197 IVV197 JFR197 JPN197 JZJ197 KJF197 KTB197 LCX197 LMT197 LWP197 MGL197 MQH197 NAD197 NJZ197 NTV197 ODR197 ONN197 OXJ197 PHF197 PRB197 QAX197 QKT197 QUP197 REL197 ROH197 RYD197 SHZ197 SRV197 TBR197 TLN197 TVJ197 UFF197 UPB197 UYX197 VIT197 VSP197 WCL197 WMH197 WWD197 R197 JN197 TJ197 ADF197 ANB197 AWX197 BGT197 BQP197 CAL197 CKH197 CUD197 DDZ197 DNV197 DXR197 EHN197 ERJ197 FBF197 FLB197 FUX197 GET197 GOP197 GYL197 HIH197 HSD197 IBZ197 ILV197 IVR197 JFN197 JPJ197 JZF197 KJB197 KSX197 LCT197 LMP197 LWL197 MGH197 MQD197 MZZ197 NJV197 NTR197 ODN197 ONJ197 OXF197 PHB197 PQX197 QAT197 QKP197 QUL197 REH197 ROD197 RXZ197 SHV197 SRR197 TBN197 TLJ197 TVF197 UFB197 UOX197 UYT197 VIP197 VSL197 WCH197 WMD197 WVZ197 N197 JJ197 TF197 ADB197 AMX197 AWT197 BGP197 BQL197 CAH197 CKD197 CTZ197 DDV197 DNR197 DXN197 EHJ197 ERF197 FBB197 FKX197 FUT197 GEP197 GOL197 GYH197 HID197 HRZ197 IBV197 ILR197 IVN197 JFJ197 JPF197 JZB197 KIX197 KST197 LCP197 LML197 LWH197 MGD197 MPZ197 MZV197 NJR197 NTN197 ODJ197 ONF197 OXB197 PGX197 PQT197 QAP197 QKL197 QUH197 RED197 RNZ197 RXV197 SHR197 SRN197 TBJ197 TLF197 TVB197 UEX197 UOT197 UYP197 VIL197 VSH197 WCD197 WLZ197 WVV197 AC197:AC198 JY197:JY198 TU197:TU198 ADQ197:ADQ198 ANM197:ANM198 AXI197:AXI198 BHE197:BHE198 BRA197:BRA198 CAW197:CAW198 CKS197:CKS198 CUO197:CUO198 DEK197:DEK198 DOG197:DOG198 DYC197:DYC198 EHY197:EHY198 ERU197:ERU198 FBQ197:FBQ198 FLM197:FLM198 FVI197:FVI198 GFE197:GFE198 GPA197:GPA198 GYW197:GYW198 HIS197:HIS198 HSO197:HSO198 ICK197:ICK198 IMG197:IMG198 IWC197:IWC198 JFY197:JFY198 JPU197:JPU198 JZQ197:JZQ198 KJM197:KJM198 KTI197:KTI198 LDE197:LDE198 LNA197:LNA198 LWW197:LWW198 MGS197:MGS198 MQO197:MQO198 NAK197:NAK198 NKG197:NKG198 NUC197:NUC198 ODY197:ODY198 ONU197:ONU198 OXQ197:OXQ198 PHM197:PHM198 PRI197:PRI198 QBE197:QBE198 QLA197:QLA198 QUW197:QUW198 RES197:RES198 ROO197:ROO198 RYK197:RYK198 SIG197:SIG198 SSC197:SSC198 TBY197:TBY198 TLU197:TLU198 TVQ197:TVQ198 UFM197:UFM198 UPI197:UPI198 UZE197:UZE198 VJA197:VJA198 VSW197:VSW198 WCS197:WCS198 WMO197:WMO198 WWK197:WWK198 KA197 TW197 ADS197 ANO197 AXK197 BHG197 BRC197 CAY197 CKU197 CUQ197 DEM197 DOI197 DYE197 EIA197 ERW197 FBS197 FLO197 FVK197 GFG197 GPC197 GYY197 HIU197 HSQ197 ICM197 IMI197 IWE197 JGA197 JPW197 JZS197 KJO197 KTK197 LDG197 LNC197 LWY197 MGU197 MQQ197 NAM197 NKI197 NUE197 OEA197 ONW197 OXS197 PHO197 PRK197 QBG197 QLC197 QUY197 REU197 ROQ197 RYM197 SII197 SSE197 TCA197 TLW197 TVS197 UFO197 UPK197 UZG197 VJC197 VSY197 WCU197 WMG226 WWC226 S226 JO226 TK226 ADG226 ANC226 AWY226 BGU226 BQQ226 CAM226 CKI226 CUE226 DEA226 DNW226 DXS226 EHO226 ERK226 FBG226 FLC226 FUY226 GEU226 GOQ226 GYM226 HII226 HSE226 ICA226 ILW226 IVS226 JFO226 JPK226 JZG226 KJC226 KSY226 LCU226 LMQ226 LWM226 MGI226 MQE226 NAA226 NJW226 NTS226 ODO226 ONK226 OXG226 PHC226 PQY226 QAU226 QKQ226 QUM226 REI226 ROE226 RYA226 SHW226 SRS226 TBO226 TLK226 TVG226 UFC226 UOY226 UYU226 VIQ226 VSM226 WCI226 WME226 WWA226 JQ226 TM226 ADI226 ANE226 AXA226 BGW226 BQS226 CAO226 CKK226 CUG226 DEC226 DNY226 DXU226 EHQ226 ERM226 FBI226 FLE226 FVA226 GEW226 GOS226 GYO226 HIK226 HSG226 ICC226 ILY226 IVU226 JFQ226 JPM226 JZI226 KJE226 KTA226 LCW226 LMS226 LWO226 MGK226 MQG226 NAC226 NJY226 NTU226 ODQ226 ONM226 OXI226 PHE226 PRA226 QAW226 QKS226 QUO226 REK226 ROG226 RYC226 SHY226 SRU226 TBQ226 TLM226 TVI226 UFE226 UPA226 UYW226 VIS226 VSO226 WCK226 U226 U73 U37 LZ244 S244 WYN244 WOR244 WEV244 VUZ244 VLD244 VBH244 URL244 UHP244 TXT244 TNX244 TEB244 SUF244 SKJ244 SAN244 RQR244 RGV244 QWZ244 QND244 QDH244 PTL244 PJP244 OZT244 OPX244 OGB244 NWF244 NMJ244 NCN244 MSR244 MIV244 LYZ244 LPD244 LFH244 KVL244 KLP244 KBT244 JRX244 JIB244 IYF244 IOJ244 IEN244 HUR244 HKV244 HAZ244 GRD244 GHH244 FXL244 FNP244 FDT244 ETX244 EKB244 EAF244 DQJ244 DGN244 CWR244 CMV244 CCZ244 BTD244 BJH244 AZL244 APP244 AFT244 VX244 VV244 MB244 WYL244 WOP244 WET244 VUX244 VLB244 VBF244 URJ244 UHN244 TXR244 TNV244 TDZ244 SUD244 SKH244 SAL244 RQP244 RGT244 QWX244 QNB244 QDF244 PTJ244 PJN244 OZR244 OPV244 OFZ244 NWD244 NMH244 NCL244 MSP244 MIT244 LYX244 LPB244 LFF244 KVJ244 KLN244 KBR244 JRV244 JHZ244 IYD244 IOH244 IEL244 HUP244 HKT244 HAX244 GRB244 GHF244 FXJ244 FNN244 FDR244 ETV244 EJZ244 EAD244 DQH244 DGL244 CWP244 CMT244 CCX244 BTB244 BJF244 AZJ244 APN244 AFR244 S9:S10 S15:S16 U55 Z120 Z109:Z110 U167 U91:U92 V183 AE197 U244 Z244 AB244 AG244 AI244 AN244 AP244 AU244 AW244 BB244 BD244 BI244 BK244 BP244 BR244 BW244 BY244 CD244 CF244" xr:uid="{00000000-0002-0000-25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WMF167:WMF168 WWB167:WWB168 WMK120 WMF131:WMF132 WWB131:WWB132 WMF149:WMF150 WWB149:WWB150 WMD91:WMD92 WVZ91:WVZ92 WMF37 WMF73 WWB37 WWB73 WMK109:WMK110 WWG109:WWG110 WMF55 I292 WWG120 J268:L268 WWB55 R260:T260 J264:L264 U183 JQ183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T37 JP37 TL37 ADH37 AND37 AWZ37 BGV37 BQR37 CAN37 CKJ37 CUF37 DEB37 DNX37 DXT37 EHP37 ERL37 FBH37 FLD37 FUZ37 GEV37 GOR37 GYN37 HIJ37 HSF37 ICB37 ILX37 IVT37 JFP37 JPL37 JZH37 KJD37 KSZ37 LCV37 LMR37 LWN37 MGJ37 MQF37 NAB37 NJX37 NTT37 ODP37 ONL37 OXH37 PHD37 PQZ37 QAV37 QKR37 QUN37 REJ37 ROF37 RYB37 SHX37 SRT37 TBP37 TLL37 TVH37 UFD37 UOZ37 UYV37 VIR37 VSN37 WCJ37 R55 JN55 TJ55 ADF55 ANB55 AWX55 BGT55 BQP55 CAL55 CKH55 CUD55 DDZ55 DNV55 DXR55 EHN55 ERJ55 FBF55 FLB55 FUX55 GET55 GOP55 GYL55 HIH55 HSD55 IBZ55 ILV55 IVR55 JFN55 JPJ55 JZF55 KJB55 KSX55 LCT55 LMP55 LWL55 MGH55 MQD55 MZZ55 NJV55 NTR55 ODN55 ONJ55 OXF55 PHB55 PQX55 QAT55 QKP55 QUL55 REH55 ROD55 RXZ55 SHV55 SRR55 TBN55 TLJ55 TVF55 UFB55 UOX55 UYT55 VIP55 VSL55 WCH55 WMD55 WVZ55 T55 JP55 TL55 ADH55 AND55 AWZ55 BGV55 BQR55 CAN55 CKJ55 CUF55 DEB55 DNX55 DXT55 EHP55 ERL55 FBH55 FLD55 FUZ55 GEV55 GOR55 GYN55 HIJ55 HSF55 ICB55 ILX55 IVT55 JFP55 JPL55 JZH55 KJD55 KSZ55 LCV55 LMR55 LWN55 MGJ55 MQF55 NAB55 NJX55 NTT55 ODP55 ONL55 OXH55 PHD55 PQZ55 QAV55 QKR55 QUN55 REJ55 ROF55 RYB55 SHX55 SRT55 TBP55 TLL55 TVH55 UFD55 UOZ55 UYV55 VIR55 VSN55 WCJ55 R73 JN73 TJ73 ADF73 ANB73 AWX73 BGT73 BQP73 CAL73 CKH73 CUD73 DDZ73 DNV73 DXR73 EHN73 ERJ73 FBF73 FLB73 FUX73 GET73 GOP73 GYL73 HIH73 HSD73 IBZ73 ILV73 IVR73 JFN73 JPJ73 JZF73 KJB73 KSX73 LCT73 LMP73 LWL73 MGH73 MQD73 MZZ73 NJV73 NTR73 ODN73 ONJ73 OXF73 PHB73 PQX73 QAT73 QKP73 QUL73 REH73 ROD73 RXZ73 SHV73 SRR73 TBN73 TLJ73 TVF73 UFB73 UOX73 UYT73 VIP73 VSL73 WCH73 WMD73 WVZ73 T73 JP73 TL73 ADH73 AND73 AWZ73 BGV73 BQR73 CAN73 CKJ73 CUF73 DEB73 DNX73 DXT73 EHP73 ERL73 FBH73 FLD73 FUZ73 GEV73 GOR73 GYN73 HIJ73 HSF73 ICB73 ILX73 IVT73 JFP73 JPL73 JZH73 KJD73 KSZ73 LCV73 LMR73 LWN73 MGJ73 MQF73 NAB73 NJX73 NTT73 ODP73 ONL73 OXH73 PHD73 PQZ73 QAV73 QKR73 QUN73 REJ73 ROF73 RYB73 SHX73 SRT73 TBP73 TLL73 TVH73 UFD73 UOZ73 UYV73 VIR73 VSN73 WCJ73 R167:R168 JN167:JN168 TJ167:TJ168 ADF167:ADF168 ANB167:ANB168 AWX167:AWX168 BGT167:BGT168 BQP167:BQP168 CAL167:CAL168 CKH167:CKH168 CUD167:CUD168 DDZ167:DDZ168 DNV167:DNV168 DXR167:DXR168 EHN167:EHN168 ERJ167:ERJ168 FBF167:FBF168 FLB167:FLB168 FUX167:FUX168 GET167:GET168 GOP167:GOP168 GYL167:GYL168 HIH167:HIH168 HSD167:HSD168 IBZ167:IBZ168 ILV167:ILV168 IVR167:IVR168 JFN167:JFN168 JPJ167:JPJ168 JZF167:JZF168 KJB167:KJB168 KSX167:KSX168 LCT167:LCT168 LMP167:LMP168 LWL167:LWL168 MGH167:MGH168 MQD167:MQD168 MZZ167:MZZ168 NJV167:NJV168 NTR167:NTR168 ODN167:ODN168 ONJ167:ONJ168 OXF167:OXF168 PHB167:PHB168 PQX167:PQX168 QAT167:QAT168 QKP167:QKP168 QUL167:QUL168 REH167:REH168 ROD167:ROD168 RXZ167:RXZ168 SHV167:SHV168 SRR167:SRR168 TBN167:TBN168 TLJ167:TLJ168 TVF167:TVF168 UFB167:UFB168 UOX167:UOX168 UYT167:UYT168 VIP167:VIP168 VSL167:VSL168 WCH167:WCH168 WMD167:WMD168 WVZ167:WVZ168 T167:T168 JP167:JP168 TL167:TL168 ADH167:ADH168 AND167:AND168 AWZ167:AWZ168 BGV167:BGV168 BQR167:BQR168 CAN167:CAN168 CKJ167:CKJ168 CUF167:CUF168 DEB167:DEB168 DNX167:DNX168 DXT167:DXT168 EHP167:EHP168 ERL167:ERL168 FBH167:FBH168 FLD167:FLD168 FUZ167:FUZ168 GEV167:GEV168 GOR167:GOR168 GYN167:GYN168 HIJ167:HIJ168 HSF167:HSF168 ICB167:ICB168 ILX167:ILX168 IVT167:IVT168 JFP167:JFP168 JPL167:JPL168 JZH167:JZH168 KJD167:KJD168 KSZ167:KSZ168 LCV167:LCV168 LMR167:LMR168 LWN167:LWN168 MGJ167:MGJ168 MQF167:MQF168 NAB167:NAB168 NJX167:NJX168 NTT167:NTT168 ODP167:ODP168 ONL167:ONL168 OXH167:OXH168 PHD167:PHD168 PQZ167:PQZ168 QAV167:QAV168 QKR167:QKR168 QUN167:QUN168 REJ167:REJ168 ROF167:ROF168 RYB167:RYB168 SHX167:SHX168 SRT167:SRT168 TBP167:TBP168 TLL167:TLL168 TVH167:TVH168 UFD167:UFD168 UOZ167:UOZ168 UYV167:UYV168 VIR167:VIR168 VSN167:VSN168 WCJ167:WCJ168 T91:T92 JP91:JP92 TL91:TL92 ADH91:ADH92 AND91:AND92 AWZ91:AWZ92 BGV91:BGV92 BQR91:BQR92 CAN91:CAN92 CKJ91:CKJ92 CUF91:CUF92 DEB91:DEB92 DNX91:DNX92 DXT91:DXT92 EHP91:EHP92 ERL91:ERL92 FBH91:FBH92 FLD91:FLD92 FUZ91:FUZ92 GEV91:GEV92 GOR91:GOR92 GYN91:GYN92 HIJ91:HIJ92 HSF91:HSF92 ICB91:ICB92 ILX91:ILX92 IVT91:IVT92 JFP91:JFP92 JPL91:JPL92 JZH91:JZH92 KJD91:KJD92 KSZ91:KSZ92 LCV91:LCV92 LMR91:LMR92 LWN91:LWN92 MGJ91:MGJ92 MQF91:MQF92 NAB91:NAB92 NJX91:NJX92 NTT91:NTT92 ODP91:ODP92 ONL91:ONL92 OXH91:OXH92 PHD91:PHD92 PQZ91:PQZ92 QAV91:QAV92 QKR91:QKR92 QUN91:QUN92 REJ91:REJ92 ROF91:ROF92 RYB91:RYB92 SHX91:SHX92 SRT91:SRT92 TBP91:TBP92 TLL91:TLL92 TVH91:TVH92 UFD91:UFD92 UOZ91:UOZ92 UYV91:UYV92 VIR91:VIR92 VSN91:VSN92 WCJ91:WCJ92 WMF91:WMF92 WWB91:WWB92 R91:R92 JN91:JN92 TJ91:TJ92 ADF91:ADF92 ANB91:ANB92 AWX91:AWX92 BGT91:BGT92 BQP91:BQP92 CAL91:CAL92 CKH91:CKH92 CUD91:CUD92 DDZ91:DDZ92 DNV91:DNV92 DXR91:DXR92 EHN91:EHN92 ERJ91:ERJ92 FBF91:FBF92 FLB91:FLB92 FUX91:FUX92 GET91:GET92 GOP91:GOP92 GYL91:GYL92 HIH91:HIH92 HSD91:HSD92 IBZ91:IBZ92 ILV91:ILV92 IVR91:IVR92 JFN91:JFN92 JPJ91:JPJ92 JZF91:JZF92 KJB91:KJB92 KSX91:KSX92 LCT91:LCT92 LMP91:LMP92 LWL91:LWL92 MGH91:MGH92 MQD91:MQD92 MZZ91:MZZ92 NJV91:NJV92 NTR91:NTR92 ODN91:ODN92 ONJ91:ONJ92 OXF91:OXF92 PHB91:PHB92 PQX91:PQX92 QAT91:QAT92 QKP91:QKP92 QUL91:QUL92 REH91:REH92 ROD91:ROD92 RXZ91:RXZ92 SHV91:SHV92 SRR91:SRR92 TBN91:TBN92 TLJ91:TLJ92 TVF91:TVF92 UFB91:UFB92 UOX91:UOX92 UYT91:UYT92 VIP91:VIP92 VSL91:VSL92 WCH91:WCH92 R131:R132 JN131:JN132 TJ131:TJ132 ADF131:ADF132 ANB131:ANB132 AWX131:AWX132 BGT131:BGT132 BQP131:BQP132 CAL131:CAL132 CKH131:CKH132 CUD131:CUD132 DDZ131:DDZ132 DNV131:DNV132 DXR131:DXR132 EHN131:EHN132 ERJ131:ERJ132 FBF131:FBF132 FLB131:FLB132 FUX131:FUX132 GET131:GET132 GOP131:GOP132 GYL131:GYL132 HIH131:HIH132 HSD131:HSD132 IBZ131:IBZ132 ILV131:ILV132 IVR131:IVR132 JFN131:JFN132 JPJ131:JPJ132 JZF131:JZF132 KJB131:KJB132 KSX131:KSX132 LCT131:LCT132 LMP131:LMP132 LWL131:LWL132 MGH131:MGH132 MQD131:MQD132 MZZ131:MZZ132 NJV131:NJV132 NTR131:NTR132 ODN131:ODN132 ONJ131:ONJ132 OXF131:OXF132 PHB131:PHB132 PQX131:PQX132 QAT131:QAT132 QKP131:QKP132 QUL131:QUL132 REH131:REH132 ROD131:ROD132 RXZ131:RXZ132 SHV131:SHV132 SRR131:SRR132 TBN131:TBN132 TLJ131:TLJ132 TVF131:TVF132 UFB131:UFB132 UOX131:UOX132 UYT131:UYT132 VIP131:VIP132 VSL131:VSL132 WCH131:WCH132 WMD131:WMD132 WVZ131:WVZ132 T131:T132 JP131:JP132 TL131:TL132 ADH131:ADH132 AND131:AND132 AWZ131:AWZ132 BGV131:BGV132 BQR131:BQR132 CAN131:CAN132 CKJ131:CKJ132 CUF131:CUF132 DEB131:DEB132 DNX131:DNX132 DXT131:DXT132 EHP131:EHP132 ERL131:ERL132 FBH131:FBH132 FLD131:FLD132 FUZ131:FUZ132 GEV131:GEV132 GOR131:GOR132 GYN131:GYN132 HIJ131:HIJ132 HSF131:HSF132 ICB131:ICB132 ILX131:ILX132 IVT131:IVT132 JFP131:JFP132 JPL131:JPL132 JZH131:JZH132 KJD131:KJD132 KSZ131:KSZ132 LCV131:LCV132 LMR131:LMR132 LWN131:LWN132 MGJ131:MGJ132 MQF131:MQF132 NAB131:NAB132 NJX131:NJX132 NTT131:NTT132 ODP131:ODP132 ONL131:ONL132 OXH131:OXH132 PHD131:PHD132 PQZ131:PQZ132 QAV131:QAV132 QKR131:QKR132 QUN131:QUN132 REJ131:REJ132 ROF131:ROF132 RYB131:RYB132 SHX131:SHX132 SRT131:SRT132 TBP131:TBP132 TLL131:TLL132 TVH131:TVH132 UFD131:UFD132 UOZ131:UOZ132 UYV131:UYV132 VIR131:VIR132 VSN131:VSN132 WCJ131:WCJ132 R149:R150 JN149:JN150 TJ149:TJ150 ADF149:ADF150 ANB149:ANB150 AWX149:AWX150 BGT149:BGT150 BQP149:BQP150 CAL149:CAL150 CKH149:CKH150 CUD149:CUD150 DDZ149:DDZ150 DNV149:DNV150 DXR149:DXR150 EHN149:EHN150 ERJ149:ERJ150 FBF149:FBF150 FLB149:FLB150 FUX149:FUX150 GET149:GET150 GOP149:GOP150 GYL149:GYL150 HIH149:HIH150 HSD149:HSD150 IBZ149:IBZ150 ILV149:ILV150 IVR149:IVR150 JFN149:JFN150 JPJ149:JPJ150 JZF149:JZF150 KJB149:KJB150 KSX149:KSX150 LCT149:LCT150 LMP149:LMP150 LWL149:LWL150 MGH149:MGH150 MQD149:MQD150 MZZ149:MZZ150 NJV149:NJV150 NTR149:NTR150 ODN149:ODN150 ONJ149:ONJ150 OXF149:OXF150 PHB149:PHB150 PQX149:PQX150 QAT149:QAT150 QKP149:QKP150 QUL149:QUL150 REH149:REH150 ROD149:ROD150 RXZ149:RXZ150 SHV149:SHV150 SRR149:SRR150 TBN149:TBN150 TLJ149:TLJ150 TVF149:TVF150 UFB149:UFB150 UOX149:UOX150 UYT149:UYT150 VIP149:VIP150 VSL149:VSL150 WCH149:WCH150 WMD149:WMD150 WVZ149:WVZ150 T149:T150 JP149:JP150 TL149:TL150 ADH149:ADH150 AND149:AND150 AWZ149:AWZ150 BGV149:BGV150 BQR149:BQR150 CAN149:CAN150 CKJ149:CKJ150 CUF149:CUF150 DEB149:DEB150 DNX149:DNX150 DXT149:DXT150 EHP149:EHP150 ERL149:ERL150 FBH149:FBH150 FLD149:FLD150 FUZ149:FUZ150 GEV149:GEV150 GOR149:GOR150 GYN149:GYN150 HIJ149:HIJ150 HSF149:HSF150 ICB149:ICB150 ILX149:ILX150 IVT149:IVT150 JFP149:JFP150 JPL149:JPL150 JZH149:JZH150 KJD149:KJD150 KSZ149:KSZ150 LCV149:LCV150 LMR149:LMR150 LWN149:LWN150 MGJ149:MGJ150 MQF149:MQF150 NAB149:NAB150 NJX149:NJX150 NTT149:NTT150 ODP149:ODP150 ONL149:ONL150 OXH149:OXH150 PHD149:PHD150 PQZ149:PQZ150 QAV149:QAV150 QKR149:QKR150 QUN149:QUN150 REJ149:REJ150 ROF149:ROF150 RYB149:RYB150 SHX149:SHX150 SRT149:SRT150 TBP149:TBP150 TLL149:TLL150 TVH149:TVH150 UFD149:UFD150 UOZ149:UOZ150 UYV149:UYV150 VIR149:VIR150 VSN149:VSN150 WCJ149:WCJ150 W109:W110 JS109:JS110 TO109:TO110 ADK109:ADK110 ANG109:ANG110 AXC109:AXC110 BGY109:BGY110 BQU109:BQU110 CAQ109:CAQ110 CKM109:CKM110 CUI109:CUI110 DEE109:DEE110 DOA109:DOA110 DXW109:DXW110 EHS109:EHS110 ERO109:ERO110 FBK109:FBK110 FLG109:FLG110 FVC109:FVC110 GEY109:GEY110 GOU109:GOU110 GYQ109:GYQ110 HIM109:HIM110 HSI109:HSI110 ICE109:ICE110 IMA109:IMA110 IVW109:IVW110 JFS109:JFS110 JPO109:JPO110 JZK109:JZK110 KJG109:KJG110 KTC109:KTC110 LCY109:LCY110 LMU109:LMU110 LWQ109:LWQ110 MGM109:MGM110 MQI109:MQI110 NAE109:NAE110 NKA109:NKA110 NTW109:NTW110 ODS109:ODS110 ONO109:ONO110 OXK109:OXK110 PHG109:PHG110 PRC109:PRC110 QAY109:QAY110 QKU109:QKU110 QUQ109:QUQ110 REM109:REM110 ROI109:ROI110 RYE109:RYE110 SIA109:SIA110 SRW109:SRW110 TBS109:TBS110 TLO109:TLO110 TVK109:TVK110 UFG109:UFG110 UPC109:UPC110 UYY109:UYY110 VIU109:VIU110 VSQ109:VSQ110 WCM109:WCM110 WMI109:WMI110 WWE109:WWE110 Y109:Y110 JU109:JU110 TQ109:TQ110 ADM109:ADM110 ANI109:ANI110 AXE109:AXE110 BHA109:BHA110 BQW109:BQW110 CAS109:CAS110 CKO109:CKO110 CUK109:CUK110 DEG109:DEG110 DOC109:DOC110 DXY109:DXY110 EHU109:EHU110 ERQ109:ERQ110 FBM109:FBM110 FLI109:FLI110 FVE109:FVE110 GFA109:GFA110 GOW109:GOW110 GYS109:GYS110 HIO109:HIO110 HSK109:HSK110 ICG109:ICG110 IMC109:IMC110 IVY109:IVY110 JFU109:JFU110 JPQ109:JPQ110 JZM109:JZM110 KJI109:KJI110 KTE109:KTE110 LDA109:LDA110 LMW109:LMW110 LWS109:LWS110 MGO109:MGO110 MQK109:MQK110 NAG109:NAG110 NKC109:NKC110 NTY109:NTY110 ODU109:ODU110 ONQ109:ONQ110 OXM109:OXM110 PHI109:PHI110 PRE109:PRE110 QBA109:QBA110 QKW109:QKW110 QUS109:QUS110 REO109:REO110 ROK109:ROK110 RYG109:RYG110 SIC109:SIC110 SRY109:SRY110 TBU109:TBU110 TLQ109:TLQ110 TVM109:TVM110 UFI109:UFI110 UPE109:UPE110 UZA109:UZA110 VIW109:VIW110 VSS109:VSS110 WCO109:WCO110 TM183 ADI183 ANE183 AXA183 BGW183 BQS183 CAO183 CKK183 CUG183 DEC183 DNY183 DXU183 EHQ183 ERM183 FBI183 FLE183 FVA183 GEW183 GOS183 GYO183 HIK183 HSG183 ICC183 ILY183 IVU183 JFQ183 JPM183 JZI183 KJE183 KTA183 LCW183 LMS183 LWO183 MGK183 MQG183 NAC183 NJY183 NTU183 ODQ183 ONM183 OXI183 PHE183 PRA183 QAW183 QKS183 QUO183 REK183 ROG183 RYC183 SHY183 SRU183 TBQ183 TLM183 TVI183 UFE183 UPA183 UYW183 VIS183 VSO183 WCK183 WMG183 WWC183 S183 JO183 TK183 ADG183 ANC183 AWY183 BGU183 BQQ183 CAM183 CKI183 CUE183 DEA183 DNW183 DXS183 EHO183 ERK183 FBG183 FLC183 FUY183 GEU183 GOQ183 GYM183 HII183 HSE183 ICA183 ILW183 IVS183 JFO183 JPK183 JZG183 KJC183 KSY183 LCU183 LMQ183 LWM183 MGI183 MQE183 NAA183 NJW183 NTS183 ODO183 ONK183 OXG183 PHC183 PQY183 QAU183 QKQ183 QUM183 REI183 ROE183 RYA183 SHW183 SRS183 TBO183 TLK183 TVG183 UFC183 UOY183 UYU183 VIQ183 VSM183 WCI183 WME183 WWA183 W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Y120 JU120 TQ120 ADM120 ANI120 AXE120 BHA120 BQW120 CAS120 CKO120 CUK120 DEG120 DOC120 DXY120 EHU120 ERQ120 FBM120 FLI120 FVE120 GFA120 GOW120 GYS120 HIO120 HSK120 ICG120 IMC120 IVY120 JFU120 JPQ120 JZM120 KJI120 KTE120 LDA120 LMW120 LWS120 MGO120 MQK120 NAG120 NKC120 NTY120 ODU120 ONQ120 OXM120 PHI120 PRE120 QBA120 QKW120 QUS120 REO120 ROK120 RYG120 SIC120 SRY120 TBU120 TLQ120 TVM120 UFI120 UPE120 UZA120 VIW120 VSS120 WCO120 AD197:AD198 JZ197:JZ198 TV197:TV198 ADR197:ADR198 ANN197:ANN198 AXJ197:AXJ198 BHF197:BHF198 BRB197:BRB198 CAX197:CAX198 CKT197:CKT198 CUP197:CUP198 DEL197:DEL198 DOH197:DOH198 DYD197:DYD198 EHZ197:EHZ198 ERV197:ERV198 FBR197:FBR198 FLN197:FLN198 FVJ197:FVJ198 GFF197:GFF198 GPB197:GPB198 GYX197:GYX198 HIT197:HIT198 HSP197:HSP198 ICL197:ICL198 IMH197:IMH198 IWD197:IWD198 JFZ197:JFZ198 JPV197:JPV198 JZR197:JZR198 KJN197:KJN198 KTJ197:KTJ198 LDF197:LDF198 LNB197:LNB198 LWX197:LWX198 MGT197:MGT198 MQP197:MQP198 NAL197:NAL198 NKH197:NKH198 NUD197:NUD198 ODZ197:ODZ198 ONV197:ONV198 OXR197:OXR198 PHN197:PHN198 PRJ197:PRJ198 QBF197:QBF198 QLB197:QLB198 QUX197:QUX198 RET197:RET198 ROP197:ROP198 RYL197:RYL198 SIH197:SIH198 SSD197:SSD198 TBZ197:TBZ198 TLV197:TLV198 TVR197:TVR198 UFN197:UFN198 UPJ197:UPJ198 UZF197:UZF198 VJB197:VJB198 VSX197:VSX198 WCT197:WCT198 WMP197:WMP198 WWL197:WWL198 AB197:AB198 JX197:JX198 TT197:TT198 ADP197:ADP198 ANL197:ANL198 AXH197:AXH198 BHD197:BHD198 BQZ197:BQZ198 CAV197:CAV198 CKR197:CKR198 CUN197:CUN198 DEJ197:DEJ198 DOF197:DOF198 DYB197:DYB198 EHX197:EHX198 ERT197:ERT198 FBP197:FBP198 FLL197:FLL198 FVH197:FVH198 GFD197:GFD198 GOZ197:GOZ198 GYV197:GYV198 HIR197:HIR198 HSN197:HSN198 ICJ197:ICJ198 IMF197:IMF198 IWB197:IWB198 JFX197:JFX198 JPT197:JPT198 JZP197:JZP198 KJL197:KJL198 KTH197:KTH198 LDD197:LDD198 LMZ197:LMZ198 LWV197:LWV198 MGR197:MGR198 MQN197:MQN198 NAJ197:NAJ198 NKF197:NKF198 NUB197:NUB198 ODX197:ODX198 ONT197:ONT198 OXP197:OXP198 PHL197:PHL198 PRH197:PRH198 QBD197:QBD198 QKZ197:QKZ198 QUV197:QUV198 RER197:RER198 RON197:RON198 RYJ197:RYJ198 SIF197:SIF198 SSB197:SSB198 TBX197:TBX198 TLT197:TLT198 TVP197:TVP198 UFL197:UFL198 UPH197:UPH198 UZD197:UZD198 VIZ197:VIZ198 VSV197:VSV198 WCR197:WCR198 WMN197:WMN198 WWJ197:WWJ198 T216:V216 WMF226 WWB226 R226 JN226 TJ226 ADF226 ANB226 AWX226 BGT226 BQP226 CAL226 CKH226 CUD226 DDZ226 DNV226 DXR226 EHN226 ERJ226 FBF226 FLB226 FUX226 GET226 GOP226 GYL226 HIH226 HSD226 IBZ226 ILV226 IVR226 JFN226 JPJ226 JZF226 KJB226 KSX226 LCT226 LMP226 LWL226 MGH226 MQD226 MZZ226 NJV226 NTR226 ODN226 ONJ226 OXF226 PHB226 PQX226 QAT226 QKP226 QUL226 REH226 ROD226 RXZ226 SHV226 SRR226 TBN226 TLJ226 TVF226 UFB226 UOX226 UYT226 VIP226 VSL226 WCH226 WMD226 WVZ226 T226 JP226 TL226 ADH226 AND226 AWZ226 BGV226 BQR226 CAN226 CKJ226 CUF226 DEB226 DNX226 DXT226 EHP226 ERL226 FBH226 FLD226 FUZ226 GEV226 GOR226 GYN226 HIJ226 HSF226 ICB226 ILX226 IVT226 JFP226 JPL226 JZH226 KJD226 KSZ226 LCV226 LMR226 LWN226 MGJ226 MQF226 NAB226 NJX226 NTT226 ODP226 ONL226 OXH226 PHD226 PQZ226 QAV226 QKR226 QUN226 REJ226 ROF226 RYB226 SHX226 SRT226 TBP226 TLL226 TVH226 UFD226 UOZ226 UYV226 VIR226 VSN226 WCJ226 R244 WYM244 WOQ244 WEU244 VUY244 VLC244 VBG244 URK244 UHO244 TXS244 TNW244 TEA244 SUE244 SKI244 SAM244 RQQ244 RGU244 QWY244 QNC244 QDG244 PTK244 PJO244 OZS244 OPW244 OGA244 NWE244 NMI244 NCM244 MSQ244 MIU244 LYY244 LPC244 LFG244 KVK244 KLO244 KBS244 JRW244 JIA244 IYE244 IOI244 IEM244 HUQ244 HKU244 HAY244 GRC244 GHG244 FXK244 FNO244 FDS244 ETW244 EKA244 EAE244 DQI244 DGM244 CWQ244 CMU244 CCY244 BTC244 BJG244 AZK244 APO244 AFS244 VW244 MA244 T244 WYK244 WOO244 WES244 VUW244 VLA244 VBE244 URI244 UHM244 TXQ244 TNU244 TDY244 SUC244 SKG244 SAK244 RQO244 RGS244 QWW244 QNA244 QDE244 PTI244 PJM244 OZQ244 OPU244 OFY244 NWC244 NMG244 NCK244 MSO244 MIS244 LYW244 LPA244 LFE244 KVI244 KLM244 KBQ244 JRU244 JHY244 IYC244 IOG244 IEK244 HUO244 HKS244 HAW244 GRA244 GHE244 FXI244 FNM244 FDQ244 ETU244 EJY244 EAC244 DQG244 DGK244 CWO244 CMS244 CCW244 BTA244 BJE244 AZI244 APM244 AFQ244 VU244 LY244 H356:I356 H362:I362 H368:I368 H373:I373 Y244 AA244 AF244 AH244 AM244 AO244 AT244 AV244 BA244 BC244 BH244 BJ244 BO244 BQ244 BV244 BX244 CC244 CE244" xr:uid="{00000000-0002-0000-2500-000003000000}"/>
    <dataValidation allowBlank="1" promptTitle="checkPeriodRange" sqref="WWD109:WWD110 WVY38 WVY74 WVY132 WVY92 R184 WVY150 WVY56 WVY168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Q56 JM56 TI56 ADE56 ANA56 AWW56 BGS56 BQO56 CAK56 CKG56 CUC56 DDY56 DNU56 DXQ56 EHM56 ERI56 FBE56 FLA56 FUW56 GES56 GOO56 GYK56 HIG56 HSC56 IBY56 ILU56 IVQ56 JFM56 JPI56 JZE56 KJA56 KSW56 LCS56 LMO56 LWK56 MGG56 MQC56 MZY56 NJU56 NTQ56 ODM56 ONI56 OXE56 PHA56 PQW56 QAS56 QKO56 QUK56 REG56 ROC56 RXY56 SHU56 SRQ56 TBM56 TLI56 TVE56 UFA56 UOW56 UYS56 VIO56 VSK56 WCG56 WMC56 Q74 JM74 TI74 ADE74 ANA74 AWW74 BGS74 BQO74 CAK74 CKG74 CUC74 DDY74 DNU74 DXQ74 EHM74 ERI74 FBE74 FLA74 FUW74 GES74 GOO74 GYK74 HIG74 HSC74 IBY74 ILU74 IVQ74 JFM74 JPI74 JZE74 KJA74 KSW74 LCS74 LMO74 LWK74 MGG74 MQC74 MZY74 NJU74 NTQ74 ODM74 ONI74 OXE74 PHA74 PQW74 QAS74 QKO74 QUK74 REG74 ROC74 RXY74 SHU74 SRQ74 TBM74 TLI74 TVE74 UFA74 UOW74 UYS74 VIO74 VSK74 WCG74 WMC74 Q168 JM168 TI168 ADE168 ANA168 AWW168 BGS168 BQO168 CAK168 CKG168 CUC168 DDY168 DNU168 DXQ168 EHM168 ERI168 FBE168 FLA168 FUW168 GES168 GOO168 GYK168 HIG168 HSC168 IBY168 ILU168 IVQ168 JFM168 JPI168 JZE168 KJA168 KSW168 LCS168 LMO168 LWK168 MGG168 MQC168 MZY168 NJU168 NTQ168 ODM168 ONI168 OXE168 PHA168 PQW168 QAS168 QKO168 QUK168 REG168 ROC168 RXY168 SHU168 SRQ168 TBM168 TLI168 TVE168 UFA168 UOW168 UYS168 VIO168 VSK168 WCG168 WMC168 Q92 JM92 TI92 ADE92 ANA92 AWW92 BGS92 BQO92 CAK92 CKG92 CUC92 DDY92 DNU92 DXQ92 EHM92 ERI92 FBE92 FLA92 FUW92 GES92 GOO92 GYK92 HIG92 HSC92 IBY92 ILU92 IVQ92 JFM92 JPI92 JZE92 KJA92 KSW92 LCS92 LMO92 LWK92 MGG92 MQC92 MZY92 NJU92 NTQ92 ODM92 ONI92 OXE92 PHA92 PQW92 QAS92 QKO92 QUK92 REG92 ROC92 RXY92 SHU92 SRQ92 TBM92 TLI92 TVE92 UFA92 UOW92 UYS92 VIO92 VSK92 WCG92 WMC92 Q132 JM132 TI132 ADE132 ANA132 AWW132 BGS132 BQO132 CAK132 CKG132 CUC132 DDY132 DNU132 DXQ132 EHM132 ERI132 FBE132 FLA132 FUW132 GES132 GOO132 GYK132 HIG132 HSC132 IBY132 ILU132 IVQ132 JFM132 JPI132 JZE132 KJA132 KSW132 LCS132 LMO132 LWK132 MGG132 MQC132 MZY132 NJU132 NTQ132 ODM132 ONI132 OXE132 PHA132 PQW132 QAS132 QKO132 QUK132 REG132 ROC132 RXY132 SHU132 SRQ132 TBM132 TLI132 TVE132 UFA132 UOW132 UYS132 VIO132 VSK132 WCG132 WMC132 Q150 JM150 TI150 ADE150 ANA150 AWW150 BGS150 BQO150 CAK150 CKG150 CUC150 DDY150 DNU150 DXQ150 EHM150 ERI150 FBE150 FLA150 FUW150 GES150 GOO150 GYK150 HIG150 HSC150 IBY150 ILU150 IVQ150 JFM150 JPI150 JZE150 KJA150 KSW150 LCS150 LMO150 LWK150 MGG150 MQC150 MZY150 NJU150 NTQ150 ODM150 ONI150 OXE150 PHA150 PQW150 QAS150 QKO150 QUK150 REG150 ROC150 RXY150 SHU150 SRQ150 TBM150 TLI150 TVE150 UFA150 UOW150 UYS150 VIO150 VSK150 WCG150 WMC150 V109:V110 JR109:JR110 TN109:TN110 ADJ109:ADJ110 ANF109:ANF110 AXB109:AXB110 BGX109:BGX110 BQT109:BQT110 CAP109:CAP110 CKL109:CKL110 CUH109:CUH110 DED109:DED110 DNZ109:DNZ110 DXV109:DXV110 EHR109:EHR110 ERN109:ERN110 FBJ109:FBJ110 FLF109:FLF110 FVB109:FVB110 GEX109:GEX110 GOT109:GOT110 GYP109:GYP110 HIL109:HIL110 HSH109:HSH110 ICD109:ICD110 ILZ109:ILZ110 IVV109:IVV110 JFR109:JFR110 JPN109:JPN110 JZJ109:JZJ110 KJF109:KJF110 KTB109:KTB110 LCX109:LCX110 LMT109:LMT110 LWP109:LWP110 MGL109:MGL110 MQH109:MQH110 NAD109:NAD110 NJZ109:NJZ110 NTV109:NTV110 ODR109:ODR110 ONN109:ONN110 OXJ109:OXJ110 PHF109:PHF110 PRB109:PRB110 QAX109:QAX110 QKT109:QKT110 QUP109:QUP110 REL109:REL110 ROH109:ROH110 RYD109:RYD110 SHZ109:SHZ110 SRV109:SRV110 TBR109:TBR110 TLN109:TLN110 TVJ109:TVJ110 UFF109:UFF110 UPB109:UPB110 UYX109:UYX110 VIT109:VIT110 VSP109:VSP110 WCL109:WCL110 WMH109:WMH110 JN184 TJ184 ADF184 ANB184 AWX184 BGT184 BQP184 CAL184 CKH184 CUD184 DDZ184 DNV184 DXR184 EHN184 ERJ184 FBF184 FLB184 FUX184 GET184 GOP184 GYL184 HIH184 HSD184 IBZ184 ILV184 IVR184 JFN184 JPJ184 JZF184 KJB184 KSX184 LCT184 LMP184 LWL184 MGH184 MQD184 MZZ184 NJV184 NTR184 ODN184 ONJ184 OXF184 PHB184 PQX184 QAT184 QKP184 QUL184 REH184 ROD184 RXZ184 SHV184 SRR184 TBN184 TLJ184 TVF184 UFB184 UOX184 UYT184 VIP184 VSL184 WCH184 WMD184 WVZ184 WWD120 V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JW198 TS198 ADO198 ANK198 AXG198 BHC198 BQY198 CAU198 CKQ198 CUM198 DEI198 DOE198 DYA198 EHW198 ERS198 FBO198 FLK198 FVG198 GFC198 GOY198 GYU198 HIQ198 HSM198 ICI198 IME198 IWA198 JFW198 JPS198 JZO198 KJK198 KTG198 LDC198 LMY198 LWU198 MGQ198 MQM198 NAI198 NKE198 NUA198 ODW198 ONS198 OXO198 PHK198 PRG198 QBC198 QKY198 QUU198 REQ198 ROM198 RYI198 SIE198 SSA198 TBW198 TLS198 TVO198 UFK198 UPG198 UZC198 VIY198 VSU198 WCQ198 WMM198 WWI198 WVY227 Q227 JM227 TI227 ADE227 ANA227 AWW227 BGS227 BQO227 CAK227 CKG227 CUC227 DDY227 DNU227 DXQ227 EHM227 ERI227 FBE227 FLA227 FUW227 GES227 GOO227 GYK227 HIG227 HSC227 IBY227 ILU227 IVQ227 JFM227 JPI227 JZE227 KJA227 KSW227 LCS227 LMO227 LWK227 MGG227 MQC227 MZY227 NJU227 NTQ227 ODM227 ONI227 OXE227 PHA227 PQW227 QAS227 QKO227 QUK227 REG227 ROC227 RXY227 SHU227 SRQ227 TBM227 TLI227 TVE227 UFA227 UOW227 UYS227 VIO227 VSK227 WCG227 WMC227 Q245 LX245 VT245 AFP245 APL245 AZH245 BJD245 BSZ245 CCV245 CMR245 CWN245 DGJ245 DQF245 EAB245 EJX245 ETT245 FDP245 FNL245 FXH245 GHD245 GQZ245 HAV245 HKR245 HUN245 IEJ245 IOF245 IYB245 JHX245 JRT245 KBP245 KLL245 KVH245 LFD245 LOZ245 LYV245 MIR245 MSN245 NCJ245 NMF245 NWB245 OFX245 OPT245 OZP245 PJL245 PTH245 QDD245 QMZ245 QWV245 RGR245 RQN245 SAJ245 SKF245 SUB245 TDX245 TNT245 TXP245 UHL245 URH245 VBD245 VKZ245 VUV245 WER245 WON245 WYJ245 X245 AE245 AL245 AS245 AZ245 BG245 BN245 BU245 CB245" xr:uid="{00000000-0002-0000-2500-000004000000}"/>
    <dataValidation type="decimal" allowBlank="1" showErrorMessage="1" errorTitle="Ошибка" error="Допускается ввод только неотрицательных чисел!" sqref="WVX183 F268:I268 F264:I264 F260:Q260 O167 JK167 TG167 ADC167 AMY167 AWU167 BGQ167 BQM167 CAI167 CKE167 CUA167 DDW167 DNS167 DXO167 EHK167 ERG167 FBC167 FKY167 FUU167 GEQ167 GOM167 GYI167 HIE167 HSA167 IBW167 ILS167 IVO167 JFK167 JPG167 JZC167 KIY167 KSU167 LCQ167 LMM167 LWI167 MGE167 MQA167 MZW167 NJS167 NTO167 ODK167 ONG167 OXC167 PGY167 PQU167 QAQ167 QKM167 QUI167 REE167 ROA167 RXW167 SHS167 SRO167 TBK167 TLG167 TVC167 UEY167 UOU167 UYQ167 VIM167 VSI167 WCE167 WMA167 WVW167 P183 JL183 TH183 ADD183 AMZ183 AWV183 BGR183 BQN183 CAJ183 CKF183 CUB183 DDX183 DNT183 DXP183 EHL183 ERH183 FBD183 FKZ183 FUV183 GER183 GON183 GYJ183 HIF183 HSB183 IBX183 ILT183 IVP183 JFL183 JPH183 JZD183 KIZ183 KSV183 LCR183 LMN183 LWJ183 MGF183 MQB183 MZX183 NJT183 NTP183 ODL183 ONH183 OXD183 PGZ183 PQV183 QAR183 QKN183 QUJ183 REF183 ROB183 RXX183 SHT183 SRP183 TBL183 TLH183 TVD183 UEZ183 UOV183 UYR183 VIN183 VSJ183 WCF183 WMB183 H216:S216" xr:uid="{00000000-0002-0000-2500-000005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G216 M109 M167" xr:uid="{00000000-0002-0000-2500-000006000000}">
      <formula1>kind_of_heat_transfer</formula1>
    </dataValidation>
    <dataValidation type="list" allowBlank="1" showInputMessage="1" showErrorMessage="1" errorTitle="Ошибка" error="Выберите значение из списка" prompt="Выберите значение из списка" sqref="F216" xr:uid="{00000000-0002-0000-2500-000007000000}">
      <formula1>kind_of_tariff_unit</formula1>
    </dataValidation>
    <dataValidation type="list" allowBlank="1" showInputMessage="1" errorTitle="Ошибка" error="Выберите значение из списка" prompt="Выберите значение из списка" sqref="WVW130 WVW90 WVW72:WWD72 JK36:JR36 TG36:TN36 ADC36:ADJ36 AMY36:ANF36 AWU36:AXB36 BGQ36:BGX36 BQM36:BQT36 CAI36:CAP36 CKE36:CKL36 CUA36:CUH36 DDW36:DED36 DNS36:DNZ36 DXO36:DXV36 EHK36:EHR36 ERG36:ERN36 FBC36:FBJ36 FKY36:FLF36 FUU36:FVB36 GEQ36:GEX36 GOM36:GOT36 GYI36:GYP36 HIE36:HIL36 HSA36:HSH36 IBW36:ICD36 ILS36:ILZ36 IVO36:IVV36 JFK36:JFR36 JPG36:JPN36 JZC36:JZJ36 KIY36:KJF36 KSU36:KTB36 LCQ36:LCX36 LMM36:LMT36 LWI36:LWP36 MGE36:MGL36 MQA36:MQH36 MZW36:NAD36 NJS36:NJZ36 NTO36:NTV36 ODK36:ODR36 ONG36:ONN36 OXC36:OXJ36 PGY36:PHF36 PQU36:PRB36 QAQ36:QAX36 QKM36:QKT36 QUI36:QUP36 REE36:REL36 ROA36:ROH36 RXW36:RYD36 SHS36:SHZ36 SRO36:SRV36 TBK36:TBR36 TLG36:TLN36 TVC36:TVJ36 UEY36:UFF36 UOU36:UPB36 UYQ36:UYX36 VIM36:VIT36 VSI36:VSP36 WCE36:WCL36 WMA36:WMH36 WVW36:WWD36 JK54:JR54 TG54:TN54 ADC54:ADJ54 AMY54:ANF54 AWU54:AXB54 BGQ54:BGX54 BQM54:BQT54 CAI54:CAP54 CKE54:CKL54 CUA54:CUH54 DDW54:DED54 DNS54:DNZ54 DXO54:DXV54 EHK54:EHR54 ERG54:ERN54 FBC54:FBJ54 FKY54:FLF54 FUU54:FVB54 GEQ54:GEX54 GOM54:GOT54 GYI54:GYP54 HIE54:HIL54 HSA54:HSH54 IBW54:ICD54 ILS54:ILZ54 IVO54:IVV54 JFK54:JFR54 JPG54:JPN54 JZC54:JZJ54 KIY54:KJF54 KSU54:KTB54 LCQ54:LCX54 LMM54:LMT54 LWI54:LWP54 MGE54:MGL54 MQA54:MQH54 MZW54:NAD54 NJS54:NJZ54 NTO54:NTV54 ODK54:ODR54 ONG54:ONN54 OXC54:OXJ54 PGY54:PHF54 PQU54:PRB54 QAQ54:QAX54 QKM54:QKT54 QUI54:QUP54 REE54:REL54 ROA54:ROH54 RXW54:RYD54 SHS54:SHZ54 SRO54:SRV54 TBK54:TBR54 TLG54:TLN54 TVC54:TVJ54 UEY54:UFF54 UOU54:UPB54 UYQ54:UYX54 VIM54:VIT54 VSI54:VSP54 WCE54:WCL54 WMA54:WMH54 WVW54:WWD54 JK72:JR72 TG72:TN72 ADC72:ADJ72 AMY72:ANF72 AWU72:AXB72 BGQ72:BGX72 BQM72:BQT72 CAI72:CAP72 CKE72:CKL72 CUA72:CUH72 DDW72:DED72 DNS72:DNZ72 DXO72:DXV72 EHK72:EHR72 ERG72:ERN72 FBC72:FBJ72 FKY72:FLF72 FUU72:FVB72 GEQ72:GEX72 GOM72:GOT72 GYI72:GYP72 HIE72:HIL72 HSA72:HSH72 IBW72:ICD72 ILS72:ILZ72 IVO72:IVV72 JFK72:JFR72 JPG72:JPN72 JZC72:JZJ72 KIY72:KJF72 KSU72:KTB72 LCQ72:LCX72 LMM72:LMT72 LWI72:LWP72 MGE72:MGL72 MQA72:MQH72 MZW72:NAD72 NJS72:NJZ72 NTO72:NTV72 ODK72:ODR72 ONG72:ONN72 OXC72:OXJ72 PGY72:PHF72 PQU72:PRB72 QAQ72:QAX72 QKM72:QKT72 QUI72:QUP72 REE72:REL72 ROA72:ROH72 RXW72:RYD72 SHS72:SHZ72 SRO72:SRV72 TBK72:TBR72 TLG72:TLN72 TVC72:TVJ72 UEY72:UFF72 UOU72:UPB72 UYQ72:UYX72 VIM72:VIT72 VSI72:VSP72 WCE72:WCL72 WMA72:WMH72 WEP243:WEW243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VUT243:VVA243 JK130 TG130 ADC130 AMY130 AWU130 BGQ130 BQM130 CAI130 CKE130 CUA130 DDW130 DNS130 DXO130 EHK130 ERG130 FBC130 FKY130 FUU130 GEQ130 GOM130 GYI130 HIE130 HSA130 IBW130 ILS130 IVO130 JFK130 JPG130 JZC130 KIY130 KSU130 LCQ130 LMM130 LWI130 MGE130 MQA130 MZW130 NJS130 NTO130 ODK130 ONG130 OXC130 PGY130 PQU130 QAQ130 QKM130 QUI130 REE130 ROA130 RXW130 SHS130 SRO130 TBK130 TLG130 TVC130 UEY130 UOU130 UYQ130 VIM130 VSI130 WCE130 WMA130 VBB243:VBI243 JK166 TG166 ADC166 AMY166 AWU166 BGQ166 BQM166 CAI166 CKE166 CUA166 DDW166 DNS166 DXO166 EHK166 ERG166 FBC166 FKY166 FUU166 GEQ166 GOM166 GYI166 HIE166 HSA166 IBW166 ILS166 IVO166 JFK166 JPG166 JZC166 KIY166 KSU166 LCQ166 LMM166 LWI166 MGE166 MQA166 MZW166 NJS166 NTO166 ODK166 ONG166 OXC166 PGY166 PQU166 QAQ166 QKM166 QUI166 REE166 ROA166 RXW166 SHS166 SRO166 TBK166 TLG166 TVC166 UEY166 UOU166 UYQ166 VIM166 VSI166 WCE166 WMA166 WVW166 VKX243:VLE243 JK148 TG148 ADC148 AMY148 AWU148 BGQ148 BQM148 CAI148 CKE148 CUA148 DDW148 DNS148 DXO148 EHK148 ERG148 FBC148 FKY148 FUU148 GEQ148 GOM148 GYI148 HIE148 HSA148 IBW148 ILS148 IVO148 JFK148 JPG148 JZC148 KIY148 KSU148 LCQ148 LMM148 LWI148 MGE148 MQA148 MZW148 NJS148 NTO148 ODK148 ONG148 OXC148 PGY148 PQU148 QAQ148 QKM148 QUI148 REE148 ROA148 RXW148 SHS148 SRO148 TBK148 TLG148 TVC148 UEY148 UOU148 UYQ148 VIM148 VSI148 WCE148 WMA148 WVW148 UHJ243:UHQ243 WYH243:WYO243 WOL243:WOS243 WVW225:WWD225 JK225:JR225 TG225:TN225 ADC225:ADJ225 AMY225:ANF225 AWU225:AXB225 BGQ225:BGX225 BQM225:BQT225 CAI225:CAP225 CKE225:CKL225 CUA225:CUH225 DDW225:DED225 DNS225:DNZ225 DXO225:DXV225 EHK225:EHR225 ERG225:ERN225 FBC225:FBJ225 FKY225:FLF225 FUU225:FVB225 GEQ225:GEX225 GOM225:GOT225 GYI225:GYP225 HIE225:HIL225 HSA225:HSH225 IBW225:ICD225 ILS225:ILZ225 IVO225:IVV225 JFK225:JFR225 JPG225:JPN225 JZC225:JZJ225 KIY225:KJF225 KSU225:KTB225 LCQ225:LCX225 LMM225:LMT225 LWI225:LWP225 MGE225:MGL225 MQA225:MQH225 MZW225:NAD225 NJS225:NJZ225 NTO225:NTV225 ODK225:ODR225 ONG225:ONN225 OXC225:OXJ225 PGY225:PHF225 PQU225:PRB225 QAQ225:QAX225 QKM225:QKT225 QUI225:QUP225 REE225:REL225 ROA225:ROH225 RXW225:RYD225 SHS225:SHZ225 SRO225:SRV225 TBK225:TBR225 TLG225:TLN225 TVC225:TVJ225 UEY225:UFF225 UOU225:UPB225 UYQ225:UYX225 VIM225:VIT225 VSI225:VSP225 WCE225:WCL225 WMA225:WMH225 URF243:URM243 LV243:MC243 VR243:VY243 AFN243:AFU243 APJ243:APQ243 AZF243:AZM243 BJB243:BJI243 BSX243:BTE243 CCT243:CDA243 CMP243:CMW243 CWL243:CWS243 DGH243:DGO243 DQD243:DQK243 DZZ243:EAG243 EJV243:EKC243 ETR243:ETY243 FDN243:FDU243 FNJ243:FNQ243 FXF243:FXM243 GHB243:GHI243 GQX243:GRE243 HAT243:HBA243 HKP243:HKW243 HUL243:HUS243 IEH243:IEO243 IOD243:IOK243 IXZ243:IYG243 JHV243:JIC243 JRR243:JRY243 KBN243:KBU243 KLJ243:KLQ243 KVF243:KVM243 LFB243:LFI243 LOX243:LPE243 LYT243:LZA243 MIP243:MIW243 MSL243:MSS243 NCH243:NCO243 NMD243:NMK243 NVZ243:NWG243 OFV243:OGC243 OPR243:OPY243 OZN243:OZU243 PJJ243:PJQ243 PTF243:PTM243 QDB243:QDI243 QMX243:QNE243 QWT243:QXA243 RGP243:RGW243 RQL243:RQS243 SAH243:SAO243 SKD243:SKK243 STZ243:SUG243 TDV243:TEC243 TNR243:TNY243 TXN243:TXU243" xr:uid="{00000000-0002-0000-2500-000008000000}">
      <formula1>kind_of_cons</formula1>
    </dataValidation>
    <dataValidation type="list" allowBlank="1" showInputMessage="1" showErrorMessage="1" errorTitle="Ошибка" error="Выберите значение из списка" sqref="WVW71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O165 JK165 TG165 ADC165 AMY165 AWU165 BGQ165 BQM165 CAI165 CKE165 CUA165 DDW165 DNS165 DXO165 EHK165 ERG165 FBC165 FKY165 FUU165 GEQ165 GOM165 GYI165 HIE165 HSA165 IBW165 ILS165 IVO165 JFK165 JPG165 JZC165 KIY165 KSU165 LCQ165 LMM165 LWI165 MGE165 MQA165 MZW165 NJS165 NTO165 ODK165 ONG165 OXC165 PGY165 PQU165 QAQ165 QKM165 QUI165 REE165 ROA165 RXW165 SHS165 SRO165 TBK165 TLG165 TVC165 UEY165 UOU165 UYQ165 VIM165 VSI165 WCE165 WMA165 WVW165 WVW224 O224 JK224 TG224 ADC224 AMY224 AWU224 BGQ224 BQM224 CAI224 CKE224 CUA224 DDW224 DNS224 DXO224 EHK224 ERG224 FBC224 FKY224 FUU224 GEQ224 GOM224 GYI224 HIE224 HSA224 IBW224 ILS224 IVO224 JFK224 JPG224 JZC224 KIY224 KSU224 LCQ224 LMM224 LWI224 MGE224 MQA224 MZW224 NJS224 NTO224 ODK224 ONG224 OXC224 PGY224 PQU224 QAQ224 QKM224 QUI224 REE224 ROA224 RXW224 SHS224 SRO224 TBK224 TLG224 TVC224 UEY224 UOU224 UYQ224 VIM224 VSI224 WCE224 WMA224 O242 LV242 VR242 AFN242 APJ242 AZF242 BJB242 BSX242 CCT242 CMP242 CWL242 DGH242 DQD242 DZZ242 EJV242 ETR242 FDN242 FNJ242 FXF242 GHB242 GQX242 HAT242 HKP242 HUL242 IEH242 IOD242 IXZ242 JHV242 JRR242 KBN242 KLJ242 KVF242 LFB242 LOX242 LYT242 MIP242 MSL242 NCH242 NMD242 NVZ242 OFV242 OPR242 OZN242 PJJ242 PTF242 QDB242 QMX242 QWT242 RGP242 RQL242 SAH242 SKD242 STZ242 TDV242 TNR242 TXN242 UHJ242 URF242 VBB242 VKX242 VUT242 WEP242 WOL242 WYH242" xr:uid="{00000000-0002-0000-2500-000009000000}">
      <formula1>kind_of_scheme_in</formula1>
    </dataValidation>
    <dataValidation type="list" allowBlank="1" showInputMessage="1" showErrorMessage="1" errorTitle="Ошибка" error="Выберите значение из списка" sqref="WVW108 JK108 TG108 ADC108 AMY108 AWU108 BGQ108 BQM108 CAI108 CKE108 CUA108 DDW108 DNS108 DXO108 EHK108 ERG108 FBC108 FKY108 FUU108 GEQ108 GOM108 GYI108 HIE108 HSA108 IBW108 ILS108 IVO108 JFK108 JPG108 JZC108 KIY108 KSU108 LCQ108 LMM108 LWI108 MGE108 MQA108 MZW108 NJS108 NTO108 ODK108 ONG108 OXC108 PGY108 PQU108 QAQ108 QKM108 QUI108 REE108 ROA108 RXW108 SHS108 SRO108 TBK108 TLG108 TVC108 UEY108 UOU108 UYQ108 VIM108 VSI108 WCE108 WMA108 O108" xr:uid="{00000000-0002-0000-2500-00000A000000}">
      <formula1>kind_of_cons</formula1>
    </dataValidation>
    <dataValidation type="list" allowBlank="1" showInputMessage="1" showErrorMessage="1" errorTitle="Ошибка" error="Выберите значение из списка" sqref="WVU91 WVU131 LT244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VP244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AFL244 JI73 TE73 ADA73 AMW73 AWS73 BGO73 BQK73 CAG73 CKC73 CTY73 DDU73 DNQ73 DXM73 EHI73 ERE73 FBA73 FKW73 FUS73 GEO73 GOK73 GYG73 HIC73 HRY73 IBU73 ILQ73 IVM73 JFI73 JPE73 JZA73 KIW73 KSS73 LCO73 LMK73 LWG73 MGC73 MPY73 MZU73 NJQ73 NTM73 ODI73 ONE73 OXA73 PGW73 PQS73 QAO73 QKK73 QUG73 REC73 RNY73 RXU73 SHQ73 SRM73 TBI73 TLE73 TVA73 UEW73 UOS73 UYO73 VIK73 VSG73 WCC73 WLY73 WVU73 APH244 JI91 TE91 ADA91 AMW91 AWS91 BGO91 BQK91 CAG91 CKC91 CTY91 DDU91 DNQ91 DXM91 EHI91 ERE91 FBA91 FKW91 FUS91 GEO91 GOK91 GYG91 HIC91 HRY91 IBU91 ILQ91 IVM91 JFI91 JPE91 JZA91 KIW91 KSS91 LCO91 LMK91 LWG91 MGC91 MPY91 MZU91 NJQ91 NTM91 ODI91 ONE91 OXA91 PGW91 PQS91 QAO91 QKK91 QUG91 REC91 RNY91 RXU91 SHQ91 SRM91 TBI91 TLE91 TVA91 UEW91 UOS91 UYO91 VIK91 VSG91 WCC91 WLY91 AZD244 JI131 TE131 ADA131 AMW131 AWS131 BGO131 BQK131 CAG131 CKC131 CTY131 DDU131 DNQ131 DXM131 EHI131 ERE131 FBA131 FKW131 FUS131 GEO131 GOK131 GYG131 HIC131 HRY131 IBU131 ILQ131 IVM131 JFI131 JPE131 JZA131 KIW131 KSS131 LCO131 LMK131 LWG131 MGC131 MPY131 MZU131 NJQ131 NTM131 ODI131 ONE131 OXA131 PGW131 PQS131 QAO131 QKK131 QUG131 REC131 RNY131 RXU131 SHQ131 SRM131 TBI131 TLE131 TVA131 UEW131 UOS131 UYO131 VIK131 VSG131 WCC131 WLY131 M149 JI149 TE149 ADA149 AMW149 AWS149 BGO149 BQK149 CAG149 CKC149 CTY149 DDU149 DNQ149 DXM149 EHI149 ERE149 FBA149 FKW149 FUS149 GEO149 GOK149 GYG149 HIC149 HRY149 IBU149 ILQ149 IVM149 JFI149 JPE149 JZA149 KIW149 KSS149 LCO149 LMK149 LWG149 MGC149 MPY149 MZU149 NJQ149 NTM149 ODI149 ONE149 OXA149 PGW149 PQS149 QAO149 QKK149 QUG149 REC149 RNY149 RXU149 SHQ149 SRM149 TBI149 TLE149 TVA149 UEW149 UOS149 UYO149 VIK149 VSG149 WCC149 WLY149 WVU149 M226 JI226 TE226 ADA226 AMW226 AWS226 BGO226 BQK226 CAG226 CKC226 CTY226 DDU226 DNQ226 DXM226 EHI226 ERE226 FBA226 FKW226 FUS226 GEO226 GOK226 GYG226 HIC226 HRY226 IBU226 ILQ226 IVM226 JFI226 JPE226 JZA226 KIW226 KSS226 LCO226 LMK226 LWG226 MGC226 MPY226 MZU226 NJQ226 NTM226 ODI226 ONE226 OXA226 PGW226 PQS226 QAO226 QKK226 QUG226 REC226 RNY226 RXU226 SHQ226 SRM226 TBI226 TLE226 TVA226 UEW226 UOS226 UYO226 VIK226 VSG226 WCC226 WLY226 WVU226 M244 WYF244 WOJ244 WEN244 VUR244 VKV244 VAZ244 URD244 UHH244 TXL244 TNP244 TDT244 STX244 SKB244 SAF244 RQJ244 RGN244 QWR244 QMV244 QCZ244 PTD244 PJH244 OZL244 OPP244 OFT244 NVX244 NMB244 NCF244 MSJ244 MIN244 LYR244 LOV244 LEZ244 KVD244 KLH244 KBL244 JRP244 JHT244 IXX244 IOB244 IEF244 HUJ244 HKN244 HAR244 GQV244 GGZ244 FXD244 FNH244 FDL244 ETP244 EJT244 DZX244 DQB244 DGF244 CWJ244 CMN244 CCR244 BSV244 BIZ244 M37 M55 M73 M91 M131" xr:uid="{00000000-0002-0000-2500-00000B000000}">
      <formula1>kind_of_heat_transfer</formula1>
    </dataValidation>
    <dataValidation type="list" allowBlank="1" showInputMessage="1" showErrorMessage="1" errorTitle="Ошибка" error="Выберите значение из списка" prompt="Выберите значение из списка" sqref="E9:E10" xr:uid="{00000000-0002-0000-2500-00000C000000}">
      <formula1>kind_group_rates_load_filter</formula1>
    </dataValidation>
    <dataValidation allowBlank="1" showInputMessage="1" showErrorMessage="1" prompt="Выберите виды деятельности, выполнив двойной щелчок левой кнопки мыши по ячейке." sqref="F9:F10" xr:uid="{00000000-0002-0000-2500-00000D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N11 N15:N17" xr:uid="{00000000-0002-0000-2500-00000E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17 J292 F312" xr:uid="{00000000-0002-0000-2500-00000F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332" xr:uid="{00000000-0002-0000-2500-000010000000}">
      <formula1>"a"</formula1>
    </dataValidation>
    <dataValidation allowBlank="1" sqref="WVT94:WWE95 JH39:JS45 TD39:TO45 ACZ39:ADK45 AMV39:ANG45 AWR39:AXC45 BGN39:BGY45 BQJ39:BQU45 CAF39:CAQ45 CKB39:CKM45 CTX39:CUI45 DDT39:DEE45 DNP39:DOA45 DXL39:DXW45 EHH39:EHS45 ERD39:ERO45 FAZ39:FBK45 FKV39:FLG45 FUR39:FVC45 GEN39:GEY45 GOJ39:GOU45 GYF39:GYQ45 HIB39:HIM45 HRX39:HSI45 IBT39:ICE45 ILP39:IMA45 IVL39:IVW45 JFH39:JFS45 JPD39:JPO45 JYZ39:JZK45 KIV39:KJG45 KSR39:KTC45 LCN39:LCY45 LMJ39:LMU45 LWF39:LWQ45 MGB39:MGM45 MPX39:MQI45 MZT39:NAE45 NJP39:NKA45 NTL39:NTW45 ODH39:ODS45 OND39:ONO45 OWZ39:OXK45 PGV39:PHG45 PQR39:PRC45 QAN39:QAY45 QKJ39:QKU45 QUF39:QUQ45 REB39:REM45 RNX39:ROI45 RXT39:RYE45 SHP39:SIA45 SRL39:SRW45 TBH39:TBS45 TLD39:TLO45 TUZ39:TVK45 UEV39:UFG45 UOR39:UPC45 UYN39:UYY45 VIJ39:VIU45 VSF39:VSQ45 WCB39:WCM45 WLX39:WMI45 WVT39:WWE45 JH94:JS95 TD94:TO95 ACZ94:ADK95 AMV94:ANG95 AWR94:AXC95 BGN94:BGY95 BQJ94:BQU95 CAF94:CAQ95 CKB94:CKM95 CTX94:CUI95 DDT94:DEE95 DNP94:DOA95 DXL94:DXW95 EHH94:EHS95 ERD94:ERO95 FAZ94:FBK95 FKV94:FLG95 FUR94:FVC95 GEN94:GEY95 GOJ94:GOU95 GYF94:GYQ95 HIB94:HIM95 HRX94:HSI95 IBT94:ICE95 ILP94:IMA95 IVL94:IVW95 JFH94:JFS95 JPD94:JPO95 JYZ94:JZK95 KIV94:KJG95 KSR94:KTC95 LCN94:LCY95 LMJ94:LMU95 LWF94:LWQ95 MGB94:MGM95 MPX94:MQI95 MZT94:NAE95 NJP94:NKA95 NTL94:NTW95 ODH94:ODS95 OND94:ONO95 OWZ94:OXK95 PGV94:PHG95 PQR94:PRC95 QAN94:QAY95 QKJ94:QKU95 QUF94:QUQ95 REB94:REM95 RNX94:ROI95 RXT94:RYE95 SHP94:SIA95 SRL94:SRW95 TBH94:TBS95 TLD94:TLO95 TUZ94:TVK95 UEV94:UFG95 UOR94:UPC95 UYN94:UYY95 VIJ94:VIU95 VSF94:VSQ95 WCB94:WCM95 WLX94:WMI95 JH115:JX115 TD115:TT115 ACZ115:ADP115 AMV115:ANL115 AWR115:AXH115 BGN115:BHD115 BQJ115:BQZ115 CAF115:CAV115 CKB115:CKR115 CTX115:CUN115 DDT115:DEJ115 DNP115:DOF115 DXL115:DYB115 EHH115:EHX115 ERD115:ERT115 FAZ115:FBP115 FKV115:FLL115 FUR115:FVH115 GEN115:GFD115 GOJ115:GOZ115 GYF115:GYV115 HIB115:HIR115 HRX115:HSN115 IBT115:ICJ115 ILP115:IMF115 IVL115:IWB115 JFH115:JFX115 JPD115:JPT115 JYZ115:JZP115 KIV115:KJL115 KSR115:KTH115 LCN115:LDD115 LMJ115:LMZ115 LWF115:LWV115 MGB115:MGR115 MPX115:MQN115 MZT115:NAJ115 NJP115:NKF115 NTL115:NUB115 ODH115:ODX115 OND115:ONT115 OWZ115:OXP115 PGV115:PHL115 PQR115:PRH115 QAN115:QBD115 QKJ115:QKZ115 QUF115:QUV115 REB115:RER115 RNX115:RON115 RXT115:RYJ115 SHP115:SIF115 SRL115:SSB115 TBH115:TBX115 TLD115:TLT115 TUZ115:TVP115 UEV115:UFL115 UOR115:UPH115 UYN115:UZD115 VIJ115:VIZ115 VSF115:VSV115 WCB115:WCR115 WLX115:WMN115 WVT115:WWJ115 L81:U81 AMV75:ANG81 AWR75:AXC81 BGN75:BGY81 BQJ75:BQU81 CAF75:CAQ81 CKB75:CKM81 CTX75:CUI81 DDT75:DEE81 DNP75:DOA81 DXL75:DXW81 EHH75:EHS81 ERD75:ERO81 FAZ75:FBK81 FKV75:FLG81 FUR75:FVC81 GEN75:GEY81 GOJ75:GOU81 GYF75:GYQ81 HIB75:HIM81 HRX75:HSI81 IBT75:ICE81 ILP75:IMA81 IVL75:IVW81 JFH75:JFS81 JPD75:JPO81 JYZ75:JZK81 KIV75:KJG81 KSR75:KTC81 LCN75:LCY81 LMJ75:LMU81 LWF75:LWQ81 MGB75:MGM81 MPX75:MQI81 MZT75:NAE81 NJP75:NKA81 NTL75:NTW81 ODH75:ODS81 OND75:ONO81 OWZ75:OXK81 PGV75:PHG81 PQR75:PRC81 QAN75:QAY81 QKJ75:QKU81 QUF75:QUQ81 REB75:REM81 RNX75:ROI81 RXT75:RYE81 SHP75:SIA81 SRL75:SRW81 TBH75:TBS81 TLD75:TLO81 TUZ75:TVK81 UEV75:UFG81 UOR75:UPC81 UYN75:UYY81 VIJ75:VIU81 VSF75:VSQ81 WCB75:WCM81 WLX75:WMI81 WVT75:WWE81 JH75:JS81 TD75:TO81 ACZ75:ADK81 ACZ228:ADK234 JH228:JS234 TD228:TO234 WVT228:WWE234 WLX228:WMI234 WCB228:WCM234 VSF228:VSQ234 VIJ228:VIU234 UYN228:UYY234 UOR228:UPC234 UEV228:UFG234 TUZ228:TVK234 TLD228:TLO234 TBH228:TBS234 SRL228:SRW234 SHP228:SIA234 RXT228:RYE234 RNX228:ROI234 REB228:REM234 QUF228:QUQ234 QKJ228:QKU234 QAN228:QAY234 PQR228:PRC234 PGV228:PHG234 OWZ228:OXK234 OND228:ONO234 ODH228:ODS234 NTL228:NTW234 NJP228:NKA234 MZT228:NAE234 MPX228:MQI234 MGB228:MGM234 LWF228:LWQ234 LMJ228:LMU234 LCN228:LCY234 KSR228:KTC234 KIV228:KJG234 JYZ228:JZK234 JPD228:JPO234 JFH228:JFS234 IVL228:IVW234 ILP228:IMA234 IBT228:ICE234 HRX228:HSI234 HIB228:HIM234 GYF228:GYQ234 GOJ228:GOU234 GEN228:GEY234 FUR228:FVC234 FKV228:FLG234 FAZ228:FBK234 ERD228:ERO234 EHH228:EHS234 DXL228:DXW234 DNP228:DOA234 DDT228:DEE234 CTX228:CUI234 CKB228:CKM234 CAF228:CAQ234 BQJ228:BQU234 BGN228:BGY234 AWR228:AXC234 AMV228:ANG234 L234:U234 L253:U253 TD57:TO63 ACZ57:ADK63 AMV57:ANG63 AWR57:AXC63 BGN57:BGY63 BQJ57:BQU63 CAF57:CAQ63 CKB57:CKM63 CTX57:CUI63 DDT57:DEE63 DNP57:DOA63 DXL57:DXW63 EHH57:EHS63 ERD57:ERO63 FAZ57:FBK63 FKV57:FLG63 FUR57:FVC63 GEN57:GEY63 GOJ57:GOU63 GYF57:GYQ63 HIB57:HIM63 HRX57:HSI63 IBT57:ICE63 ILP57:IMA63 IVL57:IVW63 JFH57:JFS63 JPD57:JPO63 JYZ57:JZK63 KIV57:KJG63 KSR57:KTC63 LCN57:LCY63 LMJ57:LMU63 LWF57:LWQ63 MGB57:MGM63 MPX57:MQI63 MZT57:NAE63 NJP57:NKA63 NTL57:NTW63 ODH57:ODS63 OND57:ONO63 OWZ57:OXK63 PGV57:PHG63 PQR57:PRC63 QAN57:QAY63 QKJ57:QKU63 QUF57:QUQ63 REB57:REM63 RNX57:ROI63 RXT57:RYE63 SHP57:SIA63 SRL57:SRW63 TBH57:TBS63 TLD57:TLO63 TUZ57:TVK63 UEV57:UFG63 UOR57:UPC63 UYN57:UYY63 VIJ57:VIU63 VSF57:VSQ63 WCB57:WCM63 WLX57:WMI63 WVT57:WWE63 JH57:JS63 L252:W252 AMV252:ANG253 MIM246:MIX251 MGB252:MGM253 AFK246:AFV251 ACZ252:ADK253 GGY246:GHJ251 GEN252:GEY253 LS246:MD251 JH252:JS253 LYQ246:LZB251 LWF252:LWQ253 VO246:VZ251 TD252:TO253 DGE246:DGP251 DDT252:DEE253 WYE246:WYP251 WVT252:WWE253 LOU246:LPF251 LMJ252:LMU253 WOI246:WOT251 WLX252:WMI253 FXC246:FXN251 FUR252:FVC253 WEM246:WEX251 WCB252:WCM253 LEY246:LFJ251 LCN252:LCY253 VUQ246:VVB251 VSF252:VSQ253 BSU246:BTF251 BQJ252:BQU253 VKU246:VLF251 VIJ252:VIU253 KVC246:KVN251 KSR252:KTC253 VAY246:VBJ251 UYN252:UYY253 FNG246:FNR251 FKV252:FLG253 URC246:URN251 UOR252:UPC253 KLG246:KLR251 KIV252:KJG253 UHG246:UHR251 UEV252:UFG253 CWI246:CWT251 CTX252:CUI253 TXK246:TXV251 TUZ252:TVK253 KBK246:KBV251 JYZ252:JZK253 TNO246:TNZ251 TLD252:TLO253 FDK246:FDV251 FAZ252:FBK253 TDS246:TED251 TBH252:TBS253 JRO246:JRZ251 JPD252:JPO253 STW246:SUH251 SRL252:SRW253 AZC246:AZN251 AWR252:AXC253 SKA246:SKL251 SHP252:SIA253 JHS246:JID251 JFH252:JFS253 SAE246:SAP251 RXT252:RYE253 ETO246:ETZ251 ERD252:ERO253 RQI246:RQT251 RNX252:ROI253 IXW246:IYH251 IVL252:IVW253 RGM246:RGX251 REB252:REM253 CMM246:CMX251 CKB252:CKM253 QWQ246:QXB251 QUF252:QUQ253 IOA246:IOL251 ILP252:IMA253 QMU246:QNF251 QKJ252:QKU253 EJS246:EKD251 EHH252:EHS253 QCY246:QDJ251 QAN252:QAY253 IEE246:IEP251 IBT252:ICE253 PTC246:PTN251 PQR252:PRC253 BIY246:BJJ251 BGN252:BGY253 PJG246:PJR251 PGV252:PHG253 HUI246:HUT251 HRX252:HSI253 OZK246:OZV251 OWZ252:OXK253 DZW246:EAH251 DXL252:DXW253 OPO246:OPZ251 OND252:ONO253 HKM246:HKX251 HIB252:HIM253 OFS246:OGD251 ODH252:ODS253 CCQ246:CDB251 CAF252:CAQ253 NVW246:NWH251 NTL252:NTW253 HAQ246:HBB251 GYF252:GYQ253 NMA246:NML251 NJP252:NKA253 DQA246:DQL251 DNP252:DOA253 NCE246:NCP251 MZT252:NAE253 GQU246:GRF251 GOJ252:GOU253 MSI246:MST251 MPX252:MQI253 APG246:APR251 L246:CG246 L247:CH251" xr:uid="{00000000-0002-0000-2500-000011000000}"/>
    <dataValidation type="list" allowBlank="1" showInputMessage="1" showErrorMessage="1" errorTitle="Ошибка" error="Выберите значение из списка" prompt="Выберите значение из списка" sqref="E292" xr:uid="{00000000-0002-0000-2500-000012000000}">
      <formula1>kind_of_forms</formula1>
    </dataValidation>
    <dataValidation type="textLength" operator="lessThanOrEqual" allowBlank="1" showInputMessage="1" showErrorMessage="1" errorTitle="Ошибка" error="Допускается ввод не более 900 символов!" prompt="Укажите поставщика" sqref="WVU110 M110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20 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xr:uid="{00000000-0002-0000-2500-000013000000}">
      <formula1>900</formula1>
    </dataValidation>
    <dataValidation type="list" allowBlank="1" showInputMessage="1" errorTitle="Ошибка" error="Выберите значение из списка" prompt="Выберите значение из списка" sqref="WLY109 JI167 TE167 ADA167 AMW167 AWS167 BGO167 BQK167 CAG167 CKC167 CTY167 DDU167 DNQ167 DXM167 EHI167 ERE167 FBA167 FKW167 FUS167 GEO167 GOK167 GYG167 HIC167 HRY167 IBU167 ILQ167 IVM167 JFI167 JPE167 JZA167 KIW167 KSS167 LCO167 LMK167 LWG167 MGC167 MPY167 MZU167 NJQ167 NTM167 ODI167 ONE167 OXA167 PGW167 PQS167 QAO167 QKK167 QUG167 REC167 RNY167 RXU167 SHQ167 SRM167 TBI167 TLE167 TVA167 UEW167 UOS167 UYO167 VIK167 VSG167 WCC167 WLY167 WVU167 WVU109 JI109 TE109 ADA109 AMW109 AWS109 BGO109 BQK109 CAG109 CKC109 CTY109 DDU109 DNQ109 DXM109 EHI109 ERE109 FBA109 FKW109 FUS109 GEO109 GOK109 GYG109 HIC109 HRY109 IBU109 ILQ109 IVM109 JFI109 JPE109 JZA109 KIW109 KSS109 LCO109 LMK109 LWG109 MGC109 MPY109 MZU109 NJQ109 NTM109 ODI109 ONE109 OXA109 PGW109 PQS109 QAO109 QKK109 QUG109 REC109 RNY109 RXU109 SHQ109 SRM109 TBI109 TLE109 TVA109 UEW109 UOS109 UYO109 VIK109 VSG109 WCC109" xr:uid="{00000000-0002-0000-2500-000014000000}">
      <formula1>kind_of_heat_transfer</formula1>
    </dataValidation>
    <dataValidation allowBlank="1" prompt="Для выбора выполните двойной щелчок левой клавиши мыши по соответствующей ячейке." sqref="JH93:JS93 TD93:TO93 ACZ93:ADK93 AMV93:ANG93 AWR93:AXC93 BGN93:BGY93 BQJ93:BQU93 CAF93:CAQ93 CKB93:CKM93 CTX93:CUI93 DDT93:DEE93 DNP93:DOA93 DXL93:DXW93 EHH93:EHS93 ERD93:ERO93 FAZ93:FBK93 FKV93:FLG93 FUR93:FVC93 GEN93:GEY93 GOJ93:GOU93 GYF93:GYQ93 HIB93:HIM93 HRX93:HSI93 IBT93:ICE93 ILP93:IMA93 IVL93:IVW93 JFH93:JFS93 JPD93:JPO93 JYZ93:JZK93 KIV93:KJG93 KSR93:KTC93 LCN93:LCY93 LMJ93:LMU93 LWF93:LWQ93 MGB93:MGM93 MPX93:MQI93 MZT93:NAE93 NJP93:NKA93 NTL93:NTW93 ODH93:ODS93 OND93:ONO93 OWZ93:OXK93 PGV93:PHG93 PQR93:PRC93 QAN93:QAY93 QKJ93:QKU93 QUF93:QUQ93 REB93:REM93 RNX93:ROI93 RXT93:RYE93 SHP93:SIA93 SRL93:SRW93 TBH93:TBS93 TLD93:TLO93 TUZ93:TVK93 UEV93:UFG93 UOR93:UPC93 UYN93:UYY93 VIJ93:VIU93 VSF93:VSQ93 WCB93:WCM93 WLX93:WMI93 WVT93:WWE93 JH133:JS139 TD133:TO139 ACZ133:ADK139 AMV133:ANG139 AWR133:AXC139 BGN133:BGY139 BQJ133:BQU139 CAF133:CAQ139 CKB133:CKM139 CTX133:CUI139 DDT133:DEE139 DNP133:DOA139 DXL133:DXW139 EHH133:EHS139 ERD133:ERO139 FAZ133:FBK139 FKV133:FLG139 FUR133:FVC139 GEN133:GEY139 GOJ133:GOU139 GYF133:GYQ139 HIB133:HIM139 HRX133:HSI139 IBT133:ICE139 ILP133:IMA139 IVL133:IVW139 JFH133:JFS139 JPD133:JPO139 JYZ133:JZK139 KIV133:KJG139 KSR133:KTC139 LCN133:LCY139 LMJ133:LMU139 LWF133:LWQ139 MGB133:MGM139 MPX133:MQI139 MZT133:NAE139 NJP133:NKA139 NTL133:NTW139 ODH133:ODS139 OND133:ONO139 OWZ133:OXK139 PGV133:PHG139 PQR133:PRC139 QAN133:QAY139 QKJ133:QKU139 QUF133:QUQ139 REB133:REM139 RNX133:ROI139 RXT133:RYE139 SHP133:SIA139 SRL133:SRW139 TBH133:TBS139 TLD133:TLO139 TUZ133:TVK139 UEV133:UFG139 UOR133:UPC139 UYN133:UYY139 VIJ133:VIU139 VSF133:VSQ139 WCB133:WCM139 WLX133:WMI139 WVT133:WWE139 JH151:JS157 TD151:TO157 ACZ151:ADK157 AMV151:ANG157 AWR151:AXC157 BGN151:BGY157 BQJ151:BQU157 CAF151:CAQ157 CKB151:CKM157 CTX151:CUI157 DDT151:DEE157 DNP151:DOA157 DXL151:DXW157 EHH151:EHS157 ERD151:ERO157 FAZ151:FBK157 FKV151:FLG157 FUR151:FVC157 GEN151:GEY157 GOJ151:GOU157 GYF151:GYQ157 HIB151:HIM157 HRX151:HSI157 IBT151:ICE157 ILP151:IMA157 IVL151:IVW157 JFH151:JFS157 JPD151:JPO157 JYZ151:JZK157 KIV151:KJG157 KSR151:KTC157 LCN151:LCY157 LMJ151:LMU157 LWF151:LWQ157 MGB151:MGM157 MPX151:MQI157 MZT151:NAE157 NJP151:NKA157 NTL151:NTW157 ODH151:ODS157 OND151:ONO157 OWZ151:OXK157 PGV151:PHG157 PQR151:PRC157 QAN151:QAY157 QKJ151:QKU157 QUF151:QUQ157 REB151:REM157 RNX151:ROI157 RXT151:RYE157 SHP151:SIA157 SRL151:SRW157 TBH151:TBS157 TLD151:TLO157 TUZ151:TVK157 UEV151:UFG157 UOR151:UPC157 UYN151:UYY157 VIJ151:VIU157 VSF151:VSQ157 WCB151:WCM157 WLX151:WMI157 WVT151:WWE157 L175:U175 JH116:JX119 TD116:TT119 ACZ116:ADP119 AMV116:ANL119 AWR116:AXH119 BGN116:BHD119 BQJ116:BQZ119 CAF116:CAV119 CKB116:CKR119 CTX116:CUN119 DDT116:DEJ119 DNP116:DOF119 DXL116:DYB119 EHH116:EHX119 ERD116:ERT119 FAZ116:FBP119 FKV116:FLL119 FUR116:FVH119 GEN116:GFD119 GOJ116:GOZ119 GYF116:GYV119 HIB116:HIR119 HRX116:HSN119 IBT116:ICJ119 ILP116:IMF119 IVL116:IWB119 JFH116:JFX119 JPD116:JPT119 JYZ116:JZP119 KIV116:KJL119 KSR116:KTH119 LCN116:LDD119 LMJ116:LMZ119 LWF116:LWV119 MGB116:MGR119 MPX116:MQN119 MZT116:NAJ119 NJP116:NKF119 NTL116:NUB119 ODH116:ODX119 OND116:ONT119 OWZ116:OXP119 PGV116:PHL119 PQR116:PRH119 QAN116:QBD119 QKJ116:QKZ119 QUF116:QUV119 REB116:RER119 RNX116:RON119 RXT116:RYJ119 SHP116:SIF119 SRL116:SSB119 TBH116:TBX119 TLD116:TLT119 TUZ116:TVP119 UEV116:UFL119 UOR116:UPH119 UYN116:UZD119 VIJ116:VIZ119 VSF116:VSV119 WCB116:WCR119 WLX116:WMN119 WVT116:WWJ119 JH112:JX114 TD112:TT114 ACZ112:ADP114 AMV112:ANL114 AWR112:AXH114 BGN112:BHD114 BQJ112:BQZ114 CAF112:CAV114 CKB112:CKR114 CTX112:CUN114 DDT112:DEJ114 DNP112:DOF114 DXL112:DYB114 EHH112:EHX114 ERD112:ERT114 FAZ112:FBP114 FKV112:FLL114 FUR112:FVH114 GEN112:GFD114 GOJ112:GOZ114 GYF112:GYV114 HIB112:HIR114 HRX112:HSN114 IBT112:ICJ114 ILP112:IMF114 IVL112:IWB114 JFH112:JFX114 JPD112:JPT114 JYZ112:JZP114 KIV112:KJL114 KSR112:KTH114 LCN112:LDD114 LMJ112:LMZ114 LWF112:LWV114 MGB112:MGR114 MPX112:MQN114 MZT112:NAJ114 NJP112:NKF114 NTL112:NUB114 ODH112:ODX114 OND112:ONT114 OWZ112:OXP114 PGV112:PHL114 PQR112:PRH114 QAN112:QBD114 QKJ112:QKZ114 QUF112:QUV114 REB112:RER114 RNX112:RON114 RXT112:RYJ114 SHP112:SIF114 SRL112:SSB114 TBH112:TBX114 TLD112:TLT114 TUZ112:TVP114 UEV112:UFL114 UOR112:UPH114 UYN112:UZD114 VIJ112:VIZ114 VSF112:VSV114 WCB112:WCR114 WLX112:WMN114 WVT112:WWJ114 WVT185:WWF189 JH185:JT189 TD185:TP189 ACZ185:ADL189 AMV185:ANH189 AWR185:AXD189 BGN185:BGZ189 BQJ185:BQV189 CAF185:CAR189 CKB185:CKN189 CTX185:CUJ189 DDT185:DEF189 DNP185:DOB189 DXL185:DXX189 EHH185:EHT189 ERD185:ERP189 FAZ185:FBL189 FKV185:FLH189 FUR185:FVD189 GEN185:GEZ189 GOJ185:GOV189 GYF185:GYR189 HIB185:HIN189 HRX185:HSJ189 IBT185:ICF189 ILP185:IMB189 IVL185:IVX189 JFH185:JFT189 JPD185:JPP189 JYZ185:JZL189 KIV185:KJH189 KSR185:KTD189 LCN185:LCZ189 LMJ185:LMV189 LWF185:LWR189 MGB185:MGN189 MPX185:MQJ189 MZT185:NAF189 NJP185:NKB189 NTL185:NTX189 ODH185:ODT189 OND185:ONP189 OWZ185:OXL189 PGV185:PHH189 PQR185:PRD189 QAN185:QAZ189 QKJ185:QKV189 QUF185:QUR189 REB185:REN189 RNX185:ROJ189 RXT185:RYF189 SHP185:SIB189 SRL185:SRX189 TBH185:TBT189 TLD185:TLP189 TUZ185:TVL189 UEV185:UFH189 UOR185:UPD189 UYN185:UYZ189 VIJ185:VIV189 VSF185:VSR189 WCB185:WCN189 WLX185:WMJ189 L100:W100 WVT169:WWE175 WLX169:WMI175 WCB169:WCM175 VSF169:VSQ175 VIJ169:VIU175 UYN169:UYY175 UOR169:UPC175 UEV169:UFG175 TUZ169:TVK175 TLD169:TLO175 TBH169:TBS175 SRL169:SRW175 SHP169:SIA175 RXT169:RYE175 RNX169:ROI175 REB169:REM175 QUF169:QUQ175 QKJ169:QKU175 QAN169:QAY175 PQR169:PRC175 PGV169:PHG175 OWZ169:OXK175 OND169:ONO175 ODH169:ODS175 NTL169:NTW175 NJP169:NKA175 MZT169:NAE175 MPX169:MQI175 MGB169:MGM175 LWF169:LWQ175 LMJ169:LMU175 LCN169:LCY175 KSR169:KTC175 KIV169:KJG175 JYZ169:JZK175 JPD169:JPO175 JFH169:JFS175 IVL169:IVW175 ILP169:IMA175 IBT169:ICE175 HRX169:HSI175 HIB169:HIM175 GYF169:GYQ175 GOJ169:GOU175 GEN169:GEY175 FUR169:FVC175 FKV169:FLG175 FAZ169:FBK175 ERD169:ERO175 EHH169:EHS175 DXL169:DXW175 DNP169:DOA175 DDT169:DEE175 CTX169:CUI175 CKB169:CKM175 CAF169:CAQ175 BQJ169:BQU175 BGN169:BGY175 AWR169:AXC175 AMV169:ANG175 ACZ169:ADK175 TD169:TO175 JH169:JS175 WVT96:WWE100 WLX96:WMI100 WCB96:WCM100 VSF96:VSQ100 VIJ96:VIU100 UYN96:UYY100 UOR96:UPC100 UEV96:UFG100 TUZ96:TVK100 TLD96:TLO100 TBH96:TBS100 SRL96:SRW100 SHP96:SIA100 RXT96:RYE100 RNX96:ROI100 REB96:REM100 QUF96:QUQ100 QKJ96:QKU100 QAN96:QAY100 PQR96:PRC100 PGV96:PHG100 OWZ96:OXK100 OND96:ONO100 ODH96:ODS100 NTL96:NTW100 NJP96:NKA100 MZT96:NAE100 MPX96:MQI100 MGB96:MGM100 LWF96:LWQ100 LMJ96:LMU100 LCN96:LCY100 KSR96:KTC100 KIV96:KJG100 JYZ96:JZK100 JPD96:JPO100 JFH96:JFS100 IVL96:IVW100 ILP96:IMA100 IBT96:ICE100 HRX96:HSI100 HIB96:HIM100 GYF96:GYQ100 GOJ96:GOU100 GEN96:GEY100 FUR96:FVC100 FKV96:FLG100 FAZ96:FBK100 ERD96:ERO100 EHH96:EHS100 DXL96:DXW100 DNP96:DOA100 DDT96:DEE100 CTX96:CUI100 CKB96:CKM100 CAF96:CAQ100 BQJ96:BQU100 BGN96:BGY100 AWR96:AXC100 AMV96:ANG100 ACZ96:ADK100 TD96:TO100 JH96:JS100 CAF201:CBA205 CKB201:CKW205 CTX201:CUS205 DDT201:DEO205 DNP201:DOK205 DXL201:DYG205 EHH201:EIC205 ERD201:ERY205 FAZ201:FBU205 FKV201:FLQ205 FUR201:FVM205 GEN201:GFI205 GOJ201:GPE205 GYF201:GZA205 HIB201:HIW205 HRX201:HSS205 IBT201:ICO205 ILP201:IMK205 IVL201:IWG205 JFH201:JGC205 JPD201:JPY205 JYZ201:JZU205 KIV201:KJQ205 KSR201:KTM205 LCN201:LDI205 LMJ201:LNE205 LWF201:LXA205 MGB201:MGW205 MPX201:MQS205 MZT201:NAO205 NJP201:NKK205 NTL201:NUG205 ODH201:OEC205 OND201:ONY205 OWZ201:OXU205 PGV201:PHQ205 PQR201:PRM205 QAN201:QBI205 QKJ201:QLE205 QUF201:QVA205 REB201:REW205 RNX201:ROS205 RXT201:RYO205 SHP201:SIK205 SRL201:SSG205 TBH201:TCC205 TLD201:TLY205 TUZ201:TVU205 UEV201:UFQ205 UOR201:UPM205 UYN201:UZI205 VIJ201:VJE205 VSF201:VTA205 WCB201:WCW205 WLX201:WMS205 BQJ201:BRE205 WVT201:WWO205 BGN201:BHI205 AMV201:ANQ205 AWR201:AXM205 JH201:KC205 ACZ201:ADU205 TD201:TY205" xr:uid="{00000000-0002-0000-2500-000015000000}"/>
    <dataValidation type="textLength" operator="lessThanOrEqual" allowBlank="1" showErrorMessage="1" errorTitle="Ошибка" error="Допускается ввод не более 900 символов!" sqref="M197 JI197 TE197 ADA197 AMW197 AWS197 BGO197 BQK197 CAG197 CKC197 CTY197 DDU197 DNQ197 DXM197 EHI197 ERE197 FBA197 FKW197 FUS197 GEO197 GOK197 GYG197 HIC197 HRY197 IBU197 ILQ197 IVM197 JFI197 JPE197 JZA197 KIW197 KSS197 LCO197 LMK197 LWG197 MGC197 MPY197 MZU197 NJQ197 NTM197 ODI197 ONE197 OXA197 PGW197 PQS197 QAO197 QKK197 QUG197 REC197 RNY197 RXU197 SHQ197 SRM197 TBI197 TLE197 TVA197 UEW197 UOS197 UYO197 VIK197 VSG197 WCC197 WLY197 WVU197" xr:uid="{00000000-0002-0000-2500-000016000000}">
      <formula1>900</formula1>
    </dataValidation>
    <dataValidation type="textLength" operator="lessThanOrEqual" allowBlank="1" showInputMessage="1" showErrorMessage="1" errorTitle="Ошибка" error="Допускается ввод не более 900 символов!" prompt="Укажите заявителя" sqref="M183 JI183 TE183 ADA183 AMW183 AWS183 BGO183 BQK183 CAG183 CKC183 CTY183 DDU183 DNQ183 DXM183 EHI183 ERE183 FBA183 FKW183 FUS183 GEO183 GOK183 GYG183 HIC183 HRY183 IBU183 ILQ183 IVM183 JFI183 JPE183 JZA183 KIW183 KSS183 LCO183 LMK183 LWG183 MGC183 MPY183 MZU183 NJQ183 NTM183 ODI183 ONE183 OXA183 PGW183 PQS183 QAO183 QKK183 QUG183 REC183 RNY183 RXU183 SHQ183 SRM183 TBI183 TLE183 TVA183 UEW183 UOS183 UYO183 VIK183 VSG183 WCC183 WLY183 WVU183" xr:uid="{00000000-0002-0000-2500-000017000000}">
      <formula1>900</formula1>
    </dataValidation>
    <dataValidation type="list" allowBlank="1" showInputMessage="1" showErrorMessage="1" errorTitle="Ошибка" error="Выберите значение из списка" prompt="Выберите значение из списка" sqref="Q207:Q209" xr:uid="{00000000-0002-0000-2500-000018000000}">
      <formula1>kind_of_load4</formula1>
    </dataValidation>
    <dataValidation type="list" allowBlank="1" showInputMessage="1" showErrorMessage="1" errorTitle="Ошибка" error="Выберите значение из списка" prompt="Выберите значение из списка" sqref="U207:U208 U211:U212" xr:uid="{00000000-0002-0000-2500-000019000000}">
      <formula1>kind_of_nets</formula1>
    </dataValidation>
    <dataValidation type="list" allowBlank="1" showInputMessage="1" showErrorMessage="1" errorTitle="Ошибка" error="Выберите значение из списка" prompt="Выберите значение из списка" sqref="Y207 Y211" xr:uid="{00000000-0002-0000-2500-00001A000000}">
      <formula1>kind_of_diameters</formula1>
    </dataValidation>
    <dataValidation type="list" allowBlank="1" showInputMessage="1" showErrorMessage="1" errorTitle="Ошибка" error="Выберите значение из списка" prompt="Выберите значение из списка" sqref="O36:V36 O54:V54 O72:V72 O130:V130 O148:V148 O225:V225 O166 O90 O243" xr:uid="{00000000-0002-0000-2500-00001B000000}">
      <formula1>kind_of_cons</formula1>
    </dataValidation>
    <dataValidation type="list" allowBlank="1" showInputMessage="1" showErrorMessage="1" errorTitle="Ошибка" error="Выберите значение из списка" prompt="Выберите значение из списка" sqref="J356 J368" xr:uid="{00000000-0002-0000-2500-00001C000000}">
      <formula1>kind_of_control_method</formula1>
    </dataValidation>
  </dataValidations>
  <pageMargins left="0.75" right="0.75" top="1" bottom="1" header="0.5" footer="0.5"/>
  <pageSetup paperSize="9" orientation="portrait" horizontalDpi="200" verticalDpi="2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EHSHEET">
    <tabColor indexed="47"/>
  </sheetPr>
  <dimension ref="A1:BC87"/>
  <sheetViews>
    <sheetView showGridLines="0" zoomScaleNormal="100" workbookViewId="0"/>
  </sheetViews>
  <sheetFormatPr defaultRowHeight="11.25"/>
  <cols>
    <col min="1" max="1" width="32.5703125" style="7" customWidth="1"/>
    <col min="2" max="2" width="9.140625" style="136"/>
    <col min="3" max="3" width="9.140625" style="139"/>
    <col min="4" max="4" width="26.5703125" style="139" customWidth="1"/>
    <col min="5" max="6" width="26.5703125" style="79" customWidth="1"/>
    <col min="7" max="7" width="31.42578125" style="79" customWidth="1"/>
    <col min="8" max="8" width="40.85546875" style="79" customWidth="1"/>
    <col min="9" max="9" width="14.5703125" style="79" customWidth="1"/>
    <col min="10" max="10" width="26.85546875" style="79" customWidth="1"/>
    <col min="11" max="11" width="50" style="79" customWidth="1"/>
    <col min="12" max="13" width="10.7109375" style="79" customWidth="1"/>
    <col min="14" max="14" width="55.140625" style="79" customWidth="1"/>
    <col min="15" max="15" width="31.85546875" style="79" customWidth="1"/>
    <col min="16" max="16" width="23.85546875" style="79" customWidth="1"/>
    <col min="17" max="17" width="46.5703125" style="79" customWidth="1"/>
    <col min="18" max="18" width="24" style="79" bestFit="1" customWidth="1"/>
    <col min="19" max="19" width="20.5703125" style="79" customWidth="1"/>
    <col min="20" max="20" width="22" style="79" customWidth="1"/>
    <col min="21" max="22" width="26.42578125" style="79" customWidth="1"/>
    <col min="23" max="23" width="8.28515625" style="79" hidden="1" customWidth="1"/>
    <col min="24" max="24" width="59.7109375" style="79" customWidth="1"/>
    <col min="25" max="25" width="49.140625" style="79" customWidth="1"/>
    <col min="26" max="26" width="11.140625" style="79" customWidth="1"/>
    <col min="27" max="30" width="29" style="79" customWidth="1"/>
    <col min="31" max="31" width="9.140625" style="79"/>
    <col min="32" max="32" width="34.7109375" style="79" customWidth="1"/>
    <col min="33" max="33" width="9.140625" style="79"/>
    <col min="34" max="35" width="34.42578125" style="79" customWidth="1"/>
    <col min="36" max="36" width="9.140625" style="79"/>
    <col min="37" max="37" width="24.5703125" style="79" customWidth="1"/>
    <col min="38" max="38" width="9.140625" style="79"/>
    <col min="39" max="39" width="26.140625" style="79" customWidth="1"/>
    <col min="40" max="40" width="1.7109375" style="79" customWidth="1"/>
    <col min="41" max="41" width="9.140625" style="79"/>
    <col min="42" max="43" width="47.85546875" style="79" customWidth="1"/>
    <col min="44" max="44" width="1.7109375" style="79" customWidth="1"/>
    <col min="45" max="45" width="21.42578125" style="79" customWidth="1"/>
    <col min="46" max="46" width="1.7109375" style="79" customWidth="1"/>
    <col min="47" max="47" width="31.28515625" style="79" bestFit="1" customWidth="1"/>
    <col min="48" max="48" width="1.7109375" style="79" customWidth="1"/>
    <col min="49" max="50" width="9.140625" style="384"/>
    <col min="51" max="51" width="3.7109375" style="79" customWidth="1"/>
    <col min="52" max="52" width="20" style="79" customWidth="1"/>
    <col min="53" max="53" width="42.85546875" style="79" bestFit="1" customWidth="1"/>
    <col min="54" max="54" width="3.7109375" style="79" customWidth="1"/>
    <col min="55" max="55" width="55" style="79" customWidth="1"/>
    <col min="56" max="16384" width="9.140625" style="79"/>
  </cols>
  <sheetData>
    <row r="1" spans="1:55" s="135" customFormat="1" ht="43.5" customHeight="1">
      <c r="A1" s="141" t="s">
        <v>66</v>
      </c>
      <c r="B1" s="141" t="s">
        <v>360</v>
      </c>
      <c r="C1" s="141" t="s">
        <v>85</v>
      </c>
      <c r="D1" s="141" t="s">
        <v>82</v>
      </c>
      <c r="E1" s="141" t="s">
        <v>184</v>
      </c>
      <c r="F1" s="141" t="s">
        <v>224</v>
      </c>
      <c r="G1" s="141" t="s">
        <v>201</v>
      </c>
      <c r="H1" s="141" t="s">
        <v>205</v>
      </c>
      <c r="I1" s="141" t="s">
        <v>223</v>
      </c>
      <c r="J1" s="141" t="s">
        <v>240</v>
      </c>
      <c r="K1" s="141" t="s">
        <v>244</v>
      </c>
      <c r="L1" s="141"/>
      <c r="M1" s="141"/>
      <c r="N1" s="93" t="s">
        <v>280</v>
      </c>
      <c r="O1" s="141" t="s">
        <v>271</v>
      </c>
      <c r="P1" s="141" t="s">
        <v>295</v>
      </c>
      <c r="Q1" s="141" t="s">
        <v>338</v>
      </c>
      <c r="R1" s="141" t="s">
        <v>20</v>
      </c>
      <c r="S1" s="141" t="s">
        <v>28</v>
      </c>
      <c r="T1" s="154" t="s">
        <v>34</v>
      </c>
      <c r="U1" s="154" t="s">
        <v>39</v>
      </c>
      <c r="V1" s="426"/>
      <c r="W1" s="427" t="s">
        <v>324</v>
      </c>
      <c r="X1" s="383" t="s">
        <v>293</v>
      </c>
      <c r="Y1" s="383" t="s">
        <v>307</v>
      </c>
      <c r="Z1" s="141"/>
      <c r="AA1" s="199" t="s">
        <v>361</v>
      </c>
      <c r="AB1" s="199"/>
      <c r="AC1" s="199" t="s">
        <v>362</v>
      </c>
      <c r="AD1" s="199"/>
      <c r="AF1" s="154" t="s">
        <v>335</v>
      </c>
      <c r="AH1" s="141" t="s">
        <v>336</v>
      </c>
      <c r="AI1" s="141" t="s">
        <v>337</v>
      </c>
      <c r="AK1" s="141" t="s">
        <v>352</v>
      </c>
      <c r="AM1" s="141" t="s">
        <v>353</v>
      </c>
      <c r="AP1" s="141" t="s">
        <v>369</v>
      </c>
      <c r="AQ1" s="141" t="s">
        <v>368</v>
      </c>
      <c r="AS1" s="383" t="s">
        <v>374</v>
      </c>
      <c r="AU1" s="154" t="s">
        <v>382</v>
      </c>
      <c r="AW1" s="385" t="s">
        <v>525</v>
      </c>
      <c r="AX1" s="385" t="s">
        <v>526</v>
      </c>
      <c r="AZ1" s="1416" t="s">
        <v>559</v>
      </c>
      <c r="BA1" s="1416"/>
      <c r="BC1" s="775" t="s">
        <v>638</v>
      </c>
    </row>
    <row r="2" spans="1:55" ht="90">
      <c r="A2" s="6" t="s">
        <v>100</v>
      </c>
      <c r="B2" s="41">
        <v>2000</v>
      </c>
      <c r="C2" s="41">
        <v>2013</v>
      </c>
      <c r="D2" s="41" t="s">
        <v>83</v>
      </c>
      <c r="E2" s="137" t="s">
        <v>185</v>
      </c>
      <c r="F2" s="137" t="s">
        <v>225</v>
      </c>
      <c r="G2" s="137" t="s">
        <v>199</v>
      </c>
      <c r="H2" s="137" t="s">
        <v>203</v>
      </c>
      <c r="I2" s="137" t="s">
        <v>92</v>
      </c>
      <c r="J2" s="137" t="s">
        <v>241</v>
      </c>
      <c r="K2" s="138" t="s">
        <v>245</v>
      </c>
      <c r="L2" s="171" t="s">
        <v>245</v>
      </c>
      <c r="M2" s="138">
        <v>1</v>
      </c>
      <c r="N2" s="625" t="s">
        <v>284</v>
      </c>
      <c r="O2" s="496" t="s">
        <v>605</v>
      </c>
      <c r="P2" s="629" t="s">
        <v>41</v>
      </c>
      <c r="Q2" s="173" t="s">
        <v>3</v>
      </c>
      <c r="R2" s="176" t="s">
        <v>23</v>
      </c>
      <c r="S2" s="174" t="s">
        <v>25</v>
      </c>
      <c r="T2" s="175" t="s">
        <v>29</v>
      </c>
      <c r="U2" s="171" t="s">
        <v>35</v>
      </c>
      <c r="V2" s="984">
        <v>1</v>
      </c>
      <c r="W2" s="428"/>
      <c r="X2" s="429" t="s">
        <v>581</v>
      </c>
      <c r="Y2" s="41" t="s">
        <v>729</v>
      </c>
      <c r="Z2" s="153"/>
      <c r="AA2" s="714" t="s">
        <v>631</v>
      </c>
      <c r="AB2" s="716" t="s">
        <v>631</v>
      </c>
      <c r="AC2" s="41" t="s">
        <v>309</v>
      </c>
      <c r="AD2" s="201" t="s">
        <v>309</v>
      </c>
      <c r="AF2" s="42" t="s">
        <v>35</v>
      </c>
      <c r="AH2" s="137" t="s">
        <v>340</v>
      </c>
      <c r="AI2" s="137" t="s">
        <v>340</v>
      </c>
      <c r="AK2" s="137" t="s">
        <v>344</v>
      </c>
      <c r="AM2" s="137" t="s">
        <v>354</v>
      </c>
      <c r="AP2" s="1190" t="s">
        <v>581</v>
      </c>
      <c r="AQ2" s="980" t="s">
        <v>673</v>
      </c>
      <c r="AS2" s="41" t="s">
        <v>372</v>
      </c>
      <c r="AU2" s="42" t="s">
        <v>375</v>
      </c>
      <c r="AW2" s="386" t="s">
        <v>527</v>
      </c>
      <c r="AX2" s="387" t="s">
        <v>527</v>
      </c>
      <c r="AZ2" s="415" t="s">
        <v>560</v>
      </c>
      <c r="BA2" s="416" t="s">
        <v>561</v>
      </c>
      <c r="BC2" s="754" t="s">
        <v>639</v>
      </c>
    </row>
    <row r="3" spans="1:55" ht="101.25">
      <c r="A3" s="6" t="s">
        <v>101</v>
      </c>
      <c r="B3" s="41">
        <v>2001</v>
      </c>
      <c r="C3" s="41">
        <v>2014</v>
      </c>
      <c r="D3" s="41" t="s">
        <v>84</v>
      </c>
      <c r="E3" s="137" t="s">
        <v>186</v>
      </c>
      <c r="F3" s="137" t="s">
        <v>226</v>
      </c>
      <c r="G3" s="137" t="s">
        <v>200</v>
      </c>
      <c r="H3" s="137" t="s">
        <v>204</v>
      </c>
      <c r="I3" s="137" t="s">
        <v>48</v>
      </c>
      <c r="J3" s="137" t="s">
        <v>281</v>
      </c>
      <c r="K3" s="138" t="s">
        <v>247</v>
      </c>
      <c r="L3" s="138" t="s">
        <v>247</v>
      </c>
      <c r="M3" s="138">
        <v>2</v>
      </c>
      <c r="N3" s="625" t="s">
        <v>258</v>
      </c>
      <c r="O3" s="496" t="s">
        <v>606</v>
      </c>
      <c r="P3" s="629" t="s">
        <v>42</v>
      </c>
      <c r="Q3" s="173" t="s">
        <v>300</v>
      </c>
      <c r="R3" s="172" t="s">
        <v>302</v>
      </c>
      <c r="S3" s="174" t="s">
        <v>26</v>
      </c>
      <c r="T3" s="175" t="s">
        <v>30</v>
      </c>
      <c r="U3" s="171" t="s">
        <v>36</v>
      </c>
      <c r="V3" s="984">
        <v>2</v>
      </c>
      <c r="W3" s="428"/>
      <c r="X3" s="429" t="s">
        <v>673</v>
      </c>
      <c r="Y3" s="1077" t="s">
        <v>729</v>
      </c>
      <c r="Z3" s="153"/>
      <c r="AA3" s="714" t="s">
        <v>632</v>
      </c>
      <c r="AB3" s="716" t="s">
        <v>632</v>
      </c>
      <c r="AC3" s="41" t="s">
        <v>310</v>
      </c>
      <c r="AD3" s="201" t="s">
        <v>310</v>
      </c>
      <c r="AF3" s="42" t="s">
        <v>36</v>
      </c>
      <c r="AH3" s="137" t="s">
        <v>363</v>
      </c>
      <c r="AI3" s="137" t="s">
        <v>342</v>
      </c>
      <c r="AK3" s="137" t="s">
        <v>345</v>
      </c>
      <c r="AM3" s="137" t="s">
        <v>355</v>
      </c>
      <c r="AP3" s="1190" t="s">
        <v>674</v>
      </c>
      <c r="AQ3" s="980" t="s">
        <v>582</v>
      </c>
      <c r="AS3" s="41" t="s">
        <v>373</v>
      </c>
      <c r="AU3" s="42" t="s">
        <v>376</v>
      </c>
      <c r="AW3" s="386" t="s">
        <v>528</v>
      </c>
      <c r="AX3" s="387" t="s">
        <v>528</v>
      </c>
      <c r="AZ3" s="1087" t="s">
        <v>697</v>
      </c>
      <c r="BA3" s="1093" t="s">
        <v>696</v>
      </c>
      <c r="BC3" s="754" t="s">
        <v>640</v>
      </c>
    </row>
    <row r="4" spans="1:55" ht="101.25">
      <c r="A4" s="6" t="s">
        <v>102</v>
      </c>
      <c r="B4" s="41">
        <v>2002</v>
      </c>
      <c r="C4" s="41">
        <v>2015</v>
      </c>
      <c r="E4" s="137" t="s">
        <v>187</v>
      </c>
      <c r="F4" s="137" t="s">
        <v>227</v>
      </c>
      <c r="H4" s="137" t="s">
        <v>2</v>
      </c>
      <c r="I4" s="137" t="s">
        <v>49</v>
      </c>
      <c r="J4" s="137" t="s">
        <v>282</v>
      </c>
      <c r="K4" s="138" t="s">
        <v>248</v>
      </c>
      <c r="L4" s="138" t="s">
        <v>248</v>
      </c>
      <c r="M4" s="138">
        <v>3</v>
      </c>
      <c r="N4" s="625" t="s">
        <v>285</v>
      </c>
      <c r="O4" s="513" t="s">
        <v>607</v>
      </c>
      <c r="Q4" s="173" t="s">
        <v>22</v>
      </c>
      <c r="R4" s="172" t="s">
        <v>759</v>
      </c>
      <c r="S4" s="174" t="s">
        <v>27</v>
      </c>
      <c r="T4" s="175" t="s">
        <v>31</v>
      </c>
      <c r="U4" s="171" t="s">
        <v>37</v>
      </c>
      <c r="V4" s="984">
        <v>3</v>
      </c>
      <c r="W4" s="428"/>
      <c r="X4" s="429"/>
      <c r="Y4" s="714"/>
      <c r="Z4" s="200"/>
      <c r="AC4" s="41" t="s">
        <v>311</v>
      </c>
      <c r="AD4" s="201" t="s">
        <v>311</v>
      </c>
      <c r="AF4" s="42" t="s">
        <v>37</v>
      </c>
      <c r="AH4" s="42" t="s">
        <v>366</v>
      </c>
      <c r="AK4" s="137" t="s">
        <v>346</v>
      </c>
      <c r="AM4" s="137" t="s">
        <v>356</v>
      </c>
      <c r="AP4" s="1190" t="s">
        <v>673</v>
      </c>
      <c r="AQ4" s="980" t="s">
        <v>583</v>
      </c>
      <c r="AS4" s="41" t="s">
        <v>343</v>
      </c>
      <c r="AU4" s="42" t="s">
        <v>377</v>
      </c>
      <c r="AW4" s="386" t="s">
        <v>529</v>
      </c>
      <c r="AX4" s="387" t="s">
        <v>529</v>
      </c>
      <c r="AZ4" s="1087" t="s">
        <v>709</v>
      </c>
      <c r="BA4" s="1093" t="s">
        <v>708</v>
      </c>
      <c r="BC4" s="754" t="s">
        <v>641</v>
      </c>
    </row>
    <row r="5" spans="1:55" ht="33.75">
      <c r="A5" s="6" t="s">
        <v>103</v>
      </c>
      <c r="B5" s="41">
        <v>2003</v>
      </c>
      <c r="C5" s="41">
        <v>2016</v>
      </c>
      <c r="E5" s="137" t="s">
        <v>188</v>
      </c>
      <c r="F5" s="137" t="s">
        <v>228</v>
      </c>
      <c r="I5" s="137" t="s">
        <v>50</v>
      </c>
      <c r="K5" s="138" t="s">
        <v>246</v>
      </c>
      <c r="L5" s="138" t="s">
        <v>246</v>
      </c>
      <c r="M5" s="138">
        <v>4</v>
      </c>
      <c r="N5" s="626" t="s">
        <v>286</v>
      </c>
      <c r="O5" s="513" t="s">
        <v>608</v>
      </c>
      <c r="Q5" s="173" t="s">
        <v>301</v>
      </c>
      <c r="R5" s="172" t="s">
        <v>303</v>
      </c>
      <c r="T5" s="42" t="s">
        <v>32</v>
      </c>
      <c r="U5" s="171" t="s">
        <v>38</v>
      </c>
      <c r="V5" s="984">
        <v>4</v>
      </c>
      <c r="W5" s="428"/>
      <c r="X5" s="429" t="s">
        <v>582</v>
      </c>
      <c r="Y5" s="714" t="s">
        <v>730</v>
      </c>
      <c r="Z5" s="200">
        <v>1</v>
      </c>
      <c r="AF5" s="42" t="s">
        <v>326</v>
      </c>
      <c r="AH5" s="137" t="s">
        <v>364</v>
      </c>
      <c r="AK5" s="137" t="s">
        <v>347</v>
      </c>
      <c r="AM5" s="137" t="s">
        <v>357</v>
      </c>
      <c r="AP5" s="1190" t="s">
        <v>582</v>
      </c>
      <c r="AQ5" s="980" t="s">
        <v>584</v>
      </c>
      <c r="AU5" s="42" t="s">
        <v>378</v>
      </c>
      <c r="AW5" s="386" t="s">
        <v>530</v>
      </c>
      <c r="AX5" s="387" t="s">
        <v>530</v>
      </c>
      <c r="AZ5" s="1087" t="s">
        <v>724</v>
      </c>
      <c r="BA5" s="1093" t="s">
        <v>723</v>
      </c>
      <c r="BC5" s="754" t="s">
        <v>642</v>
      </c>
    </row>
    <row r="6" spans="1:55" ht="45">
      <c r="A6" s="6" t="s">
        <v>104</v>
      </c>
      <c r="B6" s="41">
        <v>2004</v>
      </c>
      <c r="C6" s="41">
        <v>2017</v>
      </c>
      <c r="E6" s="137" t="s">
        <v>189</v>
      </c>
      <c r="F6" s="140"/>
      <c r="G6" s="141" t="s">
        <v>290</v>
      </c>
      <c r="H6" s="141" t="s">
        <v>257</v>
      </c>
      <c r="I6" s="137" t="s">
        <v>67</v>
      </c>
      <c r="J6" s="141" t="s">
        <v>263</v>
      </c>
      <c r="N6" s="626" t="s">
        <v>287</v>
      </c>
      <c r="O6" s="513" t="s">
        <v>609</v>
      </c>
      <c r="R6" s="172" t="s">
        <v>3</v>
      </c>
      <c r="T6" s="42" t="s">
        <v>33</v>
      </c>
      <c r="U6" s="171" t="s">
        <v>326</v>
      </c>
      <c r="V6" s="984">
        <v>5</v>
      </c>
      <c r="W6" s="428"/>
      <c r="X6" s="714" t="s">
        <v>583</v>
      </c>
      <c r="Y6" s="714" t="s">
        <v>737</v>
      </c>
      <c r="Z6" s="200"/>
      <c r="AA6" s="211"/>
      <c r="AH6" s="137" t="s">
        <v>365</v>
      </c>
      <c r="AK6" s="137" t="s">
        <v>348</v>
      </c>
      <c r="AM6" s="137" t="s">
        <v>358</v>
      </c>
      <c r="AP6" s="1190" t="s">
        <v>583</v>
      </c>
      <c r="AQ6" s="980" t="s">
        <v>585</v>
      </c>
      <c r="AU6" s="212" t="s">
        <v>379</v>
      </c>
      <c r="AW6" s="386" t="s">
        <v>531</v>
      </c>
      <c r="AX6" s="387" t="s">
        <v>531</v>
      </c>
      <c r="AZ6" s="1087" t="s">
        <v>725</v>
      </c>
      <c r="BA6" s="1093" t="s">
        <v>731</v>
      </c>
    </row>
    <row r="7" spans="1:55" ht="33.75">
      <c r="A7" s="6" t="s">
        <v>105</v>
      </c>
      <c r="B7" s="41">
        <v>2005</v>
      </c>
      <c r="E7" s="137" t="s">
        <v>190</v>
      </c>
      <c r="F7" s="140"/>
      <c r="G7" s="137" t="s">
        <v>254</v>
      </c>
      <c r="H7" s="137" t="s">
        <v>256</v>
      </c>
      <c r="I7" s="137" t="s">
        <v>68</v>
      </c>
      <c r="J7" s="137" t="s">
        <v>283</v>
      </c>
      <c r="N7" s="627" t="s">
        <v>288</v>
      </c>
      <c r="O7" s="513" t="s">
        <v>610</v>
      </c>
      <c r="U7" s="171" t="s">
        <v>84</v>
      </c>
      <c r="V7" s="985" t="s">
        <v>68</v>
      </c>
      <c r="W7" s="428"/>
      <c r="X7" s="714" t="s">
        <v>584</v>
      </c>
      <c r="Y7" s="1077" t="s">
        <v>730</v>
      </c>
      <c r="Z7" s="200"/>
      <c r="AA7" s="211"/>
      <c r="AH7" s="137" t="s">
        <v>341</v>
      </c>
      <c r="AK7" s="137" t="s">
        <v>349</v>
      </c>
      <c r="AM7" s="137" t="s">
        <v>359</v>
      </c>
      <c r="AP7" s="1190" t="s">
        <v>584</v>
      </c>
      <c r="AQ7" s="980" t="s">
        <v>588</v>
      </c>
      <c r="AU7" s="212" t="s">
        <v>380</v>
      </c>
      <c r="AW7" s="386" t="s">
        <v>532</v>
      </c>
      <c r="AX7" s="387" t="s">
        <v>532</v>
      </c>
      <c r="AZ7" s="1087" t="s">
        <v>726</v>
      </c>
      <c r="BA7" s="1093" t="s">
        <v>736</v>
      </c>
    </row>
    <row r="8" spans="1:55" ht="33.75">
      <c r="A8" s="6" t="s">
        <v>106</v>
      </c>
      <c r="B8" s="41">
        <v>2006</v>
      </c>
      <c r="E8" s="137" t="s">
        <v>191</v>
      </c>
      <c r="F8" s="140"/>
      <c r="G8" s="137" t="s">
        <v>255</v>
      </c>
      <c r="H8" s="137" t="s">
        <v>262</v>
      </c>
      <c r="I8" s="137" t="s">
        <v>182</v>
      </c>
      <c r="J8" s="137" t="s">
        <v>279</v>
      </c>
      <c r="N8" s="628" t="s">
        <v>289</v>
      </c>
      <c r="O8" s="513" t="s">
        <v>611</v>
      </c>
      <c r="V8" s="985" t="s">
        <v>182</v>
      </c>
      <c r="W8" s="428"/>
      <c r="X8" s="714" t="s">
        <v>585</v>
      </c>
      <c r="Y8" s="1077" t="s">
        <v>730</v>
      </c>
      <c r="Z8" s="200"/>
      <c r="AA8" s="211"/>
      <c r="AK8" s="137" t="s">
        <v>350</v>
      </c>
      <c r="AP8" s="1190" t="s">
        <v>585</v>
      </c>
      <c r="AQ8" s="980" t="s">
        <v>587</v>
      </c>
      <c r="AU8" s="212" t="s">
        <v>381</v>
      </c>
      <c r="AW8" s="386" t="s">
        <v>533</v>
      </c>
      <c r="AX8" s="387" t="s">
        <v>533</v>
      </c>
      <c r="AZ8" s="1087" t="s">
        <v>727</v>
      </c>
      <c r="BA8" s="1093" t="s">
        <v>746</v>
      </c>
    </row>
    <row r="9" spans="1:55" ht="33.75">
      <c r="A9" s="6" t="s">
        <v>107</v>
      </c>
      <c r="B9" s="41">
        <v>2007</v>
      </c>
      <c r="E9" s="137" t="s">
        <v>192</v>
      </c>
      <c r="F9" s="140"/>
      <c r="G9" s="137" t="s">
        <v>262</v>
      </c>
      <c r="I9" s="137" t="s">
        <v>183</v>
      </c>
      <c r="O9" s="513" t="s">
        <v>612</v>
      </c>
      <c r="V9" s="985" t="s">
        <v>183</v>
      </c>
      <c r="W9" s="428"/>
      <c r="X9" s="714" t="s">
        <v>586</v>
      </c>
      <c r="Y9" s="1077" t="s">
        <v>729</v>
      </c>
      <c r="Z9" s="200">
        <v>1</v>
      </c>
      <c r="AA9" s="211"/>
      <c r="AK9" s="137" t="s">
        <v>351</v>
      </c>
      <c r="AP9" s="1190" t="s">
        <v>588</v>
      </c>
      <c r="AQ9" s="980" t="s">
        <v>586</v>
      </c>
      <c r="AW9" s="386" t="s">
        <v>534</v>
      </c>
      <c r="AX9" s="387" t="s">
        <v>534</v>
      </c>
      <c r="AZ9" s="1087" t="s">
        <v>728</v>
      </c>
      <c r="BA9" s="1093" t="s">
        <v>743</v>
      </c>
    </row>
    <row r="10" spans="1:55" ht="112.5">
      <c r="A10" s="6" t="s">
        <v>108</v>
      </c>
      <c r="B10" s="41">
        <v>2008</v>
      </c>
      <c r="E10" s="137" t="s">
        <v>193</v>
      </c>
      <c r="F10" s="140"/>
      <c r="I10" s="137" t="s">
        <v>207</v>
      </c>
      <c r="O10" s="513" t="s">
        <v>613</v>
      </c>
      <c r="V10" s="986" t="s">
        <v>207</v>
      </c>
      <c r="W10" s="983"/>
      <c r="X10" s="981" t="s">
        <v>587</v>
      </c>
      <c r="Y10" s="982" t="s">
        <v>742</v>
      </c>
      <c r="Z10" s="200"/>
      <c r="AP10" s="1190" t="s">
        <v>587</v>
      </c>
      <c r="AQ10" s="980" t="s">
        <v>581</v>
      </c>
      <c r="AW10" s="386" t="s">
        <v>535</v>
      </c>
      <c r="AX10" s="387" t="s">
        <v>535</v>
      </c>
    </row>
    <row r="11" spans="1:55" ht="22.5">
      <c r="A11" s="6" t="s">
        <v>109</v>
      </c>
      <c r="B11" s="41">
        <v>2009</v>
      </c>
      <c r="E11" s="137" t="s">
        <v>194</v>
      </c>
      <c r="F11" s="140"/>
      <c r="I11" s="137" t="s">
        <v>208</v>
      </c>
      <c r="O11" s="496" t="s">
        <v>614</v>
      </c>
      <c r="V11" s="985" t="s">
        <v>208</v>
      </c>
      <c r="W11" s="430"/>
      <c r="X11" s="429" t="s">
        <v>588</v>
      </c>
      <c r="Y11" s="714" t="s">
        <v>741</v>
      </c>
      <c r="Z11" s="200"/>
      <c r="AP11" s="1190" t="s">
        <v>586</v>
      </c>
      <c r="AQ11" s="703"/>
      <c r="AW11" s="386" t="s">
        <v>536</v>
      </c>
      <c r="AX11" s="387" t="s">
        <v>536</v>
      </c>
    </row>
    <row r="12" spans="1:55" ht="33.75">
      <c r="A12" s="6" t="s">
        <v>64</v>
      </c>
      <c r="B12" s="41">
        <v>2010</v>
      </c>
      <c r="E12" s="137" t="s">
        <v>195</v>
      </c>
      <c r="F12" s="140"/>
      <c r="G12" s="141" t="s">
        <v>291</v>
      </c>
      <c r="H12" s="141" t="s">
        <v>259</v>
      </c>
      <c r="I12" s="137" t="s">
        <v>209</v>
      </c>
      <c r="O12" s="496" t="s">
        <v>3</v>
      </c>
      <c r="V12" s="985" t="s">
        <v>209</v>
      </c>
      <c r="W12" s="514"/>
      <c r="X12" s="429" t="s">
        <v>669</v>
      </c>
      <c r="Y12" s="1077" t="s">
        <v>729</v>
      </c>
      <c r="AP12" s="1043"/>
      <c r="AW12" s="386" t="s">
        <v>208</v>
      </c>
      <c r="AX12" s="387" t="s">
        <v>208</v>
      </c>
    </row>
    <row r="13" spans="1:55" ht="22.5">
      <c r="A13" s="6" t="s">
        <v>110</v>
      </c>
      <c r="B13" s="41">
        <v>2011</v>
      </c>
      <c r="E13" s="137" t="s">
        <v>196</v>
      </c>
      <c r="F13" s="140"/>
      <c r="G13" s="137" t="s">
        <v>260</v>
      </c>
      <c r="H13" s="137" t="s">
        <v>261</v>
      </c>
      <c r="I13" s="137" t="s">
        <v>210</v>
      </c>
      <c r="V13" s="985" t="s">
        <v>210</v>
      </c>
      <c r="W13" s="514"/>
      <c r="X13" s="514"/>
      <c r="Y13" s="514"/>
      <c r="AW13" s="386" t="s">
        <v>209</v>
      </c>
      <c r="AX13" s="387" t="s">
        <v>209</v>
      </c>
    </row>
    <row r="14" spans="1:55" ht="45">
      <c r="A14" s="6" t="s">
        <v>65</v>
      </c>
      <c r="B14" s="41">
        <v>2012</v>
      </c>
      <c r="G14" s="137" t="s">
        <v>262</v>
      </c>
      <c r="H14" s="137" t="s">
        <v>262</v>
      </c>
      <c r="I14" s="137" t="s">
        <v>211</v>
      </c>
      <c r="N14" s="93" t="s">
        <v>315</v>
      </c>
      <c r="V14" s="984">
        <v>13</v>
      </c>
      <c r="W14" s="428"/>
      <c r="X14" s="429" t="s">
        <v>674</v>
      </c>
      <c r="Y14" s="1077" t="s">
        <v>729</v>
      </c>
      <c r="AW14" s="386" t="s">
        <v>210</v>
      </c>
      <c r="AX14" s="387" t="s">
        <v>210</v>
      </c>
    </row>
    <row r="15" spans="1:55" ht="63.75">
      <c r="A15" s="6" t="s">
        <v>438</v>
      </c>
      <c r="B15" s="41">
        <v>2013</v>
      </c>
      <c r="I15" s="137" t="s">
        <v>212</v>
      </c>
      <c r="N15" s="170" t="s">
        <v>323</v>
      </c>
      <c r="V15" s="497"/>
      <c r="W15" s="497"/>
      <c r="X15" s="210"/>
      <c r="Y15" s="497"/>
      <c r="AW15" s="386" t="s">
        <v>211</v>
      </c>
      <c r="AX15" s="387" t="s">
        <v>211</v>
      </c>
    </row>
    <row r="16" spans="1:55" ht="21" customHeight="1">
      <c r="A16" s="6" t="s">
        <v>111</v>
      </c>
      <c r="B16" s="41">
        <v>2014</v>
      </c>
      <c r="I16" s="137" t="s">
        <v>213</v>
      </c>
      <c r="N16" s="170" t="s">
        <v>322</v>
      </c>
      <c r="AW16" s="386" t="s">
        <v>212</v>
      </c>
      <c r="AX16" s="387" t="s">
        <v>212</v>
      </c>
    </row>
    <row r="17" spans="1:50" ht="21" customHeight="1">
      <c r="A17" s="6" t="s">
        <v>112</v>
      </c>
      <c r="B17" s="41">
        <v>2015</v>
      </c>
      <c r="I17" s="137" t="s">
        <v>214</v>
      </c>
      <c r="N17" s="170" t="s">
        <v>321</v>
      </c>
      <c r="X17" s="210"/>
      <c r="AW17" s="386" t="s">
        <v>213</v>
      </c>
      <c r="AX17" s="387" t="s">
        <v>213</v>
      </c>
    </row>
    <row r="18" spans="1:50" ht="21" customHeight="1">
      <c r="A18" s="6" t="s">
        <v>113</v>
      </c>
      <c r="B18" s="41">
        <v>2016</v>
      </c>
      <c r="I18" s="137" t="s">
        <v>215</v>
      </c>
      <c r="N18" s="170" t="s">
        <v>320</v>
      </c>
      <c r="X18" s="210"/>
      <c r="AW18" s="386" t="s">
        <v>214</v>
      </c>
      <c r="AX18" s="387" t="s">
        <v>214</v>
      </c>
    </row>
    <row r="19" spans="1:50" ht="21" customHeight="1">
      <c r="A19" s="6" t="s">
        <v>114</v>
      </c>
      <c r="B19" s="41">
        <v>2017</v>
      </c>
      <c r="I19" s="137" t="s">
        <v>216</v>
      </c>
      <c r="N19" s="170" t="s">
        <v>319</v>
      </c>
      <c r="X19" s="210"/>
      <c r="AW19" s="386" t="s">
        <v>215</v>
      </c>
      <c r="AX19" s="387" t="s">
        <v>215</v>
      </c>
    </row>
    <row r="20" spans="1:50" ht="21" customHeight="1">
      <c r="A20" s="6" t="s">
        <v>115</v>
      </c>
      <c r="B20" s="41">
        <v>2018</v>
      </c>
      <c r="I20" s="137" t="s">
        <v>217</v>
      </c>
      <c r="N20" s="170" t="s">
        <v>318</v>
      </c>
      <c r="AW20" s="386" t="s">
        <v>216</v>
      </c>
      <c r="AX20" s="387" t="s">
        <v>216</v>
      </c>
    </row>
    <row r="21" spans="1:50" ht="21" customHeight="1">
      <c r="A21" s="6" t="s">
        <v>116</v>
      </c>
      <c r="B21" s="41">
        <v>2019</v>
      </c>
      <c r="I21" s="137" t="s">
        <v>218</v>
      </c>
      <c r="N21" s="170" t="s">
        <v>317</v>
      </c>
      <c r="AW21" s="386" t="s">
        <v>217</v>
      </c>
      <c r="AX21" s="387" t="s">
        <v>217</v>
      </c>
    </row>
    <row r="22" spans="1:50" ht="21" customHeight="1">
      <c r="A22" s="6" t="s">
        <v>117</v>
      </c>
      <c r="B22" s="41">
        <v>2020</v>
      </c>
      <c r="N22" s="170" t="s">
        <v>316</v>
      </c>
      <c r="AW22" s="386" t="s">
        <v>218</v>
      </c>
      <c r="AX22" s="387" t="s">
        <v>218</v>
      </c>
    </row>
    <row r="23" spans="1:50" ht="21" customHeight="1">
      <c r="A23" s="6" t="s">
        <v>118</v>
      </c>
      <c r="B23" s="41">
        <v>2021</v>
      </c>
      <c r="AW23" s="386" t="s">
        <v>537</v>
      </c>
      <c r="AX23" s="387" t="s">
        <v>537</v>
      </c>
    </row>
    <row r="24" spans="1:50" ht="21" customHeight="1">
      <c r="A24" s="6" t="s">
        <v>119</v>
      </c>
      <c r="B24" s="41">
        <v>2022</v>
      </c>
      <c r="AW24" s="386" t="s">
        <v>538</v>
      </c>
      <c r="AX24" s="387" t="s">
        <v>538</v>
      </c>
    </row>
    <row r="25" spans="1:50">
      <c r="A25" s="6" t="s">
        <v>120</v>
      </c>
      <c r="B25" s="41">
        <v>2023</v>
      </c>
      <c r="AW25" s="386" t="s">
        <v>539</v>
      </c>
      <c r="AX25" s="387" t="s">
        <v>539</v>
      </c>
    </row>
    <row r="26" spans="1:50">
      <c r="A26" s="6" t="s">
        <v>121</v>
      </c>
      <c r="B26" s="41">
        <v>2024</v>
      </c>
      <c r="AX26" s="387" t="s">
        <v>540</v>
      </c>
    </row>
    <row r="27" spans="1:50">
      <c r="A27" s="6" t="s">
        <v>122</v>
      </c>
      <c r="B27" s="41">
        <v>2025</v>
      </c>
      <c r="AX27" s="387" t="s">
        <v>541</v>
      </c>
    </row>
    <row r="28" spans="1:50">
      <c r="A28" s="6" t="s">
        <v>123</v>
      </c>
      <c r="D28" s="262"/>
      <c r="E28" s="263"/>
      <c r="F28" s="263"/>
      <c r="H28" s="264" t="s">
        <v>406</v>
      </c>
      <c r="AX28" s="387" t="s">
        <v>542</v>
      </c>
    </row>
    <row r="29" spans="1:50">
      <c r="A29" s="6" t="s">
        <v>124</v>
      </c>
      <c r="D29" s="265" t="s">
        <v>407</v>
      </c>
      <c r="E29" s="266" t="str">
        <f>IF(periodStart = "","", periodStart)</f>
        <v>01.01.2022</v>
      </c>
      <c r="F29" s="266" t="str">
        <f>IF(periodEnd = "","", periodEnd)</f>
        <v>31.12.2026</v>
      </c>
      <c r="H29" s="267" t="s">
        <v>2853</v>
      </c>
      <c r="AX29" s="387" t="s">
        <v>543</v>
      </c>
    </row>
    <row r="30" spans="1:50">
      <c r="A30" s="6" t="s">
        <v>125</v>
      </c>
      <c r="D30" s="268"/>
      <c r="E30" s="269"/>
      <c r="F30" s="269"/>
      <c r="AX30" s="387" t="s">
        <v>544</v>
      </c>
    </row>
    <row r="31" spans="1:50" ht="12.75">
      <c r="A31" s="6" t="s">
        <v>126</v>
      </c>
      <c r="D31" s="262"/>
      <c r="E31" s="263"/>
      <c r="F31" s="263"/>
      <c r="H31" s="270"/>
      <c r="AX31" s="387" t="s">
        <v>545</v>
      </c>
    </row>
    <row r="32" spans="1:50">
      <c r="A32" s="6" t="s">
        <v>127</v>
      </c>
      <c r="D32" s="265" t="s">
        <v>408</v>
      </c>
      <c r="E32" s="271"/>
      <c r="F32" s="271"/>
      <c r="H32" s="272" t="s">
        <v>409</v>
      </c>
      <c r="O32" s="497" t="s">
        <v>605</v>
      </c>
      <c r="AX32" s="387" t="s">
        <v>546</v>
      </c>
    </row>
    <row r="33" spans="1:50">
      <c r="A33" s="6" t="s">
        <v>128</v>
      </c>
      <c r="O33" s="497" t="s">
        <v>606</v>
      </c>
      <c r="AX33" s="387" t="s">
        <v>547</v>
      </c>
    </row>
    <row r="34" spans="1:50">
      <c r="A34" s="6" t="s">
        <v>129</v>
      </c>
      <c r="O34" s="497" t="s">
        <v>607</v>
      </c>
      <c r="AX34" s="387" t="s">
        <v>548</v>
      </c>
    </row>
    <row r="35" spans="1:50">
      <c r="A35" s="6" t="s">
        <v>130</v>
      </c>
      <c r="O35" s="497" t="s">
        <v>608</v>
      </c>
      <c r="X35" s="497"/>
      <c r="Y35" s="497"/>
      <c r="AX35" s="387" t="s">
        <v>549</v>
      </c>
    </row>
    <row r="36" spans="1:50">
      <c r="A36" s="6" t="s">
        <v>94</v>
      </c>
      <c r="O36" s="497" t="s">
        <v>609</v>
      </c>
      <c r="AX36" s="387" t="s">
        <v>550</v>
      </c>
    </row>
    <row r="37" spans="1:50">
      <c r="A37" s="6" t="s">
        <v>95</v>
      </c>
      <c r="O37" s="497" t="s">
        <v>610</v>
      </c>
      <c r="AX37" s="387" t="s">
        <v>551</v>
      </c>
    </row>
    <row r="38" spans="1:50">
      <c r="A38" s="6" t="s">
        <v>96</v>
      </c>
      <c r="O38" s="497" t="s">
        <v>611</v>
      </c>
      <c r="AX38" s="387" t="s">
        <v>552</v>
      </c>
    </row>
    <row r="39" spans="1:50">
      <c r="A39" s="6" t="s">
        <v>97</v>
      </c>
      <c r="O39" s="497" t="s">
        <v>612</v>
      </c>
      <c r="AX39" s="387" t="s">
        <v>500</v>
      </c>
    </row>
    <row r="40" spans="1:50">
      <c r="A40" s="6" t="s">
        <v>98</v>
      </c>
      <c r="O40" s="497" t="s">
        <v>613</v>
      </c>
      <c r="AX40" s="387" t="s">
        <v>501</v>
      </c>
    </row>
    <row r="41" spans="1:50">
      <c r="A41" s="6" t="s">
        <v>99</v>
      </c>
      <c r="O41" s="497" t="s">
        <v>614</v>
      </c>
      <c r="AX41" s="387" t="s">
        <v>502</v>
      </c>
    </row>
    <row r="42" spans="1:50">
      <c r="A42" s="6" t="s">
        <v>131</v>
      </c>
      <c r="AX42" s="387" t="s">
        <v>503</v>
      </c>
    </row>
    <row r="43" spans="1:50">
      <c r="A43" s="6" t="s">
        <v>132</v>
      </c>
      <c r="AX43" s="387" t="s">
        <v>504</v>
      </c>
    </row>
    <row r="44" spans="1:50">
      <c r="A44" s="6" t="s">
        <v>133</v>
      </c>
      <c r="AX44" s="387" t="s">
        <v>505</v>
      </c>
    </row>
    <row r="45" spans="1:50">
      <c r="A45" s="6" t="s">
        <v>134</v>
      </c>
      <c r="AX45" s="387" t="s">
        <v>506</v>
      </c>
    </row>
    <row r="46" spans="1:50">
      <c r="A46" s="6" t="s">
        <v>135</v>
      </c>
      <c r="AX46" s="387" t="s">
        <v>507</v>
      </c>
    </row>
    <row r="47" spans="1:50">
      <c r="A47" s="6" t="s">
        <v>156</v>
      </c>
      <c r="AX47" s="387" t="s">
        <v>508</v>
      </c>
    </row>
    <row r="48" spans="1:50">
      <c r="A48" s="6" t="s">
        <v>157</v>
      </c>
      <c r="AX48" s="387" t="s">
        <v>509</v>
      </c>
    </row>
    <row r="49" spans="1:50">
      <c r="A49" s="6" t="s">
        <v>158</v>
      </c>
      <c r="AX49" s="387" t="s">
        <v>510</v>
      </c>
    </row>
    <row r="50" spans="1:50">
      <c r="A50" s="6" t="s">
        <v>136</v>
      </c>
      <c r="AX50" s="387" t="s">
        <v>511</v>
      </c>
    </row>
    <row r="51" spans="1:50">
      <c r="A51" s="6" t="s">
        <v>137</v>
      </c>
      <c r="AX51" s="387" t="s">
        <v>512</v>
      </c>
    </row>
    <row r="52" spans="1:50">
      <c r="A52" s="6" t="s">
        <v>138</v>
      </c>
      <c r="AX52" s="387" t="s">
        <v>513</v>
      </c>
    </row>
    <row r="53" spans="1:50">
      <c r="A53" s="6" t="s">
        <v>139</v>
      </c>
      <c r="X53" s="449"/>
      <c r="AX53" s="387" t="s">
        <v>514</v>
      </c>
    </row>
    <row r="54" spans="1:50">
      <c r="A54" s="6" t="s">
        <v>140</v>
      </c>
      <c r="X54" s="449"/>
      <c r="AX54" s="387" t="s">
        <v>515</v>
      </c>
    </row>
    <row r="55" spans="1:50">
      <c r="A55" s="6" t="s">
        <v>141</v>
      </c>
      <c r="X55" s="449"/>
      <c r="AX55" s="387" t="s">
        <v>516</v>
      </c>
    </row>
    <row r="56" spans="1:50">
      <c r="A56" s="6" t="s">
        <v>142</v>
      </c>
      <c r="X56" s="449"/>
      <c r="AX56" s="387" t="s">
        <v>517</v>
      </c>
    </row>
    <row r="57" spans="1:50">
      <c r="A57" s="6" t="s">
        <v>386</v>
      </c>
      <c r="X57" s="449"/>
      <c r="AX57" s="387" t="s">
        <v>518</v>
      </c>
    </row>
    <row r="58" spans="1:50">
      <c r="A58" s="6" t="s">
        <v>143</v>
      </c>
      <c r="X58" s="449"/>
      <c r="AX58" s="387" t="s">
        <v>519</v>
      </c>
    </row>
    <row r="59" spans="1:50">
      <c r="A59" s="6" t="s">
        <v>144</v>
      </c>
      <c r="X59" s="449"/>
      <c r="AX59" s="387" t="s">
        <v>520</v>
      </c>
    </row>
    <row r="60" spans="1:50">
      <c r="A60" s="6" t="s">
        <v>145</v>
      </c>
      <c r="X60" s="449"/>
      <c r="AX60" s="387" t="s">
        <v>521</v>
      </c>
    </row>
    <row r="61" spans="1:50">
      <c r="A61" s="6" t="s">
        <v>146</v>
      </c>
      <c r="X61" s="449"/>
      <c r="AX61" s="387" t="s">
        <v>522</v>
      </c>
    </row>
    <row r="62" spans="1:50">
      <c r="A62" s="6" t="s">
        <v>89</v>
      </c>
      <c r="X62" s="449"/>
    </row>
    <row r="63" spans="1:50">
      <c r="A63" s="6" t="s">
        <v>147</v>
      </c>
    </row>
    <row r="64" spans="1:50">
      <c r="A64" s="6" t="s">
        <v>148</v>
      </c>
    </row>
    <row r="65" spans="1:1">
      <c r="A65" s="6" t="s">
        <v>149</v>
      </c>
    </row>
    <row r="66" spans="1:1">
      <c r="A66" s="6" t="s">
        <v>150</v>
      </c>
    </row>
    <row r="67" spans="1:1">
      <c r="A67" s="6" t="s">
        <v>151</v>
      </c>
    </row>
    <row r="68" spans="1:1">
      <c r="A68" s="6" t="s">
        <v>152</v>
      </c>
    </row>
    <row r="69" spans="1:1">
      <c r="A69" s="6" t="s">
        <v>153</v>
      </c>
    </row>
    <row r="70" spans="1:1">
      <c r="A70" s="6" t="s">
        <v>154</v>
      </c>
    </row>
    <row r="71" spans="1:1">
      <c r="A71" s="6" t="s">
        <v>155</v>
      </c>
    </row>
    <row r="72" spans="1:1">
      <c r="A72" s="6" t="s">
        <v>159</v>
      </c>
    </row>
    <row r="73" spans="1:1">
      <c r="A73" s="6" t="s">
        <v>160</v>
      </c>
    </row>
    <row r="74" spans="1:1">
      <c r="A74" s="6" t="s">
        <v>161</v>
      </c>
    </row>
    <row r="75" spans="1:1">
      <c r="A75" s="6" t="s">
        <v>162</v>
      </c>
    </row>
    <row r="76" spans="1:1">
      <c r="A76" s="6" t="s">
        <v>163</v>
      </c>
    </row>
    <row r="77" spans="1:1">
      <c r="A77" s="6" t="s">
        <v>164</v>
      </c>
    </row>
    <row r="78" spans="1:1">
      <c r="A78" s="6" t="s">
        <v>165</v>
      </c>
    </row>
    <row r="79" spans="1:1">
      <c r="A79" s="6" t="s">
        <v>93</v>
      </c>
    </row>
    <row r="80" spans="1:1">
      <c r="A80" s="6" t="s">
        <v>166</v>
      </c>
    </row>
    <row r="81" spans="1:1">
      <c r="A81" s="6" t="s">
        <v>167</v>
      </c>
    </row>
    <row r="82" spans="1:1">
      <c r="A82" s="6" t="s">
        <v>168</v>
      </c>
    </row>
    <row r="83" spans="1:1">
      <c r="A83" s="6" t="s">
        <v>43</v>
      </c>
    </row>
    <row r="84" spans="1:1">
      <c r="A84" s="6" t="s">
        <v>44</v>
      </c>
    </row>
    <row r="85" spans="1:1">
      <c r="A85" s="6" t="s">
        <v>45</v>
      </c>
    </row>
    <row r="86" spans="1:1">
      <c r="A86" s="6" t="s">
        <v>46</v>
      </c>
    </row>
    <row r="87" spans="1:1">
      <c r="A87" s="6" t="s">
        <v>47</v>
      </c>
    </row>
  </sheetData>
  <sheetProtection formatColumns="0" formatRows="0"/>
  <mergeCells count="1">
    <mergeCell ref="AZ1:BA1"/>
  </mergeCells>
  <phoneticPr fontId="10" type="noConversion"/>
  <pageMargins left="0.75" right="0.75" top="1" bottom="1" header="0.5" footer="0.5"/>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modList14_1">
    <tabColor rgb="FFFFCC99"/>
  </sheetPr>
  <dimension ref="A1"/>
  <sheetViews>
    <sheetView showGridLines="0" workbookViewId="0"/>
  </sheetViews>
  <sheetFormatPr defaultRowHeight="11.25"/>
  <cols>
    <col min="1" max="16384" width="9.140625" style="1092"/>
  </cols>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modList13">
    <tabColor indexed="47"/>
  </sheetPr>
  <dimension ref="A1"/>
  <sheetViews>
    <sheetView showGridLines="0" zoomScaleNormal="100" workbookViewId="0"/>
  </sheetViews>
  <sheetFormatPr defaultRowHeight="11.25"/>
  <cols>
    <col min="1" max="16384" width="9.140625" style="1071"/>
  </cols>
  <sheetData>
    <row r="1" spans="1:1">
      <c r="A1" s="1072"/>
    </row>
  </sheetData>
  <sheetProtection formatColumns="0" formatRows="0"/>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modListTempFilter">
    <tabColor rgb="FFFFCC99"/>
  </sheetPr>
  <dimension ref="A1"/>
  <sheetViews>
    <sheetView showGridLines="0" workbookViewId="0"/>
  </sheetViews>
  <sheetFormatPr defaultRowHeight="11.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modCheckCyan">
    <tabColor indexed="47"/>
  </sheetPr>
  <dimension ref="A1:A217"/>
  <sheetViews>
    <sheetView showGridLines="0" workbookViewId="0"/>
  </sheetViews>
  <sheetFormatPr defaultRowHeight="11.25"/>
  <sheetData>
    <row r="1" spans="1:1">
      <c r="A1" s="1172">
        <f>IF('Форма 4.10.2 | Т-ТЭ | &gt;=25МВт'!$O$22="",1,0)</f>
        <v>1</v>
      </c>
    </row>
    <row r="2" spans="1:1">
      <c r="A2" s="1172">
        <f>IF('Форма 4.10.2 | Т-ТЭ | &gt;=25МВт'!$O$23="",1,0)</f>
        <v>1</v>
      </c>
    </row>
    <row r="3" spans="1:1">
      <c r="A3" s="1172">
        <f>IF('Форма 4.10.2 | Т-ТЭ | &gt;=25МВт'!$M$24="",1,0)</f>
        <v>1</v>
      </c>
    </row>
    <row r="4" spans="1:1">
      <c r="A4" s="1172">
        <f>IF('Форма 4.10.2 | Т-ТЭ | &gt;=25МВт'!$R$24="",1,0)</f>
        <v>1</v>
      </c>
    </row>
    <row r="5" spans="1:1">
      <c r="A5" s="1172">
        <f>IF('Форма 4.10.2 | Т-ТЭ | &gt;=25МВт'!$T$24="",1,0)</f>
        <v>1</v>
      </c>
    </row>
    <row r="6" spans="1:1">
      <c r="A6" s="1172">
        <f>IF('Форма 4.10.2 | Т-ТЭ | &gt;=25МВт'!$S$24="",1,0)</f>
        <v>0</v>
      </c>
    </row>
    <row r="7" spans="1:1">
      <c r="A7" s="1172">
        <f>IF('Форма 4.10.2 | Т-ТЭ | &gt;=25МВт'!$U$24="",1,0)</f>
        <v>0</v>
      </c>
    </row>
    <row r="8" spans="1:1">
      <c r="A8" s="1172">
        <f>IF('Форма 4.10.2 | Т-ТЭ | ТСО'!$O$22="",1,0)</f>
        <v>1</v>
      </c>
    </row>
    <row r="9" spans="1:1">
      <c r="A9" s="1172">
        <f>IF('Форма 4.10.2 | Т-ТЭ | ТСО'!$O$23="",1,0)</f>
        <v>1</v>
      </c>
    </row>
    <row r="10" spans="1:1">
      <c r="A10" s="1172">
        <f>IF('Форма 4.10.2 | Т-ТЭ | ТСО'!$M$24="",1,0)</f>
        <v>1</v>
      </c>
    </row>
    <row r="11" spans="1:1">
      <c r="A11" s="1172">
        <f>IF('Форма 4.10.2 | Т-ТЭ | ТСО'!$R$24="",1,0)</f>
        <v>1</v>
      </c>
    </row>
    <row r="12" spans="1:1">
      <c r="A12" s="1172">
        <f>IF('Форма 4.10.2 | Т-ТЭ | ТСО'!$T$24="",1,0)</f>
        <v>1</v>
      </c>
    </row>
    <row r="13" spans="1:1">
      <c r="A13" s="1172">
        <f>IF('Форма 4.10.2 | Т-ТЭ | ТСО'!$S$24="",1,0)</f>
        <v>0</v>
      </c>
    </row>
    <row r="14" spans="1:1">
      <c r="A14" s="1172">
        <f>IF('Форма 4.10.2 | Т-ТЭ | ТСО'!$U$24="",1,0)</f>
        <v>0</v>
      </c>
    </row>
    <row r="15" spans="1:1">
      <c r="A15" s="1172">
        <f>IF('Форма 4.10.2 | Т-ТЭ | потр'!$O$22="",1,0)</f>
        <v>0</v>
      </c>
    </row>
    <row r="16" spans="1:1">
      <c r="A16" s="1172">
        <f>IF('Форма 4.10.2 | Т-ТЭ | потр'!$O$23="",1,0)</f>
        <v>0</v>
      </c>
    </row>
    <row r="17" spans="1:1">
      <c r="A17" s="1172">
        <f>IF('Форма 4.10.2 | Т-ТЭ | потр'!$M$24="",1,0)</f>
        <v>0</v>
      </c>
    </row>
    <row r="18" spans="1:1">
      <c r="A18" s="1172">
        <f>IF('Форма 4.10.2 | Т-ТЭ | потр'!$R$24="",1,0)</f>
        <v>0</v>
      </c>
    </row>
    <row r="19" spans="1:1">
      <c r="A19" s="1172">
        <f>IF('Форма 4.10.2 | Т-ТЭ | потр'!$S$24="",1,0)</f>
        <v>0</v>
      </c>
    </row>
    <row r="20" spans="1:1">
      <c r="A20" s="1172">
        <f>IF('Форма 4.10.2 | Т-ТЭ | потр'!$U$24="",1,0)</f>
        <v>0</v>
      </c>
    </row>
    <row r="21" spans="1:1">
      <c r="A21" s="1172">
        <f>IF('Форма 4.10.2 | Т-ТЭ | предел'!$O$24="",1,0)</f>
        <v>1</v>
      </c>
    </row>
    <row r="22" spans="1:1">
      <c r="A22" s="1172">
        <f>IF('Форма 4.10.2 | Т-ТЭ | предел'!$O$25="",1,0)</f>
        <v>1</v>
      </c>
    </row>
    <row r="23" spans="1:1">
      <c r="A23" s="1172">
        <f>IF('Форма 4.10.2 | Т-ТЭ | предел'!$M$26="",1,0)</f>
        <v>1</v>
      </c>
    </row>
    <row r="24" spans="1:1">
      <c r="A24" s="1172">
        <f>IF('Форма 4.10.2 | Т-ТЭ | предел'!$R$26="",1,0)</f>
        <v>1</v>
      </c>
    </row>
    <row r="25" spans="1:1">
      <c r="A25" s="1172">
        <f>IF('Форма 4.10.2 | Т-ТЭ | предел'!$T$26="",1,0)</f>
        <v>1</v>
      </c>
    </row>
    <row r="26" spans="1:1">
      <c r="A26" s="1172">
        <f>IF('Форма 4.10.2 | Т-ТЭ | предел'!$S$26="",1,0)</f>
        <v>0</v>
      </c>
    </row>
    <row r="27" spans="1:1">
      <c r="A27" s="1172">
        <f>IF('Форма 4.10.2 | Т-ТЭ | предел'!$U$26="",1,0)</f>
        <v>0</v>
      </c>
    </row>
    <row r="28" spans="1:1">
      <c r="A28" s="1172">
        <f>IF('Форма 4.10.2 | Т-ТЭ | индикат'!$O$7="",1,0)</f>
        <v>1</v>
      </c>
    </row>
    <row r="29" spans="1:1">
      <c r="A29" s="1172">
        <f>IF('Форма 4.10.2 | Т-ТЭ | индикат'!$O$24="",1,0)</f>
        <v>1</v>
      </c>
    </row>
    <row r="30" spans="1:1">
      <c r="A30" s="1172">
        <f>IF('Форма 4.10.2 | Т-ТЭ | индикат'!$O$25="",1,0)</f>
        <v>1</v>
      </c>
    </row>
    <row r="31" spans="1:1">
      <c r="A31" s="1172">
        <f>IF('Форма 4.10.2 | Т-ТЭ | индикат'!$M$26="",1,0)</f>
        <v>1</v>
      </c>
    </row>
    <row r="32" spans="1:1">
      <c r="A32" s="1172">
        <f>IF('Форма 4.10.2 | Т-ТЭ | индикат'!$R$26="",1,0)</f>
        <v>1</v>
      </c>
    </row>
    <row r="33" spans="1:1">
      <c r="A33" s="1172">
        <f>IF('Форма 4.10.2 | Т-ТЭ | индикат'!$T$26="",1,0)</f>
        <v>1</v>
      </c>
    </row>
    <row r="34" spans="1:1">
      <c r="A34" s="1172">
        <f>IF('Форма 4.10.2 | Т-ТЭ | индикат'!$S$26="",1,0)</f>
        <v>0</v>
      </c>
    </row>
    <row r="35" spans="1:1">
      <c r="A35" s="1172">
        <f>IF('Форма 4.10.2 | Т-ТЭ | индикат'!$U$26="",1,0)</f>
        <v>0</v>
      </c>
    </row>
    <row r="36" spans="1:1">
      <c r="A36" s="1172">
        <f>IF('Форма 4.10.2 | Резерв мощности'!$O$22="",1,0)</f>
        <v>1</v>
      </c>
    </row>
    <row r="37" spans="1:1">
      <c r="A37" s="1172">
        <f>IF('Форма 4.10.2 | Резерв мощности'!$O$23="",1,0)</f>
        <v>1</v>
      </c>
    </row>
    <row r="38" spans="1:1">
      <c r="A38" s="1172">
        <f>IF('Форма 4.10.2 | Резерв мощности'!$M$24="",1,0)</f>
        <v>1</v>
      </c>
    </row>
    <row r="39" spans="1:1">
      <c r="A39" s="1172">
        <f>IF('Форма 4.10.2 | Резерв мощности'!$O$24="",1,0)</f>
        <v>1</v>
      </c>
    </row>
    <row r="40" spans="1:1">
      <c r="A40" s="1172">
        <f>IF('Форма 4.10.2 | Резерв мощности'!$R$24="",1,0)</f>
        <v>1</v>
      </c>
    </row>
    <row r="41" spans="1:1">
      <c r="A41" s="1172">
        <f>IF('Форма 4.10.2 | Резерв мощности'!$T$24="",1,0)</f>
        <v>1</v>
      </c>
    </row>
    <row r="42" spans="1:1">
      <c r="A42" s="1172">
        <f>IF('Форма 4.10.2 | Резерв мощности'!$S$24="",1,0)</f>
        <v>0</v>
      </c>
    </row>
    <row r="43" spans="1:1">
      <c r="A43" s="1172">
        <f>IF('Форма 4.10.2 | Резерв мощности'!$U$24="",1,0)</f>
        <v>0</v>
      </c>
    </row>
    <row r="44" spans="1:1">
      <c r="A44" s="1172">
        <f>IF('Форма 4.10.3 | Т-ТН'!$O$23="",1,0)</f>
        <v>1</v>
      </c>
    </row>
    <row r="45" spans="1:1">
      <c r="A45" s="1172">
        <f>IF('Форма 4.10.3 | Т-ТН'!$M$24="",1,0)</f>
        <v>1</v>
      </c>
    </row>
    <row r="46" spans="1:1">
      <c r="A46" s="1172">
        <f>IF('Форма 4.10.3 | Т-ТН'!$R$24="",1,0)</f>
        <v>1</v>
      </c>
    </row>
    <row r="47" spans="1:1">
      <c r="A47" s="1172">
        <f>IF('Форма 4.10.3 | Т-ТН'!$T$24="",1,0)</f>
        <v>1</v>
      </c>
    </row>
    <row r="48" spans="1:1">
      <c r="A48" s="1172">
        <f>IF('Форма 4.10.3 | Т-ТН'!$S$24="",1,0)</f>
        <v>0</v>
      </c>
    </row>
    <row r="49" spans="1:1">
      <c r="A49" s="1172">
        <f>IF('Форма 4.10.3 | Т-ТН'!$U$24="",1,0)</f>
        <v>0</v>
      </c>
    </row>
    <row r="50" spans="1:1">
      <c r="A50" s="1172">
        <f>IF('Форма 4.10.3 | Т-передача ТЭ'!$O$23="",1,0)</f>
        <v>1</v>
      </c>
    </row>
    <row r="51" spans="1:1">
      <c r="A51" s="1172">
        <f>IF('Форма 4.10.3 | Т-передача ТЭ'!$M$24="",1,0)</f>
        <v>1</v>
      </c>
    </row>
    <row r="52" spans="1:1">
      <c r="A52" s="1172">
        <f>IF('Форма 4.10.3 | Т-передача ТЭ'!$R$24="",1,0)</f>
        <v>1</v>
      </c>
    </row>
    <row r="53" spans="1:1">
      <c r="A53" s="1172">
        <f>IF('Форма 4.10.3 | Т-передача ТЭ'!$T$24="",1,0)</f>
        <v>1</v>
      </c>
    </row>
    <row r="54" spans="1:1">
      <c r="A54" s="1172">
        <f>IF('Форма 4.10.3 | Т-передача ТЭ'!$S$24="",1,0)</f>
        <v>0</v>
      </c>
    </row>
    <row r="55" spans="1:1">
      <c r="A55" s="1172">
        <f>IF('Форма 4.10.3 | Т-передача ТЭ'!$U$24="",1,0)</f>
        <v>0</v>
      </c>
    </row>
    <row r="56" spans="1:1">
      <c r="A56" s="1172">
        <f>IF('Форма 4.10.3 | Т-передача ТН'!$O$23="",1,0)</f>
        <v>1</v>
      </c>
    </row>
    <row r="57" spans="1:1">
      <c r="A57" s="1172">
        <f>IF('Форма 4.10.3 | Т-передача ТН'!$M$24="",1,0)</f>
        <v>1</v>
      </c>
    </row>
    <row r="58" spans="1:1">
      <c r="A58" s="1172">
        <f>IF('Форма 4.10.3 | Т-передача ТН'!$R$24="",1,0)</f>
        <v>1</v>
      </c>
    </row>
    <row r="59" spans="1:1">
      <c r="A59" s="1172">
        <f>IF('Форма 4.10.3 | Т-передача ТН'!$T$24="",1,0)</f>
        <v>1</v>
      </c>
    </row>
    <row r="60" spans="1:1">
      <c r="A60" s="1172">
        <f>IF('Форма 4.10.3 | Т-передача ТН'!$S$24="",1,0)</f>
        <v>0</v>
      </c>
    </row>
    <row r="61" spans="1:1">
      <c r="A61" s="1172">
        <f>IF('Форма 4.10.3 | Т-передача ТН'!$U$24="",1,0)</f>
        <v>0</v>
      </c>
    </row>
    <row r="62" spans="1:1">
      <c r="A62" s="1172">
        <f>IF('Форма 4.10.4 | Т-гор.вода'!$O$23="",1,0)</f>
        <v>1</v>
      </c>
    </row>
    <row r="63" spans="1:1">
      <c r="A63" s="1172">
        <f>IF('Форма 4.10.4 | Т-гор.вода'!$M$24="",1,0)</f>
        <v>0</v>
      </c>
    </row>
    <row r="64" spans="1:1">
      <c r="A64" s="1172">
        <f>IF('Форма 4.10.4 | Т-гор.вода'!$W$24="",1,0)</f>
        <v>1</v>
      </c>
    </row>
    <row r="65" spans="1:1">
      <c r="A65" s="1172">
        <f>IF('Форма 4.10.4 | Т-гор.вода'!$Y$24="",1,0)</f>
        <v>1</v>
      </c>
    </row>
    <row r="66" spans="1:1">
      <c r="A66" s="1172">
        <f>IF('Форма 4.10.4 | Т-гор.вода'!$M$25="",1,0)</f>
        <v>1</v>
      </c>
    </row>
    <row r="67" spans="1:1">
      <c r="A67" s="1172">
        <f>IF('Форма 4.10.4 | Т-гор.вода'!$X$24="",1,0)</f>
        <v>0</v>
      </c>
    </row>
    <row r="68" spans="1:1">
      <c r="A68" s="1172">
        <f>IF('Форма 4.10.4 | Т-гор.вода'!$Z$24="",1,0)</f>
        <v>0</v>
      </c>
    </row>
    <row r="69" spans="1:1">
      <c r="A69" s="1172">
        <f>IF('Форма 4.10.5 | Т-подкл'!$AB$23="",1,0)</f>
        <v>1</v>
      </c>
    </row>
    <row r="70" spans="1:1">
      <c r="A70" s="1172">
        <f>IF('Форма 4.10.5 | Т-подкл'!$AD$23="",1,0)</f>
        <v>1</v>
      </c>
    </row>
    <row r="71" spans="1:1">
      <c r="A71" s="1172">
        <f>IF('Форма 4.10.5 | Т-подкл'!$N$23="",1,0)</f>
        <v>0</v>
      </c>
    </row>
    <row r="72" spans="1:1">
      <c r="A72" s="1172">
        <f>IF('Форма 4.10.5 | Т-подкл'!$R$23="",1,0)</f>
        <v>0</v>
      </c>
    </row>
    <row r="73" spans="1:1">
      <c r="A73" s="1172">
        <f>IF('Форма 4.10.5 | Т-подкл'!$V$23="",1,0)</f>
        <v>0</v>
      </c>
    </row>
    <row r="74" spans="1:1">
      <c r="A74" s="1172">
        <f>IF('Форма 4.10.5 | Т-подкл'!$AC$23="",1,0)</f>
        <v>0</v>
      </c>
    </row>
    <row r="75" spans="1:1">
      <c r="A75" s="1172">
        <f>IF('Форма 4.10.5 | Т-подкл'!$AE$23="",1,0)</f>
        <v>0</v>
      </c>
    </row>
    <row r="76" spans="1:1">
      <c r="A76" s="1172">
        <f>IF('Форма 4.10.6 | Т-подкл(инд)'!$M$23="",1,0)</f>
        <v>1</v>
      </c>
    </row>
    <row r="77" spans="1:1">
      <c r="A77" s="1172">
        <f>IF('Форма 4.10.6 | Т-подкл(инд)'!$P$23="",1,0)</f>
        <v>1</v>
      </c>
    </row>
    <row r="78" spans="1:1">
      <c r="A78" s="1172">
        <f>IF('Форма 4.10.6 | Т-подкл(инд)'!$S$23="",1,0)</f>
        <v>1</v>
      </c>
    </row>
    <row r="79" spans="1:1">
      <c r="A79" s="1172">
        <f>IF('Форма 4.10.6 | Т-подкл(инд)'!$T$23="",1,0)</f>
        <v>0</v>
      </c>
    </row>
    <row r="80" spans="1:1">
      <c r="A80" s="1172">
        <f>IF('Форма 4.10.6 | Т-подкл(инд)'!$V$23="",1,0)</f>
        <v>0</v>
      </c>
    </row>
    <row r="81" spans="1:1">
      <c r="A81" s="1172">
        <f>IF('Форма 4.9'!$F$10="",1,0)</f>
        <v>0</v>
      </c>
    </row>
    <row r="82" spans="1:1">
      <c r="A82" s="1172">
        <f>IF('Форма 4.9'!$G$10="",1,0)</f>
        <v>0</v>
      </c>
    </row>
    <row r="83" spans="1:1">
      <c r="A83" s="1172">
        <f>IF('Форма 4.9'!$F$11="",1,0)</f>
        <v>0</v>
      </c>
    </row>
    <row r="84" spans="1:1">
      <c r="A84" s="1172">
        <f>IF('Форма 4.9'!$G$11="",1,0)</f>
        <v>0</v>
      </c>
    </row>
    <row r="85" spans="1:1">
      <c r="A85" s="1172">
        <f>IF('Форма 4.9'!$F$12="",1,0)</f>
        <v>0</v>
      </c>
    </row>
    <row r="86" spans="1:1">
      <c r="A86" s="1172">
        <f>IF('Форма 4.9'!$G$12="",1,0)</f>
        <v>0</v>
      </c>
    </row>
    <row r="87" spans="1:1">
      <c r="A87" s="1172">
        <f>IF('Форма 4.9'!$F$13="",1,0)</f>
        <v>0</v>
      </c>
    </row>
    <row r="88" spans="1:1">
      <c r="A88" s="1172">
        <f>IF('Форма 4.9'!$G$13="",1,0)</f>
        <v>0</v>
      </c>
    </row>
    <row r="89" spans="1:1">
      <c r="A89" s="1172">
        <f>IF('Форма 4.10.1'!$J$15="",1,0)</f>
        <v>0</v>
      </c>
    </row>
    <row r="90" spans="1:1">
      <c r="A90" s="1172">
        <f>IF('Форма 4.10.1'!$H$17="",1,0)</f>
        <v>0</v>
      </c>
    </row>
    <row r="91" spans="1:1">
      <c r="A91" s="1172">
        <f>IF('Форма 4.10.1'!$I$17="",1,0)</f>
        <v>0</v>
      </c>
    </row>
    <row r="92" spans="1:1">
      <c r="A92" s="1172">
        <f>IF('Форма 4.10.1'!$J$17="",1,0)</f>
        <v>0</v>
      </c>
    </row>
    <row r="93" spans="1:1">
      <c r="A93" s="1172">
        <f>IF('Форма 4.10.1'!$H$22="",1,0)</f>
        <v>0</v>
      </c>
    </row>
    <row r="94" spans="1:1">
      <c r="A94" s="1172">
        <f>IF('Форма 4.10.1'!$I$22="",1,0)</f>
        <v>0</v>
      </c>
    </row>
    <row r="95" spans="1:1">
      <c r="A95" s="1172">
        <f>IF('Форма 4.10.1'!$J$22="",1,0)</f>
        <v>0</v>
      </c>
    </row>
    <row r="96" spans="1:1">
      <c r="A96" s="1172">
        <f>IF('Форма 4.10.1'!$H$29="",1,0)</f>
        <v>0</v>
      </c>
    </row>
    <row r="97" spans="1:1">
      <c r="A97" s="1172">
        <f>IF('Форма 4.10.1'!$I$29="",1,0)</f>
        <v>0</v>
      </c>
    </row>
    <row r="98" spans="1:1">
      <c r="A98" s="1172">
        <f>IF('Форма 4.10.1'!$J$29="",1,0)</f>
        <v>0</v>
      </c>
    </row>
    <row r="99" spans="1:1">
      <c r="A99" s="1172">
        <f>IF('Форма 4.10.1'!$H$36="",1,0)</f>
        <v>0</v>
      </c>
    </row>
    <row r="100" spans="1:1">
      <c r="A100" s="1172">
        <f>IF('Форма 4.10.1'!$I$36="",1,0)</f>
        <v>0</v>
      </c>
    </row>
    <row r="101" spans="1:1">
      <c r="A101" s="1172">
        <f>IF('Форма 4.10.1'!$J$36="",1,0)</f>
        <v>0</v>
      </c>
    </row>
    <row r="102" spans="1:1">
      <c r="A102" s="1172">
        <f>IF('Форма 4.10.1'!$H$43="",1,0)</f>
        <v>0</v>
      </c>
    </row>
    <row r="103" spans="1:1">
      <c r="A103" s="1172">
        <f>IF('Форма 4.10.1'!$I$43="",1,0)</f>
        <v>0</v>
      </c>
    </row>
    <row r="104" spans="1:1">
      <c r="A104" s="1172">
        <f>IF('Форма 4.10.1'!$J$43="",1,0)</f>
        <v>0</v>
      </c>
    </row>
    <row r="105" spans="1:1">
      <c r="A105" s="1172">
        <f>IF('Форма 1.0.2'!$E$12="",1,0)</f>
        <v>1</v>
      </c>
    </row>
    <row r="106" spans="1:1">
      <c r="A106" s="1172">
        <f>IF('Форма 1.0.2'!$F$12="",1,0)</f>
        <v>1</v>
      </c>
    </row>
    <row r="107" spans="1:1">
      <c r="A107" s="1172">
        <f>IF('Форма 1.0.2'!$G$12="",1,0)</f>
        <v>1</v>
      </c>
    </row>
    <row r="108" spans="1:1">
      <c r="A108" s="1172">
        <f>IF('Форма 1.0.2'!$H$12="",1,0)</f>
        <v>1</v>
      </c>
    </row>
    <row r="109" spans="1:1">
      <c r="A109" s="1172">
        <f>IF('Форма 1.0.2'!$I$12="",1,0)</f>
        <v>1</v>
      </c>
    </row>
    <row r="110" spans="1:1">
      <c r="A110" s="1172">
        <f>IF('Форма 1.0.2'!$J$12="",1,0)</f>
        <v>1</v>
      </c>
    </row>
    <row r="111" spans="1:1">
      <c r="A111" s="1172">
        <f>IF('Сведения об изменении'!$E$12="",1,0)</f>
        <v>1</v>
      </c>
    </row>
    <row r="112" spans="1:1">
      <c r="A112" s="1173">
        <f>IF('Форма 4.10.6 | Т-подкл(инд)'!$U$23="",1,0)</f>
        <v>1</v>
      </c>
    </row>
    <row r="113" spans="1:1">
      <c r="A113" s="1174">
        <f>IF('Форма 4.10.5 | Т-подкл'!$AA$23="",1,0)</f>
        <v>1</v>
      </c>
    </row>
    <row r="114" spans="1:1">
      <c r="A114" s="1174">
        <f>IF('Форма 4.10.5 | Т-подкл'!$Z$23="",1,0)</f>
        <v>1</v>
      </c>
    </row>
    <row r="115" spans="1:1">
      <c r="A115" s="1178">
        <f>IF(Территории!$E$12="",1,0)</f>
        <v>0</v>
      </c>
    </row>
    <row r="116" spans="1:1">
      <c r="A116" s="1178">
        <f>IF('Перечень тарифов'!$E$21="",1,0)</f>
        <v>0</v>
      </c>
    </row>
    <row r="117" spans="1:1">
      <c r="A117" s="1178">
        <f>IF('Перечень тарифов'!$F$21="",1,0)</f>
        <v>0</v>
      </c>
    </row>
    <row r="118" spans="1:1">
      <c r="A118" s="1178">
        <f>IF('Перечень тарифов'!$G$21="",1,0)</f>
        <v>0</v>
      </c>
    </row>
    <row r="119" spans="1:1">
      <c r="A119" s="1178">
        <f>IF('Перечень тарифов'!$K$21="",1,0)</f>
        <v>0</v>
      </c>
    </row>
    <row r="120" spans="1:1">
      <c r="A120" s="1178">
        <f>IF('Перечень тарифов'!$O$21="",1,0)</f>
        <v>0</v>
      </c>
    </row>
    <row r="121" spans="1:1">
      <c r="A121" s="1178">
        <f>IF('Перечень тарифов'!$S$21="",1,0)</f>
        <v>0</v>
      </c>
    </row>
    <row r="122" spans="1:1">
      <c r="A122" s="1178">
        <f>IF('Форма 4.10.2 | Т-ТЭ | потр'!$O$24="",1,0)</f>
        <v>0</v>
      </c>
    </row>
    <row r="123" spans="1:1">
      <c r="A123" s="1178">
        <f>IF('Форма 4.10.1'!$K$20="",1,0)</f>
        <v>0</v>
      </c>
    </row>
    <row r="124" spans="1:1">
      <c r="A124" s="1190">
        <f>IF('Форма 4.10.1'!$H$30="",1,0)</f>
        <v>0</v>
      </c>
    </row>
    <row r="125" spans="1:1">
      <c r="A125" s="1190">
        <f>IF('Форма 4.10.1'!$I$30="",1,0)</f>
        <v>0</v>
      </c>
    </row>
    <row r="126" spans="1:1">
      <c r="A126" s="1190">
        <f>IF('Форма 4.10.1'!$J$30="",1,0)</f>
        <v>0</v>
      </c>
    </row>
    <row r="127" spans="1:1">
      <c r="A127" s="1190">
        <f>IF('Форма 4.10.1'!$H$31="",1,0)</f>
        <v>0</v>
      </c>
    </row>
    <row r="128" spans="1:1">
      <c r="A128" s="1190">
        <f>IF('Форма 4.10.1'!$I$31="",1,0)</f>
        <v>0</v>
      </c>
    </row>
    <row r="129" spans="1:1">
      <c r="A129" s="1190">
        <f>IF('Форма 4.10.1'!$J$31="",1,0)</f>
        <v>0</v>
      </c>
    </row>
    <row r="130" spans="1:1">
      <c r="A130" s="1190">
        <f>IF('Форма 4.10.1'!$H$32="",1,0)</f>
        <v>0</v>
      </c>
    </row>
    <row r="131" spans="1:1">
      <c r="A131" s="1190">
        <f>IF('Форма 4.10.1'!$I$32="",1,0)</f>
        <v>0</v>
      </c>
    </row>
    <row r="132" spans="1:1">
      <c r="A132" s="1190">
        <f>IF('Форма 4.10.1'!$J$32="",1,0)</f>
        <v>0</v>
      </c>
    </row>
    <row r="133" spans="1:1">
      <c r="A133" s="1190">
        <f>IF('Форма 4.10.1'!$H$33="",1,0)</f>
        <v>0</v>
      </c>
    </row>
    <row r="134" spans="1:1">
      <c r="A134" s="1190">
        <f>IF('Форма 4.10.1'!$I$33="",1,0)</f>
        <v>0</v>
      </c>
    </row>
    <row r="135" spans="1:1">
      <c r="A135" s="1190">
        <f>IF('Форма 4.10.1'!$J$33="",1,0)</f>
        <v>0</v>
      </c>
    </row>
    <row r="136" spans="1:1">
      <c r="A136" s="1190">
        <f>IF('Форма 4.10.1'!$H$23="",1,0)</f>
        <v>0</v>
      </c>
    </row>
    <row r="137" spans="1:1">
      <c r="A137" s="1190">
        <f>IF('Форма 4.10.1'!$I$23="",1,0)</f>
        <v>0</v>
      </c>
    </row>
    <row r="138" spans="1:1">
      <c r="A138" s="1190">
        <f>IF('Форма 4.10.1'!$J$23="",1,0)</f>
        <v>0</v>
      </c>
    </row>
    <row r="139" spans="1:1">
      <c r="A139" s="1190">
        <f>IF('Форма 4.10.1'!$H$24="",1,0)</f>
        <v>0</v>
      </c>
    </row>
    <row r="140" spans="1:1">
      <c r="A140" s="1190">
        <f>IF('Форма 4.10.1'!$I$24="",1,0)</f>
        <v>0</v>
      </c>
    </row>
    <row r="141" spans="1:1">
      <c r="A141" s="1190">
        <f>IF('Форма 4.10.1'!$J$24="",1,0)</f>
        <v>0</v>
      </c>
    </row>
    <row r="142" spans="1:1">
      <c r="A142" s="1190">
        <f>IF('Форма 4.10.1'!$H$25="",1,0)</f>
        <v>0</v>
      </c>
    </row>
    <row r="143" spans="1:1">
      <c r="A143" s="1190">
        <f>IF('Форма 4.10.1'!$I$25="",1,0)</f>
        <v>0</v>
      </c>
    </row>
    <row r="144" spans="1:1">
      <c r="A144" s="1190">
        <f>IF('Форма 4.10.1'!$J$25="",1,0)</f>
        <v>0</v>
      </c>
    </row>
    <row r="145" spans="1:1">
      <c r="A145" s="1190">
        <f>IF('Форма 4.10.1'!$H$26="",1,0)</f>
        <v>0</v>
      </c>
    </row>
    <row r="146" spans="1:1">
      <c r="A146" s="1190">
        <f>IF('Форма 4.10.1'!$I$26="",1,0)</f>
        <v>0</v>
      </c>
    </row>
    <row r="147" spans="1:1">
      <c r="A147" s="1190">
        <f>IF('Форма 4.10.1'!$J$26="",1,0)</f>
        <v>0</v>
      </c>
    </row>
    <row r="148" spans="1:1">
      <c r="A148" s="1190">
        <f>IF('Форма 4.10.1'!$H$37="",1,0)</f>
        <v>0</v>
      </c>
    </row>
    <row r="149" spans="1:1">
      <c r="A149" s="1190">
        <f>IF('Форма 4.10.1'!$I$37="",1,0)</f>
        <v>0</v>
      </c>
    </row>
    <row r="150" spans="1:1">
      <c r="A150" s="1190">
        <f>IF('Форма 4.10.1'!$J$37="",1,0)</f>
        <v>0</v>
      </c>
    </row>
    <row r="151" spans="1:1">
      <c r="A151" s="1190">
        <f>IF('Форма 4.10.1'!$H$38="",1,0)</f>
        <v>0</v>
      </c>
    </row>
    <row r="152" spans="1:1">
      <c r="A152" s="1190">
        <f>IF('Форма 4.10.1'!$I$38="",1,0)</f>
        <v>0</v>
      </c>
    </row>
    <row r="153" spans="1:1">
      <c r="A153" s="1190">
        <f>IF('Форма 4.10.1'!$J$38="",1,0)</f>
        <v>0</v>
      </c>
    </row>
    <row r="154" spans="1:1">
      <c r="A154" s="1190">
        <f>IF('Форма 4.10.1'!$H$39="",1,0)</f>
        <v>0</v>
      </c>
    </row>
    <row r="155" spans="1:1">
      <c r="A155" s="1190">
        <f>IF('Форма 4.10.1'!$I$39="",1,0)</f>
        <v>0</v>
      </c>
    </row>
    <row r="156" spans="1:1">
      <c r="A156" s="1190">
        <f>IF('Форма 4.10.1'!$J$39="",1,0)</f>
        <v>0</v>
      </c>
    </row>
    <row r="157" spans="1:1">
      <c r="A157" s="1190">
        <f>IF('Форма 4.10.1'!$H$40="",1,0)</f>
        <v>0</v>
      </c>
    </row>
    <row r="158" spans="1:1">
      <c r="A158" s="1190">
        <f>IF('Форма 4.10.1'!$I$40="",1,0)</f>
        <v>0</v>
      </c>
    </row>
    <row r="159" spans="1:1">
      <c r="A159" s="1190">
        <f>IF('Форма 4.10.1'!$J$40="",1,0)</f>
        <v>0</v>
      </c>
    </row>
    <row r="160" spans="1:1">
      <c r="A160" s="1190">
        <f>IF('Форма 4.10.1'!$H$44="",1,0)</f>
        <v>0</v>
      </c>
    </row>
    <row r="161" spans="1:1">
      <c r="A161" s="1190">
        <f>IF('Форма 4.10.1'!$I$44="",1,0)</f>
        <v>0</v>
      </c>
    </row>
    <row r="162" spans="1:1">
      <c r="A162" s="1190">
        <f>IF('Форма 4.10.1'!$J$44="",1,0)</f>
        <v>0</v>
      </c>
    </row>
    <row r="163" spans="1:1">
      <c r="A163" s="1190">
        <f>IF('Форма 4.10.1'!$H$45="",1,0)</f>
        <v>0</v>
      </c>
    </row>
    <row r="164" spans="1:1">
      <c r="A164" s="1190">
        <f>IF('Форма 4.10.1'!$I$45="",1,0)</f>
        <v>0</v>
      </c>
    </row>
    <row r="165" spans="1:1">
      <c r="A165" s="1190">
        <f>IF('Форма 4.10.1'!$J$45="",1,0)</f>
        <v>0</v>
      </c>
    </row>
    <row r="166" spans="1:1">
      <c r="A166" s="1190">
        <f>IF('Форма 4.10.1'!$H$46="",1,0)</f>
        <v>0</v>
      </c>
    </row>
    <row r="167" spans="1:1">
      <c r="A167" s="1190">
        <f>IF('Форма 4.10.1'!$I$46="",1,0)</f>
        <v>0</v>
      </c>
    </row>
    <row r="168" spans="1:1">
      <c r="A168" s="1190">
        <f>IF('Форма 4.10.1'!$J$46="",1,0)</f>
        <v>0</v>
      </c>
    </row>
    <row r="169" spans="1:1">
      <c r="A169" s="1190">
        <f>IF('Форма 4.10.1'!$H$47="",1,0)</f>
        <v>0</v>
      </c>
    </row>
    <row r="170" spans="1:1">
      <c r="A170" s="1190">
        <f>IF('Форма 4.10.1'!$I$47="",1,0)</f>
        <v>0</v>
      </c>
    </row>
    <row r="171" spans="1:1">
      <c r="A171" s="1190">
        <f>IF('Форма 4.10.1'!$J$47="",1,0)</f>
        <v>0</v>
      </c>
    </row>
    <row r="172" spans="1:1">
      <c r="A172" s="1190">
        <f>IF('Форма 4.10.2 | Т-ТЭ | потр'!$T$24="",1,0)</f>
        <v>0</v>
      </c>
    </row>
    <row r="173" spans="1:1">
      <c r="A173" s="1190">
        <f>IF('Форма 4.10.2 | Т-ТЭ | потр'!$Y$24="",1,0)</f>
        <v>0</v>
      </c>
    </row>
    <row r="174" spans="1:1">
      <c r="A174" s="1190">
        <f>IF('Форма 4.10.2 | Т-ТЭ | потр'!$AA$24="",1,0)</f>
        <v>0</v>
      </c>
    </row>
    <row r="175" spans="1:1">
      <c r="A175" s="1190">
        <f>IF('Форма 4.10.2 | Т-ТЭ | потр'!$V$24="",1,0)</f>
        <v>0</v>
      </c>
    </row>
    <row r="176" spans="1:1">
      <c r="A176" s="1190">
        <f>IF('Форма 4.10.2 | Т-ТЭ | потр'!$Z$24="",1,0)</f>
        <v>0</v>
      </c>
    </row>
    <row r="177" spans="1:1">
      <c r="A177" s="1190">
        <f>IF('Форма 4.10.2 | Т-ТЭ | потр'!$AB$24="",1,0)</f>
        <v>0</v>
      </c>
    </row>
    <row r="178" spans="1:1">
      <c r="A178" s="1190">
        <f>IF('Форма 4.10.2 | Т-ТЭ | потр'!$AF$24="",1,0)</f>
        <v>0</v>
      </c>
    </row>
    <row r="179" spans="1:1">
      <c r="A179" s="1190">
        <f>IF('Форма 4.10.2 | Т-ТЭ | потр'!$AH$24="",1,0)</f>
        <v>0</v>
      </c>
    </row>
    <row r="180" spans="1:1">
      <c r="A180" s="1190">
        <f>IF('Форма 4.10.2 | Т-ТЭ | потр'!$AC$24="",1,0)</f>
        <v>0</v>
      </c>
    </row>
    <row r="181" spans="1:1">
      <c r="A181" s="1190">
        <f>IF('Форма 4.10.2 | Т-ТЭ | потр'!$AG$24="",1,0)</f>
        <v>0</v>
      </c>
    </row>
    <row r="182" spans="1:1">
      <c r="A182" s="1190">
        <f>IF('Форма 4.10.2 | Т-ТЭ | потр'!$AI$24="",1,0)</f>
        <v>0</v>
      </c>
    </row>
    <row r="183" spans="1:1">
      <c r="A183" s="1190">
        <f>IF('Форма 4.10.2 | Т-ТЭ | потр'!$AM$24="",1,0)</f>
        <v>0</v>
      </c>
    </row>
    <row r="184" spans="1:1">
      <c r="A184" s="1190">
        <f>IF('Форма 4.10.2 | Т-ТЭ | потр'!$AO$24="",1,0)</f>
        <v>0</v>
      </c>
    </row>
    <row r="185" spans="1:1">
      <c r="A185" s="1190">
        <f>IF('Форма 4.10.2 | Т-ТЭ | потр'!$AJ$24="",1,0)</f>
        <v>0</v>
      </c>
    </row>
    <row r="186" spans="1:1">
      <c r="A186" s="1190">
        <f>IF('Форма 4.10.2 | Т-ТЭ | потр'!$AN$24="",1,0)</f>
        <v>0</v>
      </c>
    </row>
    <row r="187" spans="1:1">
      <c r="A187" s="1190">
        <f>IF('Форма 4.10.2 | Т-ТЭ | потр'!$AP$24="",1,0)</f>
        <v>0</v>
      </c>
    </row>
    <row r="188" spans="1:1">
      <c r="A188" s="1190">
        <f>IF('Форма 4.10.2 | Т-ТЭ | потр'!$AT$24="",1,0)</f>
        <v>0</v>
      </c>
    </row>
    <row r="189" spans="1:1">
      <c r="A189" s="1190">
        <f>IF('Форма 4.10.2 | Т-ТЭ | потр'!$AV$24="",1,0)</f>
        <v>0</v>
      </c>
    </row>
    <row r="190" spans="1:1">
      <c r="A190" s="1190">
        <f>IF('Форма 4.10.2 | Т-ТЭ | потр'!$AQ$24="",1,0)</f>
        <v>0</v>
      </c>
    </row>
    <row r="191" spans="1:1">
      <c r="A191" s="1190">
        <f>IF('Форма 4.10.2 | Т-ТЭ | потр'!$AU$24="",1,0)</f>
        <v>0</v>
      </c>
    </row>
    <row r="192" spans="1:1">
      <c r="A192" s="1190">
        <f>IF('Форма 4.10.2 | Т-ТЭ | потр'!$AW$24="",1,0)</f>
        <v>0</v>
      </c>
    </row>
    <row r="193" spans="1:1">
      <c r="A193" s="1190">
        <f>IF('Форма 4.10.2 | Т-ТЭ | потр'!$BA$24="",1,0)</f>
        <v>0</v>
      </c>
    </row>
    <row r="194" spans="1:1">
      <c r="A194" s="1190">
        <f>IF('Форма 4.10.2 | Т-ТЭ | потр'!$BC$24="",1,0)</f>
        <v>0</v>
      </c>
    </row>
    <row r="195" spans="1:1">
      <c r="A195" s="1190">
        <f>IF('Форма 4.10.2 | Т-ТЭ | потр'!$AX$24="",1,0)</f>
        <v>0</v>
      </c>
    </row>
    <row r="196" spans="1:1">
      <c r="A196" s="1190">
        <f>IF('Форма 4.10.2 | Т-ТЭ | потр'!$BB$24="",1,0)</f>
        <v>0</v>
      </c>
    </row>
    <row r="197" spans="1:1">
      <c r="A197" s="1190">
        <f>IF('Форма 4.10.2 | Т-ТЭ | потр'!$BD$24="",1,0)</f>
        <v>0</v>
      </c>
    </row>
    <row r="198" spans="1:1">
      <c r="A198" s="1190">
        <f>IF('Форма 4.10.2 | Т-ТЭ | потр'!$BH$24="",1,0)</f>
        <v>0</v>
      </c>
    </row>
    <row r="199" spans="1:1">
      <c r="A199" s="1190">
        <f>IF('Форма 4.10.2 | Т-ТЭ | потр'!$BJ$24="",1,0)</f>
        <v>0</v>
      </c>
    </row>
    <row r="200" spans="1:1">
      <c r="A200" s="1190">
        <f>IF('Форма 4.10.2 | Т-ТЭ | потр'!$BE$24="",1,0)</f>
        <v>0</v>
      </c>
    </row>
    <row r="201" spans="1:1">
      <c r="A201" s="1190">
        <f>IF('Форма 4.10.2 | Т-ТЭ | потр'!$BI$24="",1,0)</f>
        <v>0</v>
      </c>
    </row>
    <row r="202" spans="1:1">
      <c r="A202" s="1190">
        <f>IF('Форма 4.10.2 | Т-ТЭ | потр'!$BK$24="",1,0)</f>
        <v>0</v>
      </c>
    </row>
    <row r="203" spans="1:1">
      <c r="A203" s="1190">
        <f>IF('Форма 4.10.2 | Т-ТЭ | потр'!$BO$24="",1,0)</f>
        <v>0</v>
      </c>
    </row>
    <row r="204" spans="1:1">
      <c r="A204" s="1190">
        <f>IF('Форма 4.10.2 | Т-ТЭ | потр'!$BQ$24="",1,0)</f>
        <v>0</v>
      </c>
    </row>
    <row r="205" spans="1:1">
      <c r="A205" s="1190">
        <f>IF('Форма 4.10.2 | Т-ТЭ | потр'!$BL$24="",1,0)</f>
        <v>0</v>
      </c>
    </row>
    <row r="206" spans="1:1">
      <c r="A206" s="1190">
        <f>IF('Форма 4.10.2 | Т-ТЭ | потр'!$BP$24="",1,0)</f>
        <v>0</v>
      </c>
    </row>
    <row r="207" spans="1:1">
      <c r="A207" s="1190">
        <f>IF('Форма 4.10.2 | Т-ТЭ | потр'!$BR$24="",1,0)</f>
        <v>0</v>
      </c>
    </row>
    <row r="208" spans="1:1">
      <c r="A208" s="1190">
        <f>IF('Форма 4.10.2 | Т-ТЭ | потр'!$BV$24="",1,0)</f>
        <v>0</v>
      </c>
    </row>
    <row r="209" spans="1:1">
      <c r="A209" s="1190">
        <f>IF('Форма 4.10.2 | Т-ТЭ | потр'!$BX$24="",1,0)</f>
        <v>0</v>
      </c>
    </row>
    <row r="210" spans="1:1">
      <c r="A210" s="1190">
        <f>IF('Форма 4.10.2 | Т-ТЭ | потр'!$BS$24="",1,0)</f>
        <v>0</v>
      </c>
    </row>
    <row r="211" spans="1:1">
      <c r="A211" s="1190">
        <f>IF('Форма 4.10.2 | Т-ТЭ | потр'!$BW$24="",1,0)</f>
        <v>0</v>
      </c>
    </row>
    <row r="212" spans="1:1">
      <c r="A212" s="1190">
        <f>IF('Форма 4.10.2 | Т-ТЭ | потр'!$BY$24="",1,0)</f>
        <v>0</v>
      </c>
    </row>
    <row r="213" spans="1:1">
      <c r="A213" s="1190">
        <f>IF('Форма 4.10.2 | Т-ТЭ | потр'!$CC$24="",1,0)</f>
        <v>0</v>
      </c>
    </row>
    <row r="214" spans="1:1">
      <c r="A214" s="1190">
        <f>IF('Форма 4.10.2 | Т-ТЭ | потр'!$CE$24="",1,0)</f>
        <v>0</v>
      </c>
    </row>
    <row r="215" spans="1:1">
      <c r="A215" s="1190">
        <f>IF('Форма 4.10.2 | Т-ТЭ | потр'!$BZ$24="",1,0)</f>
        <v>0</v>
      </c>
    </row>
    <row r="216" spans="1:1">
      <c r="A216" s="1190">
        <f>IF('Форма 4.10.2 | Т-ТЭ | потр'!$CD$24="",1,0)</f>
        <v>0</v>
      </c>
    </row>
    <row r="217" spans="1:1">
      <c r="A217" s="1190">
        <f>IF('Форма 4.10.2 | Т-ТЭ | потр'!$CF$24="",1,0)</f>
        <v>0</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REESTR_LINK">
    <tabColor indexed="47"/>
  </sheetPr>
  <dimension ref="A1:C3"/>
  <sheetViews>
    <sheetView showGridLines="0" zoomScaleNormal="100" workbookViewId="0"/>
  </sheetViews>
  <sheetFormatPr defaultRowHeight="11.25"/>
  <cols>
    <col min="1" max="16384" width="9.140625" style="1190"/>
  </cols>
  <sheetData>
    <row r="1" spans="1:3">
      <c r="A1" s="1190" t="s">
        <v>489</v>
      </c>
      <c r="B1" s="1190" t="s">
        <v>490</v>
      </c>
      <c r="C1" s="1190" t="s">
        <v>66</v>
      </c>
    </row>
    <row r="2" spans="1:3">
      <c r="A2" s="1190">
        <v>4189678</v>
      </c>
      <c r="B2" s="1190" t="s">
        <v>1325</v>
      </c>
      <c r="C2" s="1190" t="s">
        <v>1326</v>
      </c>
    </row>
    <row r="3" spans="1:3">
      <c r="A3" s="1190">
        <v>4190415</v>
      </c>
      <c r="B3" s="1190" t="s">
        <v>1327</v>
      </c>
      <c r="C3" s="1190" t="s">
        <v>1326</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REESTR_DS">
    <tabColor rgb="FFFFCC99"/>
  </sheetPr>
  <dimension ref="B3:B6"/>
  <sheetViews>
    <sheetView showGridLines="0" zoomScaleNormal="100" workbookViewId="0"/>
  </sheetViews>
  <sheetFormatPr defaultRowHeight="11.25"/>
  <cols>
    <col min="1" max="1" width="9.140625" style="251"/>
    <col min="2" max="2" width="66" style="251" customWidth="1"/>
    <col min="3" max="16384" width="9.140625" style="251"/>
  </cols>
  <sheetData>
    <row r="3" spans="2:2">
      <c r="B3" s="330" t="s">
        <v>2845</v>
      </c>
    </row>
    <row r="4" spans="2:2">
      <c r="B4" s="330" t="s">
        <v>493</v>
      </c>
    </row>
    <row r="5" spans="2:2">
      <c r="B5" s="330" t="s">
        <v>494</v>
      </c>
    </row>
    <row r="6" spans="2:2">
      <c r="B6" s="330" t="s">
        <v>495</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modHTTP">
    <tabColor rgb="FFFFCC99"/>
  </sheetPr>
  <dimension ref="A1"/>
  <sheetViews>
    <sheetView showGridLines="0" zoomScaleNormal="100" workbookViewId="0"/>
  </sheetViews>
  <sheetFormatPr defaultRowHeight="11.2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modfrmRezimChoose">
    <tabColor indexed="47"/>
  </sheetPr>
  <dimension ref="A1"/>
  <sheetViews>
    <sheetView showGridLines="0" zoomScaleNormal="85" workbookViewId="0"/>
  </sheetViews>
  <sheetFormatPr defaultRowHeight="11.25"/>
  <cols>
    <col min="1" max="1" width="9.140625" style="279"/>
    <col min="2" max="16384" width="9.140625" style="184"/>
  </cols>
  <sheetData/>
  <sheetProtection formatColumns="0" formatRows="0"/>
  <pageMargins left="0.75" right="0.75" top="1" bottom="1" header="0.5" footer="0.5"/>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modSheetMain">
    <tabColor rgb="FFFFCC99"/>
  </sheetPr>
  <dimension ref="A1:E8"/>
  <sheetViews>
    <sheetView showGridLines="0" zoomScaleNormal="100" workbookViewId="0"/>
  </sheetViews>
  <sheetFormatPr defaultRowHeight="15"/>
  <cols>
    <col min="1" max="1" width="38.42578125" style="220" customWidth="1"/>
    <col min="2" max="16384" width="9.140625" style="220"/>
  </cols>
  <sheetData>
    <row r="1" spans="1:5">
      <c r="A1" s="221" t="s">
        <v>390</v>
      </c>
      <c r="B1" s="221" t="s">
        <v>391</v>
      </c>
      <c r="C1" s="221"/>
      <c r="D1" s="221"/>
      <c r="E1" s="221"/>
    </row>
    <row r="2" spans="1:5">
      <c r="A2" s="221"/>
      <c r="B2" s="221"/>
      <c r="C2" s="221"/>
      <c r="D2" s="221"/>
      <c r="E2" s="221"/>
    </row>
    <row r="3" spans="1:5">
      <c r="A3" s="221"/>
      <c r="B3" s="221"/>
      <c r="C3" s="221"/>
      <c r="D3" s="221"/>
      <c r="E3" s="221"/>
    </row>
    <row r="4" spans="1:5">
      <c r="A4" s="221"/>
      <c r="B4" s="221"/>
      <c r="C4" s="221"/>
      <c r="D4" s="221"/>
      <c r="E4" s="221"/>
    </row>
    <row r="5" spans="1:5">
      <c r="A5" s="221"/>
      <c r="B5" s="221"/>
      <c r="C5" s="221"/>
      <c r="D5" s="221"/>
      <c r="E5" s="221"/>
    </row>
    <row r="6" spans="1:5">
      <c r="A6" s="221"/>
      <c r="B6" s="221"/>
      <c r="C6" s="221"/>
      <c r="D6" s="221"/>
      <c r="E6" s="221"/>
    </row>
    <row r="7" spans="1:5">
      <c r="A7" s="221"/>
      <c r="B7" s="221"/>
      <c r="C7" s="221"/>
      <c r="D7" s="221"/>
      <c r="E7" s="221"/>
    </row>
    <row r="8" spans="1:5">
      <c r="A8" s="221"/>
      <c r="B8" s="221"/>
      <c r="C8" s="221"/>
      <c r="D8" s="221"/>
      <c r="E8" s="221"/>
    </row>
  </sheetData>
  <sheetProtection formatColumns="0" formatRows="0"/>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REESTR_VT">
    <tabColor indexed="47"/>
  </sheetPr>
  <dimension ref="A1:B11"/>
  <sheetViews>
    <sheetView showGridLines="0" zoomScaleNormal="100" workbookViewId="0"/>
  </sheetViews>
  <sheetFormatPr defaultRowHeight="11.25"/>
  <cols>
    <col min="1" max="1" width="9.140625" style="1190"/>
    <col min="2" max="2" width="65.28515625" style="1190" customWidth="1"/>
    <col min="3" max="3" width="41" style="1190" customWidth="1"/>
    <col min="4" max="16384" width="9.140625" style="1190"/>
  </cols>
  <sheetData>
    <row r="1" spans="1:2">
      <c r="A1" s="1190" t="s">
        <v>328</v>
      </c>
      <c r="B1" s="1190" t="s">
        <v>329</v>
      </c>
    </row>
    <row r="2" spans="1:2">
      <c r="A2" s="1190">
        <v>4213775</v>
      </c>
      <c r="B2" s="1190" t="s">
        <v>581</v>
      </c>
    </row>
    <row r="3" spans="1:2">
      <c r="A3" s="1190">
        <v>4213784</v>
      </c>
      <c r="B3" s="1190" t="s">
        <v>674</v>
      </c>
    </row>
    <row r="4" spans="1:2">
      <c r="A4" s="1190">
        <v>4213781</v>
      </c>
      <c r="B4" s="1190" t="s">
        <v>673</v>
      </c>
    </row>
    <row r="5" spans="1:2">
      <c r="A5" s="1190">
        <v>4213776</v>
      </c>
      <c r="B5" s="1190" t="s">
        <v>582</v>
      </c>
    </row>
    <row r="6" spans="1:2">
      <c r="A6" s="1190">
        <v>4213777</v>
      </c>
      <c r="B6" s="1190" t="s">
        <v>583</v>
      </c>
    </row>
    <row r="7" spans="1:2">
      <c r="A7" s="1190">
        <v>4213778</v>
      </c>
      <c r="B7" s="1190" t="s">
        <v>584</v>
      </c>
    </row>
    <row r="8" spans="1:2">
      <c r="A8" s="1190">
        <v>4213780</v>
      </c>
      <c r="B8" s="1190" t="s">
        <v>585</v>
      </c>
    </row>
    <row r="9" spans="1:2">
      <c r="A9" s="1190">
        <v>4213779</v>
      </c>
      <c r="B9" s="1190" t="s">
        <v>588</v>
      </c>
    </row>
    <row r="10" spans="1:2">
      <c r="A10" s="1190">
        <v>4213783</v>
      </c>
      <c r="B10" s="1190" t="s">
        <v>587</v>
      </c>
    </row>
    <row r="11" spans="1:2">
      <c r="A11" s="1190">
        <v>4213782</v>
      </c>
      <c r="B11" s="1190" t="s">
        <v>586</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REESTR_VED">
    <tabColor indexed="47"/>
  </sheetPr>
  <dimension ref="A1:B11"/>
  <sheetViews>
    <sheetView showGridLines="0" zoomScaleNormal="100" workbookViewId="0"/>
  </sheetViews>
  <sheetFormatPr defaultRowHeight="11.25"/>
  <cols>
    <col min="1" max="1" width="9.140625" style="1190"/>
    <col min="2" max="2" width="65.28515625" style="1190" customWidth="1"/>
    <col min="3" max="3" width="41" style="1190" customWidth="1"/>
    <col min="4" max="16384" width="9.140625" style="1190"/>
  </cols>
  <sheetData>
    <row r="1" spans="1:2">
      <c r="A1" s="1190" t="s">
        <v>328</v>
      </c>
      <c r="B1" s="1190" t="s">
        <v>330</v>
      </c>
    </row>
    <row r="2" spans="1:2">
      <c r="A2" s="1190">
        <v>4190064</v>
      </c>
      <c r="B2" s="1190" t="s">
        <v>1315</v>
      </c>
    </row>
    <row r="3" spans="1:2">
      <c r="A3" s="1190">
        <v>4190065</v>
      </c>
      <c r="B3" s="1190" t="s">
        <v>1316</v>
      </c>
    </row>
    <row r="4" spans="1:2">
      <c r="A4" s="1190">
        <v>4190066</v>
      </c>
      <c r="B4" s="1190" t="s">
        <v>1317</v>
      </c>
    </row>
    <row r="5" spans="1:2">
      <c r="A5" s="1190">
        <v>4190067</v>
      </c>
      <c r="B5" s="1190" t="s">
        <v>1318</v>
      </c>
    </row>
    <row r="6" spans="1:2">
      <c r="A6" s="1190">
        <v>4190068</v>
      </c>
      <c r="B6" s="1190" t="s">
        <v>1319</v>
      </c>
    </row>
    <row r="7" spans="1:2">
      <c r="A7" s="1190">
        <v>4190069</v>
      </c>
      <c r="B7" s="1190" t="s">
        <v>1320</v>
      </c>
    </row>
    <row r="8" spans="1:2">
      <c r="A8" s="1190">
        <v>4190070</v>
      </c>
      <c r="B8" s="1190" t="s">
        <v>1321</v>
      </c>
    </row>
    <row r="9" spans="1:2">
      <c r="A9" s="1190">
        <v>4190071</v>
      </c>
      <c r="B9" s="1190" t="s">
        <v>1322</v>
      </c>
    </row>
    <row r="10" spans="1:2">
      <c r="A10" s="1190">
        <v>4190072</v>
      </c>
      <c r="B10" s="1190" t="s">
        <v>1323</v>
      </c>
    </row>
    <row r="11" spans="1:2">
      <c r="A11" s="1190">
        <v>4190073</v>
      </c>
      <c r="B11" s="1190" t="s">
        <v>1324</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modfrmReestrObj">
    <tabColor indexed="47"/>
  </sheetPr>
  <dimension ref="A1"/>
  <sheetViews>
    <sheetView showGridLines="0" zoomScaleNormal="100" workbookViewId="0"/>
  </sheetViews>
  <sheetFormatPr defaultRowHeight="12.75"/>
  <cols>
    <col min="1" max="16384" width="9.140625" style="177"/>
  </cols>
  <sheetData>
    <row r="1" spans="1:1">
      <c r="A1" s="51"/>
    </row>
  </sheetData>
  <pageMargins left="0.75" right="0.75" top="1" bottom="1" header="0.5" footer="0.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AllSheetsInThisWorkbook">
    <tabColor indexed="47"/>
  </sheetPr>
  <dimension ref="A1:B257"/>
  <sheetViews>
    <sheetView showGridLines="0" zoomScaleNormal="100" workbookViewId="0"/>
  </sheetViews>
  <sheetFormatPr defaultRowHeight="11.25"/>
  <cols>
    <col min="1" max="1" width="36.28515625" style="3" customWidth="1"/>
    <col min="2" max="2" width="21.140625" style="3" customWidth="1"/>
    <col min="3" max="16384" width="9.140625" style="2"/>
  </cols>
  <sheetData>
    <row r="1" spans="1:2">
      <c r="A1" s="4" t="s">
        <v>56</v>
      </c>
      <c r="B1" s="4" t="s">
        <v>57</v>
      </c>
    </row>
    <row r="2" spans="1:2">
      <c r="A2" t="s">
        <v>411</v>
      </c>
      <c r="B2" t="s">
        <v>75</v>
      </c>
    </row>
    <row r="3" spans="1:2">
      <c r="A3" t="s">
        <v>412</v>
      </c>
      <c r="B3" t="s">
        <v>384</v>
      </c>
    </row>
    <row r="4" spans="1:2">
      <c r="A4" t="s">
        <v>413</v>
      </c>
      <c r="B4" t="s">
        <v>58</v>
      </c>
    </row>
    <row r="5" spans="1:2">
      <c r="A5" t="s">
        <v>415</v>
      </c>
      <c r="B5" t="s">
        <v>752</v>
      </c>
    </row>
    <row r="6" spans="1:2">
      <c r="A6" t="s">
        <v>414</v>
      </c>
      <c r="B6" t="s">
        <v>753</v>
      </c>
    </row>
    <row r="7" spans="1:2">
      <c r="A7" t="s">
        <v>653</v>
      </c>
      <c r="B7" t="s">
        <v>554</v>
      </c>
    </row>
    <row r="8" spans="1:2">
      <c r="A8" t="s">
        <v>654</v>
      </c>
      <c r="B8" t="s">
        <v>467</v>
      </c>
    </row>
    <row r="9" spans="1:2">
      <c r="A9" t="s">
        <v>485</v>
      </c>
      <c r="B9" t="s">
        <v>423</v>
      </c>
    </row>
    <row r="10" spans="1:2">
      <c r="A10" t="s">
        <v>416</v>
      </c>
      <c r="B10" t="s">
        <v>424</v>
      </c>
    </row>
    <row r="11" spans="1:2">
      <c r="A11" t="s">
        <v>667</v>
      </c>
      <c r="B11" t="s">
        <v>425</v>
      </c>
    </row>
    <row r="12" spans="1:2">
      <c r="A12" t="s">
        <v>668</v>
      </c>
      <c r="B12" t="s">
        <v>468</v>
      </c>
    </row>
    <row r="13" spans="1:2">
      <c r="A13" t="s">
        <v>655</v>
      </c>
      <c r="B13" t="s">
        <v>426</v>
      </c>
    </row>
    <row r="14" spans="1:2">
      <c r="A14" t="s">
        <v>656</v>
      </c>
      <c r="B14" t="s">
        <v>427</v>
      </c>
    </row>
    <row r="15" spans="1:2">
      <c r="A15" t="s">
        <v>657</v>
      </c>
      <c r="B15" t="s">
        <v>428</v>
      </c>
    </row>
    <row r="16" spans="1:2">
      <c r="A16" t="s">
        <v>658</v>
      </c>
      <c r="B16" t="s">
        <v>333</v>
      </c>
    </row>
    <row r="17" spans="1:2">
      <c r="A17" t="s">
        <v>659</v>
      </c>
      <c r="B17" t="s">
        <v>60</v>
      </c>
    </row>
    <row r="18" spans="1:2">
      <c r="A18" t="s">
        <v>660</v>
      </c>
      <c r="B18" t="s">
        <v>385</v>
      </c>
    </row>
    <row r="19" spans="1:2">
      <c r="A19" t="s">
        <v>661</v>
      </c>
      <c r="B19" t="s">
        <v>437</v>
      </c>
    </row>
    <row r="20" spans="1:2">
      <c r="A20" t="s">
        <v>662</v>
      </c>
      <c r="B20" t="s">
        <v>249</v>
      </c>
    </row>
    <row r="21" spans="1:2">
      <c r="A21" t="s">
        <v>663</v>
      </c>
      <c r="B21" t="s">
        <v>73</v>
      </c>
    </row>
    <row r="22" spans="1:2">
      <c r="A22" t="s">
        <v>664</v>
      </c>
      <c r="B22" t="s">
        <v>62</v>
      </c>
    </row>
    <row r="23" spans="1:2">
      <c r="A23" t="s">
        <v>665</v>
      </c>
      <c r="B23" t="s">
        <v>74</v>
      </c>
    </row>
    <row r="24" spans="1:2">
      <c r="A24" t="s">
        <v>666</v>
      </c>
      <c r="B24" t="s">
        <v>429</v>
      </c>
    </row>
    <row r="25" spans="1:2">
      <c r="A25" t="s">
        <v>574</v>
      </c>
      <c r="B25" t="s">
        <v>72</v>
      </c>
    </row>
    <row r="26" spans="1:2">
      <c r="A26" t="s">
        <v>575</v>
      </c>
      <c r="B26" t="s">
        <v>61</v>
      </c>
    </row>
    <row r="27" spans="1:2">
      <c r="A27" t="s">
        <v>487</v>
      </c>
      <c r="B27" t="s">
        <v>63</v>
      </c>
    </row>
    <row r="28" spans="1:2">
      <c r="A28" t="s">
        <v>418</v>
      </c>
      <c r="B28" t="s">
        <v>383</v>
      </c>
    </row>
    <row r="29" spans="1:2">
      <c r="A29" t="s">
        <v>486</v>
      </c>
      <c r="B29" t="s">
        <v>13</v>
      </c>
    </row>
    <row r="30" spans="1:2">
      <c r="A30" t="s">
        <v>417</v>
      </c>
      <c r="B30" t="s">
        <v>81</v>
      </c>
    </row>
    <row r="31" spans="1:2">
      <c r="A31" t="s">
        <v>563</v>
      </c>
      <c r="B31" t="s">
        <v>14</v>
      </c>
    </row>
    <row r="32" spans="1:2">
      <c r="A32" t="s">
        <v>750</v>
      </c>
      <c r="B32" t="s">
        <v>555</v>
      </c>
    </row>
    <row r="33" spans="1:2">
      <c r="A33" t="s">
        <v>751</v>
      </c>
      <c r="B33" t="s">
        <v>430</v>
      </c>
    </row>
    <row r="34" spans="1:2">
      <c r="A34" t="s">
        <v>419</v>
      </c>
      <c r="B34" t="s">
        <v>179</v>
      </c>
    </row>
    <row r="35" spans="1:2">
      <c r="A35" t="s">
        <v>420</v>
      </c>
      <c r="B35" t="s">
        <v>488</v>
      </c>
    </row>
    <row r="36" spans="1:2">
      <c r="A36" t="s">
        <v>421</v>
      </c>
      <c r="B36" t="s">
        <v>469</v>
      </c>
    </row>
    <row r="37" spans="1:2">
      <c r="A37" t="s">
        <v>422</v>
      </c>
      <c r="B37" t="s">
        <v>334</v>
      </c>
    </row>
    <row r="38" spans="1:2">
      <c r="A38"/>
      <c r="B38" t="s">
        <v>278</v>
      </c>
    </row>
    <row r="39" spans="1:2">
      <c r="A39"/>
      <c r="B39" t="s">
        <v>332</v>
      </c>
    </row>
    <row r="40" spans="1:2">
      <c r="A40"/>
      <c r="B40" t="s">
        <v>198</v>
      </c>
    </row>
    <row r="41" spans="1:2">
      <c r="A41"/>
      <c r="B41" t="s">
        <v>180</v>
      </c>
    </row>
    <row r="42" spans="1:2">
      <c r="A42"/>
      <c r="B42" t="s">
        <v>177</v>
      </c>
    </row>
    <row r="43" spans="1:2">
      <c r="A43"/>
      <c r="B43" t="s">
        <v>220</v>
      </c>
    </row>
    <row r="44" spans="1:2">
      <c r="A44"/>
      <c r="B44" t="s">
        <v>178</v>
      </c>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sheetData>
  <sheetProtection formatColumns="0" formatRows="0"/>
  <phoneticPr fontId="9" type="noConversion"/>
  <pageMargins left="0.75" right="0.75" top="1" bottom="1" header="0.5" footer="0.5"/>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TSH_et_union_vert">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modInstruction">
    <tabColor indexed="47"/>
  </sheetPr>
  <dimension ref="A1"/>
  <sheetViews>
    <sheetView showGridLines="0" workbookViewId="0"/>
  </sheetViews>
  <sheetFormatPr defaultRowHeight="11.25"/>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modRegion">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modReestr">
    <tabColor indexed="47"/>
  </sheetPr>
  <dimension ref="A1:A19"/>
  <sheetViews>
    <sheetView showGridLines="0" zoomScaleNormal="100" workbookViewId="0"/>
  </sheetViews>
  <sheetFormatPr defaultRowHeight="11.25"/>
  <cols>
    <col min="1" max="1" width="49.140625" customWidth="1"/>
  </cols>
  <sheetData>
    <row r="1" spans="1:1" ht="12">
      <c r="A1" s="15"/>
    </row>
    <row r="2" spans="1:1" ht="12">
      <c r="A2" s="15"/>
    </row>
    <row r="3" spans="1:1" ht="12">
      <c r="A3" s="15"/>
    </row>
    <row r="4" spans="1:1" ht="12">
      <c r="A4" s="15"/>
    </row>
    <row r="5" spans="1:1" ht="12">
      <c r="A5" s="15"/>
    </row>
    <row r="6" spans="1:1" ht="12">
      <c r="A6" s="15"/>
    </row>
    <row r="7" spans="1:1" ht="12">
      <c r="A7" s="15"/>
    </row>
    <row r="8" spans="1:1" ht="12">
      <c r="A8" s="15"/>
    </row>
    <row r="9" spans="1:1" ht="12">
      <c r="A9" s="15"/>
    </row>
    <row r="10" spans="1:1" ht="12">
      <c r="A10" s="15"/>
    </row>
    <row r="11" spans="1:1" ht="12">
      <c r="A11" s="15"/>
    </row>
    <row r="12" spans="1:1" ht="12">
      <c r="A12" s="15"/>
    </row>
    <row r="13" spans="1:1" ht="12">
      <c r="A13" s="15"/>
    </row>
    <row r="14" spans="1:1" ht="12">
      <c r="A14" s="15"/>
    </row>
    <row r="15" spans="1:1" ht="12">
      <c r="A15" s="15"/>
    </row>
    <row r="16" spans="1:1" ht="12">
      <c r="A16" s="15"/>
    </row>
    <row r="17" spans="1:1" ht="12">
      <c r="A17" s="15"/>
    </row>
    <row r="18" spans="1:1" ht="12">
      <c r="A18" s="15"/>
    </row>
    <row r="19" spans="1:1" ht="12">
      <c r="A19" s="15"/>
    </row>
  </sheetData>
  <sheetProtection formatColumns="0" formatRows="0"/>
  <phoneticPr fontId="9" type="noConversion"/>
  <pageMargins left="0.75" right="0.75" top="1" bottom="1" header="0.5" footer="0.5"/>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modfrmReestr">
    <tabColor indexed="47"/>
  </sheetPr>
  <dimension ref="A1"/>
  <sheetViews>
    <sheetView showGridLines="0" zoomScaleNormal="100" workbookViewId="0"/>
  </sheetViews>
  <sheetFormatPr defaultRowHeight="11.25"/>
  <cols>
    <col min="1" max="1" width="9.140625" style="16"/>
    <col min="2" max="16384" width="9.140625" style="17"/>
  </cols>
  <sheetData/>
  <sheetProtection formatColumns="0" formatRows="0"/>
  <phoneticPr fontId="6" type="noConversion"/>
  <pageMargins left="0.75" right="0.75" top="1" bottom="1" header="0.5" footer="0.5"/>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modUpdTemplMain">
    <tabColor indexed="47"/>
  </sheetPr>
  <dimension ref="AA1:AJ1"/>
  <sheetViews>
    <sheetView showGridLines="0" zoomScaleNormal="100" workbookViewId="0"/>
  </sheetViews>
  <sheetFormatPr defaultRowHeight="11.25"/>
  <cols>
    <col min="1" max="26" width="9.140625" style="8"/>
    <col min="27" max="36" width="9.140625" style="9"/>
    <col min="37" max="16384" width="9.140625" style="8"/>
  </cols>
  <sheetData/>
  <sheetProtection formatColumns="0" formatRows="0"/>
  <phoneticPr fontId="10" type="noConversion"/>
  <pageMargins left="0.75" right="0.75" top="1" bottom="1" header="0.5" footer="0.5"/>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TSH_REESTR_ORG">
    <tabColor indexed="47"/>
  </sheetPr>
  <dimension ref="A1:J460"/>
  <sheetViews>
    <sheetView showGridLines="0" zoomScaleNormal="100" workbookViewId="0"/>
  </sheetViews>
  <sheetFormatPr defaultRowHeight="11.25"/>
  <cols>
    <col min="1" max="2" width="9.140625" style="5"/>
    <col min="3" max="3" width="20.7109375" style="5" customWidth="1"/>
    <col min="4" max="4" width="25.140625" style="5" customWidth="1"/>
    <col min="5" max="16384" width="9.140625" style="5"/>
  </cols>
  <sheetData>
    <row r="1" spans="1:10">
      <c r="A1" s="5" t="s">
        <v>1314</v>
      </c>
      <c r="B1" s="5" t="s">
        <v>1330</v>
      </c>
      <c r="C1" s="5" t="s">
        <v>1331</v>
      </c>
      <c r="D1" s="5" t="s">
        <v>1332</v>
      </c>
      <c r="E1" s="5" t="s">
        <v>1333</v>
      </c>
      <c r="F1" s="5" t="s">
        <v>1334</v>
      </c>
      <c r="G1" s="5" t="s">
        <v>1335</v>
      </c>
      <c r="H1" s="5" t="s">
        <v>1336</v>
      </c>
      <c r="I1" s="5" t="s">
        <v>1337</v>
      </c>
    </row>
    <row r="2" spans="1:10">
      <c r="A2" s="5">
        <v>1</v>
      </c>
      <c r="B2" s="5" t="s">
        <v>1338</v>
      </c>
      <c r="C2" s="5" t="s">
        <v>96</v>
      </c>
      <c r="D2" s="5" t="s">
        <v>1339</v>
      </c>
      <c r="E2" s="5" t="s">
        <v>1340</v>
      </c>
      <c r="F2" s="5" t="s">
        <v>1341</v>
      </c>
      <c r="G2" s="5" t="s">
        <v>1342</v>
      </c>
      <c r="J2" s="5" t="s">
        <v>2838</v>
      </c>
    </row>
    <row r="3" spans="1:10">
      <c r="A3" s="5">
        <v>2</v>
      </c>
      <c r="B3" s="5" t="s">
        <v>1338</v>
      </c>
      <c r="C3" s="5" t="s">
        <v>96</v>
      </c>
      <c r="D3" s="5" t="s">
        <v>1343</v>
      </c>
      <c r="E3" s="5" t="s">
        <v>1344</v>
      </c>
      <c r="F3" s="5" t="s">
        <v>1345</v>
      </c>
      <c r="G3" s="5" t="s">
        <v>1346</v>
      </c>
      <c r="J3" s="5" t="s">
        <v>2838</v>
      </c>
    </row>
    <row r="4" spans="1:10">
      <c r="A4" s="5">
        <v>3</v>
      </c>
      <c r="B4" s="5" t="s">
        <v>1338</v>
      </c>
      <c r="C4" s="5" t="s">
        <v>96</v>
      </c>
      <c r="D4" s="5" t="s">
        <v>1347</v>
      </c>
      <c r="E4" s="5" t="s">
        <v>1348</v>
      </c>
      <c r="F4" s="5" t="s">
        <v>1349</v>
      </c>
      <c r="G4" s="5" t="s">
        <v>1350</v>
      </c>
      <c r="H4" s="5" t="s">
        <v>1351</v>
      </c>
      <c r="J4" s="5" t="s">
        <v>2838</v>
      </c>
    </row>
    <row r="5" spans="1:10">
      <c r="A5" s="5">
        <v>4</v>
      </c>
      <c r="B5" s="5" t="s">
        <v>1338</v>
      </c>
      <c r="C5" s="5" t="s">
        <v>96</v>
      </c>
      <c r="D5" s="5" t="s">
        <v>1352</v>
      </c>
      <c r="E5" s="5" t="s">
        <v>1353</v>
      </c>
      <c r="F5" s="5" t="s">
        <v>1354</v>
      </c>
      <c r="G5" s="5" t="s">
        <v>1355</v>
      </c>
      <c r="J5" s="5" t="s">
        <v>2838</v>
      </c>
    </row>
    <row r="6" spans="1:10">
      <c r="A6" s="5">
        <v>5</v>
      </c>
      <c r="B6" s="5" t="s">
        <v>1338</v>
      </c>
      <c r="C6" s="5" t="s">
        <v>96</v>
      </c>
      <c r="D6" s="5" t="s">
        <v>1356</v>
      </c>
      <c r="E6" s="5" t="s">
        <v>1357</v>
      </c>
      <c r="F6" s="5" t="s">
        <v>1358</v>
      </c>
      <c r="G6" s="5" t="s">
        <v>1346</v>
      </c>
      <c r="J6" s="5" t="s">
        <v>2838</v>
      </c>
    </row>
    <row r="7" spans="1:10">
      <c r="A7" s="5">
        <v>6</v>
      </c>
      <c r="B7" s="5" t="s">
        <v>1338</v>
      </c>
      <c r="C7" s="5" t="s">
        <v>96</v>
      </c>
      <c r="D7" s="5" t="s">
        <v>1359</v>
      </c>
      <c r="E7" s="5" t="s">
        <v>1360</v>
      </c>
      <c r="F7" s="5" t="s">
        <v>1361</v>
      </c>
      <c r="G7" s="5" t="s">
        <v>1355</v>
      </c>
      <c r="J7" s="5" t="s">
        <v>2838</v>
      </c>
    </row>
    <row r="8" spans="1:10">
      <c r="A8" s="5">
        <v>7</v>
      </c>
      <c r="B8" s="5" t="s">
        <v>1338</v>
      </c>
      <c r="C8" s="5" t="s">
        <v>96</v>
      </c>
      <c r="D8" s="5" t="s">
        <v>1362</v>
      </c>
      <c r="E8" s="5" t="s">
        <v>1363</v>
      </c>
      <c r="F8" s="5" t="s">
        <v>1364</v>
      </c>
      <c r="G8" s="5" t="s">
        <v>1365</v>
      </c>
      <c r="J8" s="5" t="s">
        <v>2838</v>
      </c>
    </row>
    <row r="9" spans="1:10">
      <c r="A9" s="5">
        <v>8</v>
      </c>
      <c r="B9" s="5" t="s">
        <v>1338</v>
      </c>
      <c r="C9" s="5" t="s">
        <v>96</v>
      </c>
      <c r="D9" s="5" t="s">
        <v>1366</v>
      </c>
      <c r="E9" s="5" t="s">
        <v>1367</v>
      </c>
      <c r="F9" s="5" t="s">
        <v>1368</v>
      </c>
      <c r="G9" s="5" t="s">
        <v>1369</v>
      </c>
      <c r="J9" s="5" t="s">
        <v>2838</v>
      </c>
    </row>
    <row r="10" spans="1:10">
      <c r="A10" s="5">
        <v>9</v>
      </c>
      <c r="B10" s="5" t="s">
        <v>1338</v>
      </c>
      <c r="C10" s="5" t="s">
        <v>96</v>
      </c>
      <c r="D10" s="5" t="s">
        <v>1370</v>
      </c>
      <c r="E10" s="5" t="s">
        <v>1371</v>
      </c>
      <c r="F10" s="5" t="s">
        <v>1372</v>
      </c>
      <c r="G10" s="5" t="s">
        <v>1373</v>
      </c>
      <c r="J10" s="5" t="s">
        <v>2838</v>
      </c>
    </row>
    <row r="11" spans="1:10">
      <c r="A11" s="5">
        <v>10</v>
      </c>
      <c r="B11" s="5" t="s">
        <v>1338</v>
      </c>
      <c r="C11" s="5" t="s">
        <v>96</v>
      </c>
      <c r="D11" s="5" t="s">
        <v>1374</v>
      </c>
      <c r="E11" s="5" t="s">
        <v>1375</v>
      </c>
      <c r="F11" s="5" t="s">
        <v>1376</v>
      </c>
      <c r="G11" s="5" t="s">
        <v>1365</v>
      </c>
      <c r="J11" s="5" t="s">
        <v>2838</v>
      </c>
    </row>
    <row r="12" spans="1:10">
      <c r="A12" s="5">
        <v>11</v>
      </c>
      <c r="B12" s="5" t="s">
        <v>1338</v>
      </c>
      <c r="C12" s="5" t="s">
        <v>96</v>
      </c>
      <c r="D12" s="5" t="s">
        <v>1377</v>
      </c>
      <c r="E12" s="5" t="s">
        <v>1378</v>
      </c>
      <c r="F12" s="5" t="s">
        <v>1379</v>
      </c>
      <c r="G12" s="5" t="s">
        <v>1380</v>
      </c>
      <c r="J12" s="5" t="s">
        <v>2838</v>
      </c>
    </row>
    <row r="13" spans="1:10">
      <c r="A13" s="5">
        <v>12</v>
      </c>
      <c r="B13" s="5" t="s">
        <v>1338</v>
      </c>
      <c r="C13" s="5" t="s">
        <v>96</v>
      </c>
      <c r="D13" s="5" t="s">
        <v>1381</v>
      </c>
      <c r="E13" s="5" t="s">
        <v>1382</v>
      </c>
      <c r="F13" s="5" t="s">
        <v>1383</v>
      </c>
      <c r="G13" s="5" t="s">
        <v>1384</v>
      </c>
      <c r="J13" s="5" t="s">
        <v>2838</v>
      </c>
    </row>
    <row r="14" spans="1:10">
      <c r="A14" s="5">
        <v>13</v>
      </c>
      <c r="B14" s="5" t="s">
        <v>1338</v>
      </c>
      <c r="C14" s="5" t="s">
        <v>96</v>
      </c>
      <c r="D14" s="5" t="s">
        <v>1385</v>
      </c>
      <c r="E14" s="5" t="s">
        <v>1386</v>
      </c>
      <c r="F14" s="5" t="s">
        <v>1387</v>
      </c>
      <c r="G14" s="5" t="s">
        <v>1373</v>
      </c>
      <c r="J14" s="5" t="s">
        <v>2838</v>
      </c>
    </row>
    <row r="15" spans="1:10">
      <c r="A15" s="5">
        <v>14</v>
      </c>
      <c r="B15" s="5" t="s">
        <v>1338</v>
      </c>
      <c r="C15" s="5" t="s">
        <v>96</v>
      </c>
      <c r="D15" s="5" t="s">
        <v>1388</v>
      </c>
      <c r="E15" s="5" t="s">
        <v>1389</v>
      </c>
      <c r="F15" s="5" t="s">
        <v>1390</v>
      </c>
      <c r="G15" s="5" t="s">
        <v>1391</v>
      </c>
      <c r="J15" s="5" t="s">
        <v>2838</v>
      </c>
    </row>
    <row r="16" spans="1:10">
      <c r="A16" s="5">
        <v>15</v>
      </c>
      <c r="B16" s="5" t="s">
        <v>1338</v>
      </c>
      <c r="C16" s="5" t="s">
        <v>96</v>
      </c>
      <c r="D16" s="5" t="s">
        <v>1392</v>
      </c>
      <c r="E16" s="5" t="s">
        <v>1393</v>
      </c>
      <c r="F16" s="5" t="s">
        <v>1394</v>
      </c>
      <c r="G16" s="5" t="s">
        <v>1395</v>
      </c>
      <c r="J16" s="5" t="s">
        <v>2838</v>
      </c>
    </row>
    <row r="17" spans="1:10">
      <c r="A17" s="5">
        <v>16</v>
      </c>
      <c r="B17" s="5" t="s">
        <v>1338</v>
      </c>
      <c r="C17" s="5" t="s">
        <v>96</v>
      </c>
      <c r="D17" s="5" t="s">
        <v>1396</v>
      </c>
      <c r="E17" s="5" t="s">
        <v>1397</v>
      </c>
      <c r="F17" s="5" t="s">
        <v>1398</v>
      </c>
      <c r="G17" s="5" t="s">
        <v>1399</v>
      </c>
      <c r="J17" s="5" t="s">
        <v>2838</v>
      </c>
    </row>
    <row r="18" spans="1:10">
      <c r="A18" s="5">
        <v>17</v>
      </c>
      <c r="B18" s="5" t="s">
        <v>1338</v>
      </c>
      <c r="C18" s="5" t="s">
        <v>96</v>
      </c>
      <c r="D18" s="5" t="s">
        <v>1400</v>
      </c>
      <c r="E18" s="5" t="s">
        <v>1401</v>
      </c>
      <c r="F18" s="5" t="s">
        <v>1402</v>
      </c>
      <c r="G18" s="5" t="s">
        <v>1373</v>
      </c>
      <c r="J18" s="5" t="s">
        <v>2838</v>
      </c>
    </row>
    <row r="19" spans="1:10">
      <c r="A19" s="5">
        <v>18</v>
      </c>
      <c r="B19" s="5" t="s">
        <v>1338</v>
      </c>
      <c r="C19" s="5" t="s">
        <v>96</v>
      </c>
      <c r="D19" s="5" t="s">
        <v>1403</v>
      </c>
      <c r="E19" s="5" t="s">
        <v>1404</v>
      </c>
      <c r="F19" s="5" t="s">
        <v>1405</v>
      </c>
      <c r="G19" s="5" t="s">
        <v>1406</v>
      </c>
      <c r="J19" s="5" t="s">
        <v>2838</v>
      </c>
    </row>
    <row r="20" spans="1:10">
      <c r="A20" s="5">
        <v>19</v>
      </c>
      <c r="B20" s="5" t="s">
        <v>1338</v>
      </c>
      <c r="C20" s="5" t="s">
        <v>96</v>
      </c>
      <c r="D20" s="5" t="s">
        <v>1407</v>
      </c>
      <c r="E20" s="5" t="s">
        <v>1408</v>
      </c>
      <c r="F20" s="5" t="s">
        <v>1409</v>
      </c>
      <c r="G20" s="5" t="s">
        <v>1410</v>
      </c>
      <c r="J20" s="5" t="s">
        <v>2838</v>
      </c>
    </row>
    <row r="21" spans="1:10">
      <c r="A21" s="5">
        <v>20</v>
      </c>
      <c r="B21" s="5" t="s">
        <v>1338</v>
      </c>
      <c r="C21" s="5" t="s">
        <v>96</v>
      </c>
      <c r="D21" s="5" t="s">
        <v>1411</v>
      </c>
      <c r="E21" s="5" t="s">
        <v>1412</v>
      </c>
      <c r="F21" s="5" t="s">
        <v>1413</v>
      </c>
      <c r="G21" s="5" t="s">
        <v>1406</v>
      </c>
      <c r="J21" s="5" t="s">
        <v>2838</v>
      </c>
    </row>
    <row r="22" spans="1:10">
      <c r="A22" s="5">
        <v>21</v>
      </c>
      <c r="B22" s="5" t="s">
        <v>1338</v>
      </c>
      <c r="C22" s="5" t="s">
        <v>96</v>
      </c>
      <c r="D22" s="5" t="s">
        <v>1414</v>
      </c>
      <c r="E22" s="5" t="s">
        <v>1415</v>
      </c>
      <c r="F22" s="5" t="s">
        <v>1416</v>
      </c>
      <c r="G22" s="5" t="s">
        <v>1369</v>
      </c>
      <c r="J22" s="5" t="s">
        <v>2838</v>
      </c>
    </row>
    <row r="23" spans="1:10">
      <c r="A23" s="5">
        <v>22</v>
      </c>
      <c r="B23" s="5" t="s">
        <v>1338</v>
      </c>
      <c r="C23" s="5" t="s">
        <v>96</v>
      </c>
      <c r="D23" s="5" t="s">
        <v>1417</v>
      </c>
      <c r="E23" s="5" t="s">
        <v>1418</v>
      </c>
      <c r="F23" s="5" t="s">
        <v>1419</v>
      </c>
      <c r="G23" s="5" t="s">
        <v>1420</v>
      </c>
      <c r="J23" s="5" t="s">
        <v>2838</v>
      </c>
    </row>
    <row r="24" spans="1:10">
      <c r="A24" s="5">
        <v>23</v>
      </c>
      <c r="B24" s="5" t="s">
        <v>1338</v>
      </c>
      <c r="C24" s="5" t="s">
        <v>96</v>
      </c>
      <c r="D24" s="5" t="s">
        <v>1421</v>
      </c>
      <c r="E24" s="5" t="s">
        <v>1422</v>
      </c>
      <c r="F24" s="5" t="s">
        <v>1423</v>
      </c>
      <c r="G24" s="5" t="s">
        <v>1346</v>
      </c>
      <c r="H24" s="5" t="s">
        <v>1424</v>
      </c>
      <c r="J24" s="5" t="s">
        <v>2838</v>
      </c>
    </row>
    <row r="25" spans="1:10">
      <c r="A25" s="5">
        <v>24</v>
      </c>
      <c r="B25" s="5" t="s">
        <v>1338</v>
      </c>
      <c r="C25" s="5" t="s">
        <v>96</v>
      </c>
      <c r="D25" s="5" t="s">
        <v>1425</v>
      </c>
      <c r="E25" s="5" t="s">
        <v>1426</v>
      </c>
      <c r="F25" s="5" t="s">
        <v>1427</v>
      </c>
      <c r="G25" s="5" t="s">
        <v>1406</v>
      </c>
      <c r="J25" s="5" t="s">
        <v>2838</v>
      </c>
    </row>
    <row r="26" spans="1:10">
      <c r="A26" s="5">
        <v>25</v>
      </c>
      <c r="B26" s="5" t="s">
        <v>1338</v>
      </c>
      <c r="C26" s="5" t="s">
        <v>96</v>
      </c>
      <c r="D26" s="5" t="s">
        <v>1428</v>
      </c>
      <c r="E26" s="5" t="s">
        <v>1429</v>
      </c>
      <c r="F26" s="5" t="s">
        <v>1430</v>
      </c>
      <c r="G26" s="5" t="s">
        <v>1355</v>
      </c>
      <c r="J26" s="5" t="s">
        <v>2838</v>
      </c>
    </row>
    <row r="27" spans="1:10">
      <c r="A27" s="5">
        <v>26</v>
      </c>
      <c r="B27" s="5" t="s">
        <v>1338</v>
      </c>
      <c r="C27" s="5" t="s">
        <v>96</v>
      </c>
      <c r="D27" s="5" t="s">
        <v>1431</v>
      </c>
      <c r="E27" s="5" t="s">
        <v>1432</v>
      </c>
      <c r="F27" s="5" t="s">
        <v>1433</v>
      </c>
      <c r="G27" s="5" t="s">
        <v>1369</v>
      </c>
      <c r="J27" s="5" t="s">
        <v>2838</v>
      </c>
    </row>
    <row r="28" spans="1:10">
      <c r="A28" s="5">
        <v>27</v>
      </c>
      <c r="B28" s="5" t="s">
        <v>1338</v>
      </c>
      <c r="C28" s="5" t="s">
        <v>96</v>
      </c>
      <c r="D28" s="5" t="s">
        <v>1434</v>
      </c>
      <c r="E28" s="5" t="s">
        <v>1435</v>
      </c>
      <c r="F28" s="5" t="s">
        <v>1436</v>
      </c>
      <c r="G28" s="5" t="s">
        <v>1437</v>
      </c>
      <c r="H28" s="5" t="s">
        <v>1438</v>
      </c>
      <c r="J28" s="5" t="s">
        <v>2838</v>
      </c>
    </row>
    <row r="29" spans="1:10">
      <c r="A29" s="5">
        <v>28</v>
      </c>
      <c r="B29" s="5" t="s">
        <v>1338</v>
      </c>
      <c r="C29" s="5" t="s">
        <v>96</v>
      </c>
      <c r="D29" s="5" t="s">
        <v>1439</v>
      </c>
      <c r="E29" s="5" t="s">
        <v>1440</v>
      </c>
      <c r="F29" s="5" t="s">
        <v>1441</v>
      </c>
      <c r="G29" s="5" t="s">
        <v>1437</v>
      </c>
      <c r="J29" s="5" t="s">
        <v>2838</v>
      </c>
    </row>
    <row r="30" spans="1:10">
      <c r="A30" s="5">
        <v>29</v>
      </c>
      <c r="B30" s="5" t="s">
        <v>1338</v>
      </c>
      <c r="C30" s="5" t="s">
        <v>96</v>
      </c>
      <c r="D30" s="5" t="s">
        <v>1442</v>
      </c>
      <c r="E30" s="5" t="s">
        <v>1443</v>
      </c>
      <c r="F30" s="5" t="s">
        <v>1444</v>
      </c>
      <c r="G30" s="5" t="s">
        <v>1380</v>
      </c>
      <c r="J30" s="5" t="s">
        <v>2838</v>
      </c>
    </row>
    <row r="31" spans="1:10">
      <c r="A31" s="5">
        <v>30</v>
      </c>
      <c r="B31" s="5" t="s">
        <v>1338</v>
      </c>
      <c r="C31" s="5" t="s">
        <v>96</v>
      </c>
      <c r="D31" s="5" t="s">
        <v>1445</v>
      </c>
      <c r="E31" s="5" t="s">
        <v>1446</v>
      </c>
      <c r="F31" s="5" t="s">
        <v>1447</v>
      </c>
      <c r="G31" s="5" t="s">
        <v>1346</v>
      </c>
      <c r="J31" s="5" t="s">
        <v>2838</v>
      </c>
    </row>
    <row r="32" spans="1:10">
      <c r="A32" s="5">
        <v>31</v>
      </c>
      <c r="B32" s="5" t="s">
        <v>1338</v>
      </c>
      <c r="C32" s="5" t="s">
        <v>96</v>
      </c>
      <c r="D32" s="5" t="s">
        <v>1448</v>
      </c>
      <c r="E32" s="5" t="s">
        <v>1449</v>
      </c>
      <c r="F32" s="5" t="s">
        <v>1450</v>
      </c>
      <c r="G32" s="5" t="s">
        <v>1451</v>
      </c>
      <c r="J32" s="5" t="s">
        <v>2838</v>
      </c>
    </row>
    <row r="33" spans="1:10">
      <c r="A33" s="5">
        <v>32</v>
      </c>
      <c r="B33" s="5" t="s">
        <v>1338</v>
      </c>
      <c r="C33" s="5" t="s">
        <v>96</v>
      </c>
      <c r="D33" s="5" t="s">
        <v>1452</v>
      </c>
      <c r="E33" s="5" t="s">
        <v>1453</v>
      </c>
      <c r="F33" s="5" t="s">
        <v>1454</v>
      </c>
      <c r="G33" s="5" t="s">
        <v>1410</v>
      </c>
      <c r="J33" s="5" t="s">
        <v>2838</v>
      </c>
    </row>
    <row r="34" spans="1:10">
      <c r="A34" s="5">
        <v>33</v>
      </c>
      <c r="B34" s="5" t="s">
        <v>1338</v>
      </c>
      <c r="C34" s="5" t="s">
        <v>96</v>
      </c>
      <c r="D34" s="5" t="s">
        <v>1455</v>
      </c>
      <c r="E34" s="5" t="s">
        <v>1456</v>
      </c>
      <c r="F34" s="5" t="s">
        <v>1457</v>
      </c>
      <c r="G34" s="5" t="s">
        <v>1346</v>
      </c>
      <c r="J34" s="5" t="s">
        <v>2838</v>
      </c>
    </row>
    <row r="35" spans="1:10">
      <c r="A35" s="5">
        <v>34</v>
      </c>
      <c r="B35" s="5" t="s">
        <v>1338</v>
      </c>
      <c r="C35" s="5" t="s">
        <v>96</v>
      </c>
      <c r="D35" s="5" t="s">
        <v>1458</v>
      </c>
      <c r="E35" s="5" t="s">
        <v>1459</v>
      </c>
      <c r="F35" s="5" t="s">
        <v>1460</v>
      </c>
      <c r="G35" s="5" t="s">
        <v>1461</v>
      </c>
      <c r="J35" s="5" t="s">
        <v>2838</v>
      </c>
    </row>
    <row r="36" spans="1:10">
      <c r="A36" s="5">
        <v>35</v>
      </c>
      <c r="B36" s="5" t="s">
        <v>1338</v>
      </c>
      <c r="C36" s="5" t="s">
        <v>96</v>
      </c>
      <c r="D36" s="5" t="s">
        <v>1462</v>
      </c>
      <c r="E36" s="5" t="s">
        <v>1463</v>
      </c>
      <c r="F36" s="5" t="s">
        <v>1464</v>
      </c>
      <c r="G36" s="5" t="s">
        <v>1465</v>
      </c>
      <c r="J36" s="5" t="s">
        <v>2838</v>
      </c>
    </row>
    <row r="37" spans="1:10">
      <c r="A37" s="5">
        <v>36</v>
      </c>
      <c r="B37" s="5" t="s">
        <v>1338</v>
      </c>
      <c r="C37" s="5" t="s">
        <v>96</v>
      </c>
      <c r="D37" s="5" t="s">
        <v>1466</v>
      </c>
      <c r="E37" s="5" t="s">
        <v>1467</v>
      </c>
      <c r="F37" s="5" t="s">
        <v>1468</v>
      </c>
      <c r="G37" s="5" t="s">
        <v>1346</v>
      </c>
      <c r="J37" s="5" t="s">
        <v>2838</v>
      </c>
    </row>
    <row r="38" spans="1:10">
      <c r="A38" s="5">
        <v>37</v>
      </c>
      <c r="B38" s="5" t="s">
        <v>1338</v>
      </c>
      <c r="C38" s="5" t="s">
        <v>96</v>
      </c>
      <c r="D38" s="5" t="s">
        <v>1469</v>
      </c>
      <c r="E38" s="5" t="s">
        <v>1470</v>
      </c>
      <c r="F38" s="5" t="s">
        <v>1471</v>
      </c>
      <c r="G38" s="5" t="s">
        <v>1380</v>
      </c>
      <c r="J38" s="5" t="s">
        <v>2838</v>
      </c>
    </row>
    <row r="39" spans="1:10">
      <c r="A39" s="5">
        <v>38</v>
      </c>
      <c r="B39" s="5" t="s">
        <v>1338</v>
      </c>
      <c r="C39" s="5" t="s">
        <v>96</v>
      </c>
      <c r="D39" s="5" t="s">
        <v>1472</v>
      </c>
      <c r="E39" s="5" t="s">
        <v>1473</v>
      </c>
      <c r="F39" s="5" t="s">
        <v>1474</v>
      </c>
      <c r="G39" s="5" t="s">
        <v>1461</v>
      </c>
      <c r="J39" s="5" t="s">
        <v>2838</v>
      </c>
    </row>
    <row r="40" spans="1:10">
      <c r="A40" s="5">
        <v>39</v>
      </c>
      <c r="B40" s="5" t="s">
        <v>1338</v>
      </c>
      <c r="C40" s="5" t="s">
        <v>96</v>
      </c>
      <c r="D40" s="5" t="s">
        <v>1475</v>
      </c>
      <c r="E40" s="5" t="s">
        <v>1476</v>
      </c>
      <c r="F40" s="5" t="s">
        <v>1477</v>
      </c>
      <c r="G40" s="5" t="s">
        <v>1478</v>
      </c>
      <c r="H40" s="5" t="s">
        <v>1479</v>
      </c>
      <c r="J40" s="5" t="s">
        <v>2838</v>
      </c>
    </row>
    <row r="41" spans="1:10">
      <c r="A41" s="5">
        <v>40</v>
      </c>
      <c r="B41" s="5" t="s">
        <v>1338</v>
      </c>
      <c r="C41" s="5" t="s">
        <v>96</v>
      </c>
      <c r="D41" s="5" t="s">
        <v>1480</v>
      </c>
      <c r="E41" s="5" t="s">
        <v>1481</v>
      </c>
      <c r="F41" s="5" t="s">
        <v>1482</v>
      </c>
      <c r="G41" s="5" t="s">
        <v>1365</v>
      </c>
      <c r="J41" s="5" t="s">
        <v>2838</v>
      </c>
    </row>
    <row r="42" spans="1:10">
      <c r="A42" s="5">
        <v>41</v>
      </c>
      <c r="B42" s="5" t="s">
        <v>1338</v>
      </c>
      <c r="C42" s="5" t="s">
        <v>96</v>
      </c>
      <c r="D42" s="5" t="s">
        <v>1483</v>
      </c>
      <c r="E42" s="5" t="s">
        <v>1484</v>
      </c>
      <c r="F42" s="5" t="s">
        <v>1482</v>
      </c>
      <c r="G42" s="5" t="s">
        <v>1485</v>
      </c>
      <c r="J42" s="5" t="s">
        <v>2838</v>
      </c>
    </row>
    <row r="43" spans="1:10">
      <c r="A43" s="5">
        <v>42</v>
      </c>
      <c r="B43" s="5" t="s">
        <v>1338</v>
      </c>
      <c r="C43" s="5" t="s">
        <v>96</v>
      </c>
      <c r="D43" s="5" t="s">
        <v>1486</v>
      </c>
      <c r="E43" s="5" t="s">
        <v>1487</v>
      </c>
      <c r="F43" s="5" t="s">
        <v>1482</v>
      </c>
      <c r="G43" s="5" t="s">
        <v>1488</v>
      </c>
      <c r="J43" s="5" t="s">
        <v>2838</v>
      </c>
    </row>
    <row r="44" spans="1:10">
      <c r="A44" s="5">
        <v>43</v>
      </c>
      <c r="B44" s="5" t="s">
        <v>1338</v>
      </c>
      <c r="C44" s="5" t="s">
        <v>96</v>
      </c>
      <c r="D44" s="5" t="s">
        <v>1489</v>
      </c>
      <c r="E44" s="5" t="s">
        <v>1490</v>
      </c>
      <c r="F44" s="5" t="s">
        <v>1482</v>
      </c>
      <c r="G44" s="5" t="s">
        <v>1491</v>
      </c>
      <c r="J44" s="5" t="s">
        <v>2838</v>
      </c>
    </row>
    <row r="45" spans="1:10">
      <c r="A45" s="5">
        <v>44</v>
      </c>
      <c r="B45" s="5" t="s">
        <v>1338</v>
      </c>
      <c r="C45" s="5" t="s">
        <v>96</v>
      </c>
      <c r="D45" s="5" t="s">
        <v>1492</v>
      </c>
      <c r="E45" s="5" t="s">
        <v>1493</v>
      </c>
      <c r="F45" s="5" t="s">
        <v>1482</v>
      </c>
      <c r="G45" s="5" t="s">
        <v>1494</v>
      </c>
      <c r="J45" s="5" t="s">
        <v>2838</v>
      </c>
    </row>
    <row r="46" spans="1:10">
      <c r="A46" s="5">
        <v>45</v>
      </c>
      <c r="B46" s="5" t="s">
        <v>1338</v>
      </c>
      <c r="C46" s="5" t="s">
        <v>96</v>
      </c>
      <c r="D46" s="5" t="s">
        <v>1495</v>
      </c>
      <c r="E46" s="5" t="s">
        <v>1496</v>
      </c>
      <c r="F46" s="5" t="s">
        <v>1482</v>
      </c>
      <c r="G46" s="5" t="s">
        <v>1497</v>
      </c>
      <c r="J46" s="5" t="s">
        <v>2838</v>
      </c>
    </row>
    <row r="47" spans="1:10">
      <c r="A47" s="5">
        <v>46</v>
      </c>
      <c r="B47" s="5" t="s">
        <v>1338</v>
      </c>
      <c r="C47" s="5" t="s">
        <v>96</v>
      </c>
      <c r="D47" s="5" t="s">
        <v>1498</v>
      </c>
      <c r="E47" s="5" t="s">
        <v>1499</v>
      </c>
      <c r="F47" s="5" t="s">
        <v>1500</v>
      </c>
      <c r="G47" s="5" t="s">
        <v>1501</v>
      </c>
      <c r="J47" s="5" t="s">
        <v>2838</v>
      </c>
    </row>
    <row r="48" spans="1:10">
      <c r="A48" s="5">
        <v>47</v>
      </c>
      <c r="B48" s="5" t="s">
        <v>1338</v>
      </c>
      <c r="C48" s="5" t="s">
        <v>96</v>
      </c>
      <c r="D48" s="5" t="s">
        <v>1502</v>
      </c>
      <c r="E48" s="5" t="s">
        <v>1503</v>
      </c>
      <c r="F48" s="5" t="s">
        <v>1504</v>
      </c>
      <c r="G48" s="5" t="s">
        <v>1365</v>
      </c>
      <c r="J48" s="5" t="s">
        <v>2838</v>
      </c>
    </row>
    <row r="49" spans="1:10">
      <c r="A49" s="5">
        <v>48</v>
      </c>
      <c r="B49" s="5" t="s">
        <v>1338</v>
      </c>
      <c r="C49" s="5" t="s">
        <v>96</v>
      </c>
      <c r="D49" s="5" t="s">
        <v>1505</v>
      </c>
      <c r="E49" s="5" t="s">
        <v>1506</v>
      </c>
      <c r="F49" s="5" t="s">
        <v>1507</v>
      </c>
      <c r="G49" s="5" t="s">
        <v>1350</v>
      </c>
      <c r="J49" s="5" t="s">
        <v>2838</v>
      </c>
    </row>
    <row r="50" spans="1:10">
      <c r="A50" s="5">
        <v>49</v>
      </c>
      <c r="B50" s="5" t="s">
        <v>1338</v>
      </c>
      <c r="C50" s="5" t="s">
        <v>96</v>
      </c>
      <c r="D50" s="5" t="s">
        <v>1508</v>
      </c>
      <c r="E50" s="5" t="s">
        <v>1509</v>
      </c>
      <c r="F50" s="5" t="s">
        <v>1510</v>
      </c>
      <c r="G50" s="5" t="s">
        <v>1511</v>
      </c>
      <c r="J50" s="5" t="s">
        <v>2838</v>
      </c>
    </row>
    <row r="51" spans="1:10">
      <c r="A51" s="5">
        <v>50</v>
      </c>
      <c r="B51" s="5" t="s">
        <v>1338</v>
      </c>
      <c r="C51" s="5" t="s">
        <v>96</v>
      </c>
      <c r="D51" s="5" t="s">
        <v>1512</v>
      </c>
      <c r="E51" s="5" t="s">
        <v>1513</v>
      </c>
      <c r="F51" s="5" t="s">
        <v>1514</v>
      </c>
      <c r="G51" s="5" t="s">
        <v>1515</v>
      </c>
      <c r="J51" s="5" t="s">
        <v>2838</v>
      </c>
    </row>
    <row r="52" spans="1:10">
      <c r="A52" s="5">
        <v>51</v>
      </c>
      <c r="B52" s="5" t="s">
        <v>1338</v>
      </c>
      <c r="C52" s="5" t="s">
        <v>96</v>
      </c>
      <c r="D52" s="5" t="s">
        <v>1516</v>
      </c>
      <c r="E52" s="5" t="s">
        <v>1517</v>
      </c>
      <c r="F52" s="5" t="s">
        <v>1518</v>
      </c>
      <c r="G52" s="5" t="s">
        <v>1519</v>
      </c>
      <c r="J52" s="5" t="s">
        <v>2838</v>
      </c>
    </row>
    <row r="53" spans="1:10">
      <c r="A53" s="5">
        <v>52</v>
      </c>
      <c r="B53" s="5" t="s">
        <v>1338</v>
      </c>
      <c r="C53" s="5" t="s">
        <v>96</v>
      </c>
      <c r="D53" s="5" t="s">
        <v>1520</v>
      </c>
      <c r="E53" s="5" t="s">
        <v>1521</v>
      </c>
      <c r="F53" s="5" t="s">
        <v>1522</v>
      </c>
      <c r="G53" s="5" t="s">
        <v>1350</v>
      </c>
      <c r="J53" s="5" t="s">
        <v>2838</v>
      </c>
    </row>
    <row r="54" spans="1:10">
      <c r="A54" s="5">
        <v>53</v>
      </c>
      <c r="B54" s="5" t="s">
        <v>1338</v>
      </c>
      <c r="C54" s="5" t="s">
        <v>96</v>
      </c>
      <c r="D54" s="5" t="s">
        <v>1523</v>
      </c>
      <c r="E54" s="5" t="s">
        <v>1524</v>
      </c>
      <c r="F54" s="5" t="s">
        <v>1525</v>
      </c>
      <c r="G54" s="5" t="s">
        <v>1519</v>
      </c>
      <c r="J54" s="5" t="s">
        <v>2838</v>
      </c>
    </row>
    <row r="55" spans="1:10">
      <c r="A55" s="5">
        <v>54</v>
      </c>
      <c r="B55" s="5" t="s">
        <v>1338</v>
      </c>
      <c r="C55" s="5" t="s">
        <v>96</v>
      </c>
      <c r="D55" s="5" t="s">
        <v>1526</v>
      </c>
      <c r="E55" s="5" t="s">
        <v>1527</v>
      </c>
      <c r="F55" s="5" t="s">
        <v>1528</v>
      </c>
      <c r="G55" s="5" t="s">
        <v>1529</v>
      </c>
      <c r="J55" s="5" t="s">
        <v>2838</v>
      </c>
    </row>
    <row r="56" spans="1:10">
      <c r="A56" s="5">
        <v>55</v>
      </c>
      <c r="B56" s="5" t="s">
        <v>1338</v>
      </c>
      <c r="C56" s="5" t="s">
        <v>96</v>
      </c>
      <c r="D56" s="5" t="s">
        <v>1530</v>
      </c>
      <c r="E56" s="5" t="s">
        <v>1531</v>
      </c>
      <c r="F56" s="5" t="s">
        <v>1532</v>
      </c>
      <c r="G56" s="5" t="s">
        <v>1420</v>
      </c>
      <c r="H56" s="5" t="s">
        <v>1533</v>
      </c>
      <c r="J56" s="5" t="s">
        <v>2838</v>
      </c>
    </row>
    <row r="57" spans="1:10">
      <c r="A57" s="5">
        <v>56</v>
      </c>
      <c r="B57" s="5" t="s">
        <v>1338</v>
      </c>
      <c r="C57" s="5" t="s">
        <v>96</v>
      </c>
      <c r="D57" s="5" t="s">
        <v>1534</v>
      </c>
      <c r="E57" s="5" t="s">
        <v>1535</v>
      </c>
      <c r="F57" s="5" t="s">
        <v>1536</v>
      </c>
      <c r="G57" s="5" t="s">
        <v>1346</v>
      </c>
      <c r="J57" s="5" t="s">
        <v>2838</v>
      </c>
    </row>
    <row r="58" spans="1:10">
      <c r="A58" s="5">
        <v>57</v>
      </c>
      <c r="B58" s="5" t="s">
        <v>1338</v>
      </c>
      <c r="C58" s="5" t="s">
        <v>96</v>
      </c>
      <c r="D58" s="5" t="s">
        <v>1537</v>
      </c>
      <c r="E58" s="5" t="s">
        <v>1538</v>
      </c>
      <c r="F58" s="5" t="s">
        <v>1539</v>
      </c>
      <c r="G58" s="5" t="s">
        <v>1540</v>
      </c>
      <c r="H58" s="5" t="s">
        <v>1541</v>
      </c>
      <c r="J58" s="5" t="s">
        <v>2838</v>
      </c>
    </row>
    <row r="59" spans="1:10">
      <c r="A59" s="5">
        <v>58</v>
      </c>
      <c r="B59" s="5" t="s">
        <v>1338</v>
      </c>
      <c r="C59" s="5" t="s">
        <v>96</v>
      </c>
      <c r="D59" s="5" t="s">
        <v>1542</v>
      </c>
      <c r="E59" s="5" t="s">
        <v>1543</v>
      </c>
      <c r="F59" s="5" t="s">
        <v>1544</v>
      </c>
      <c r="G59" s="5" t="s">
        <v>1380</v>
      </c>
      <c r="H59" s="5" t="s">
        <v>1545</v>
      </c>
      <c r="J59" s="5" t="s">
        <v>2838</v>
      </c>
    </row>
    <row r="60" spans="1:10">
      <c r="A60" s="5">
        <v>59</v>
      </c>
      <c r="B60" s="5" t="s">
        <v>1338</v>
      </c>
      <c r="C60" s="5" t="s">
        <v>96</v>
      </c>
      <c r="D60" s="5" t="s">
        <v>1546</v>
      </c>
      <c r="E60" s="5" t="s">
        <v>1547</v>
      </c>
      <c r="F60" s="5" t="s">
        <v>1548</v>
      </c>
      <c r="G60" s="5" t="s">
        <v>1549</v>
      </c>
      <c r="J60" s="5" t="s">
        <v>2838</v>
      </c>
    </row>
    <row r="61" spans="1:10">
      <c r="A61" s="5">
        <v>60</v>
      </c>
      <c r="B61" s="5" t="s">
        <v>1338</v>
      </c>
      <c r="C61" s="5" t="s">
        <v>96</v>
      </c>
      <c r="D61" s="5" t="s">
        <v>1550</v>
      </c>
      <c r="E61" s="5" t="s">
        <v>1551</v>
      </c>
      <c r="F61" s="5" t="s">
        <v>1552</v>
      </c>
      <c r="G61" s="5" t="s">
        <v>1529</v>
      </c>
      <c r="J61" s="5" t="s">
        <v>2838</v>
      </c>
    </row>
    <row r="62" spans="1:10">
      <c r="A62" s="5">
        <v>61</v>
      </c>
      <c r="B62" s="5" t="s">
        <v>1338</v>
      </c>
      <c r="C62" s="5" t="s">
        <v>96</v>
      </c>
      <c r="D62" s="5" t="s">
        <v>1553</v>
      </c>
      <c r="E62" s="5" t="s">
        <v>1554</v>
      </c>
      <c r="F62" s="5" t="s">
        <v>1555</v>
      </c>
      <c r="G62" s="5" t="s">
        <v>1556</v>
      </c>
      <c r="H62" s="5" t="s">
        <v>1557</v>
      </c>
      <c r="J62" s="5" t="s">
        <v>2838</v>
      </c>
    </row>
    <row r="63" spans="1:10">
      <c r="A63" s="5">
        <v>62</v>
      </c>
      <c r="B63" s="5" t="s">
        <v>1338</v>
      </c>
      <c r="C63" s="5" t="s">
        <v>96</v>
      </c>
      <c r="D63" s="5" t="s">
        <v>1558</v>
      </c>
      <c r="E63" s="5" t="s">
        <v>1559</v>
      </c>
      <c r="F63" s="5" t="s">
        <v>1560</v>
      </c>
      <c r="G63" s="5" t="s">
        <v>1556</v>
      </c>
      <c r="J63" s="5" t="s">
        <v>2838</v>
      </c>
    </row>
    <row r="64" spans="1:10">
      <c r="A64" s="5">
        <v>63</v>
      </c>
      <c r="B64" s="5" t="s">
        <v>1338</v>
      </c>
      <c r="C64" s="5" t="s">
        <v>96</v>
      </c>
      <c r="D64" s="5" t="s">
        <v>1561</v>
      </c>
      <c r="E64" s="5" t="s">
        <v>1562</v>
      </c>
      <c r="F64" s="5" t="s">
        <v>1482</v>
      </c>
      <c r="G64" s="5" t="s">
        <v>1563</v>
      </c>
      <c r="J64" s="5" t="s">
        <v>2838</v>
      </c>
    </row>
    <row r="65" spans="1:10">
      <c r="A65" s="5">
        <v>64</v>
      </c>
      <c r="B65" s="5" t="s">
        <v>1338</v>
      </c>
      <c r="C65" s="5" t="s">
        <v>96</v>
      </c>
      <c r="D65" s="5" t="s">
        <v>1564</v>
      </c>
      <c r="E65" s="5" t="s">
        <v>1565</v>
      </c>
      <c r="F65" s="5" t="s">
        <v>1566</v>
      </c>
      <c r="G65" s="5" t="s">
        <v>1567</v>
      </c>
      <c r="J65" s="5" t="s">
        <v>2838</v>
      </c>
    </row>
    <row r="66" spans="1:10">
      <c r="A66" s="5">
        <v>65</v>
      </c>
      <c r="B66" s="5" t="s">
        <v>1338</v>
      </c>
      <c r="C66" s="5" t="s">
        <v>96</v>
      </c>
      <c r="D66" s="5" t="s">
        <v>1568</v>
      </c>
      <c r="E66" s="5" t="s">
        <v>1569</v>
      </c>
      <c r="F66" s="5" t="s">
        <v>1570</v>
      </c>
      <c r="G66" s="5" t="s">
        <v>1571</v>
      </c>
      <c r="H66" s="5" t="s">
        <v>1572</v>
      </c>
      <c r="J66" s="5" t="s">
        <v>2838</v>
      </c>
    </row>
    <row r="67" spans="1:10">
      <c r="A67" s="5">
        <v>66</v>
      </c>
      <c r="B67" s="5" t="s">
        <v>1338</v>
      </c>
      <c r="C67" s="5" t="s">
        <v>96</v>
      </c>
      <c r="D67" s="5" t="s">
        <v>1573</v>
      </c>
      <c r="E67" s="5" t="s">
        <v>1574</v>
      </c>
      <c r="F67" s="5" t="s">
        <v>1575</v>
      </c>
      <c r="G67" s="5" t="s">
        <v>1576</v>
      </c>
      <c r="J67" s="5" t="s">
        <v>2838</v>
      </c>
    </row>
    <row r="68" spans="1:10">
      <c r="A68" s="5">
        <v>67</v>
      </c>
      <c r="B68" s="5" t="s">
        <v>1338</v>
      </c>
      <c r="C68" s="5" t="s">
        <v>96</v>
      </c>
      <c r="D68" s="5" t="s">
        <v>1577</v>
      </c>
      <c r="E68" s="5" t="s">
        <v>1578</v>
      </c>
      <c r="F68" s="5" t="s">
        <v>1579</v>
      </c>
      <c r="G68" s="5" t="s">
        <v>1580</v>
      </c>
      <c r="J68" s="5" t="s">
        <v>2838</v>
      </c>
    </row>
    <row r="69" spans="1:10">
      <c r="A69" s="5">
        <v>68</v>
      </c>
      <c r="B69" s="5" t="s">
        <v>1338</v>
      </c>
      <c r="C69" s="5" t="s">
        <v>96</v>
      </c>
      <c r="D69" s="5" t="s">
        <v>1581</v>
      </c>
      <c r="E69" s="5" t="s">
        <v>1582</v>
      </c>
      <c r="F69" s="5" t="s">
        <v>1583</v>
      </c>
      <c r="G69" s="5" t="s">
        <v>1437</v>
      </c>
      <c r="J69" s="5" t="s">
        <v>2838</v>
      </c>
    </row>
    <row r="70" spans="1:10">
      <c r="A70" s="5">
        <v>69</v>
      </c>
      <c r="B70" s="5" t="s">
        <v>1338</v>
      </c>
      <c r="C70" s="5" t="s">
        <v>96</v>
      </c>
      <c r="D70" s="5" t="s">
        <v>1584</v>
      </c>
      <c r="E70" s="5" t="s">
        <v>1585</v>
      </c>
      <c r="F70" s="5" t="s">
        <v>1586</v>
      </c>
      <c r="G70" s="5" t="s">
        <v>1587</v>
      </c>
      <c r="J70" s="5" t="s">
        <v>2838</v>
      </c>
    </row>
    <row r="71" spans="1:10">
      <c r="A71" s="5">
        <v>70</v>
      </c>
      <c r="B71" s="5" t="s">
        <v>1338</v>
      </c>
      <c r="C71" s="5" t="s">
        <v>96</v>
      </c>
      <c r="D71" s="5" t="s">
        <v>1588</v>
      </c>
      <c r="E71" s="5" t="s">
        <v>1589</v>
      </c>
      <c r="F71" s="5" t="s">
        <v>1590</v>
      </c>
      <c r="G71" s="5" t="s">
        <v>1591</v>
      </c>
      <c r="J71" s="5" t="s">
        <v>2838</v>
      </c>
    </row>
    <row r="72" spans="1:10">
      <c r="A72" s="5">
        <v>71</v>
      </c>
      <c r="B72" s="5" t="s">
        <v>1338</v>
      </c>
      <c r="C72" s="5" t="s">
        <v>96</v>
      </c>
      <c r="D72" s="5" t="s">
        <v>1592</v>
      </c>
      <c r="E72" s="5" t="s">
        <v>1593</v>
      </c>
      <c r="F72" s="5" t="s">
        <v>1594</v>
      </c>
      <c r="G72" s="5" t="s">
        <v>1595</v>
      </c>
      <c r="J72" s="5" t="s">
        <v>2838</v>
      </c>
    </row>
    <row r="73" spans="1:10">
      <c r="A73" s="5">
        <v>72</v>
      </c>
      <c r="B73" s="5" t="s">
        <v>1338</v>
      </c>
      <c r="C73" s="5" t="s">
        <v>96</v>
      </c>
      <c r="D73" s="5" t="s">
        <v>1596</v>
      </c>
      <c r="E73" s="5" t="s">
        <v>1597</v>
      </c>
      <c r="F73" s="5" t="s">
        <v>1598</v>
      </c>
      <c r="G73" s="5" t="s">
        <v>1380</v>
      </c>
      <c r="J73" s="5" t="s">
        <v>2838</v>
      </c>
    </row>
    <row r="74" spans="1:10">
      <c r="A74" s="5">
        <v>73</v>
      </c>
      <c r="B74" s="5" t="s">
        <v>1338</v>
      </c>
      <c r="C74" s="5" t="s">
        <v>96</v>
      </c>
      <c r="D74" s="5" t="s">
        <v>1599</v>
      </c>
      <c r="E74" s="5" t="s">
        <v>1600</v>
      </c>
      <c r="F74" s="5" t="s">
        <v>1601</v>
      </c>
      <c r="G74" s="5" t="s">
        <v>1602</v>
      </c>
      <c r="J74" s="5" t="s">
        <v>2838</v>
      </c>
    </row>
    <row r="75" spans="1:10">
      <c r="A75" s="5">
        <v>74</v>
      </c>
      <c r="B75" s="5" t="s">
        <v>1338</v>
      </c>
      <c r="C75" s="5" t="s">
        <v>96</v>
      </c>
      <c r="D75" s="5" t="s">
        <v>1603</v>
      </c>
      <c r="E75" s="5" t="s">
        <v>1604</v>
      </c>
      <c r="F75" s="5" t="s">
        <v>1605</v>
      </c>
      <c r="G75" s="5" t="s">
        <v>1606</v>
      </c>
      <c r="J75" s="5" t="s">
        <v>2838</v>
      </c>
    </row>
    <row r="76" spans="1:10">
      <c r="A76" s="5">
        <v>75</v>
      </c>
      <c r="B76" s="5" t="s">
        <v>1338</v>
      </c>
      <c r="C76" s="5" t="s">
        <v>96</v>
      </c>
      <c r="D76" s="5" t="s">
        <v>1607</v>
      </c>
      <c r="E76" s="5" t="s">
        <v>1608</v>
      </c>
      <c r="F76" s="5" t="s">
        <v>1609</v>
      </c>
      <c r="G76" s="5" t="s">
        <v>1610</v>
      </c>
      <c r="J76" s="5" t="s">
        <v>2838</v>
      </c>
    </row>
    <row r="77" spans="1:10">
      <c r="A77" s="5">
        <v>76</v>
      </c>
      <c r="B77" s="5" t="s">
        <v>1338</v>
      </c>
      <c r="C77" s="5" t="s">
        <v>96</v>
      </c>
      <c r="D77" s="5" t="s">
        <v>1611</v>
      </c>
      <c r="E77" s="5" t="s">
        <v>1612</v>
      </c>
      <c r="F77" s="5" t="s">
        <v>1613</v>
      </c>
      <c r="G77" s="5" t="s">
        <v>1406</v>
      </c>
      <c r="J77" s="5" t="s">
        <v>2838</v>
      </c>
    </row>
    <row r="78" spans="1:10">
      <c r="A78" s="5">
        <v>77</v>
      </c>
      <c r="B78" s="5" t="s">
        <v>1338</v>
      </c>
      <c r="C78" s="5" t="s">
        <v>96</v>
      </c>
      <c r="D78" s="5" t="s">
        <v>1614</v>
      </c>
      <c r="E78" s="5" t="s">
        <v>1615</v>
      </c>
      <c r="F78" s="5" t="s">
        <v>1616</v>
      </c>
      <c r="G78" s="5" t="s">
        <v>1617</v>
      </c>
      <c r="J78" s="5" t="s">
        <v>2838</v>
      </c>
    </row>
    <row r="79" spans="1:10">
      <c r="A79" s="5">
        <v>78</v>
      </c>
      <c r="B79" s="5" t="s">
        <v>1338</v>
      </c>
      <c r="C79" s="5" t="s">
        <v>96</v>
      </c>
      <c r="D79" s="5" t="s">
        <v>1618</v>
      </c>
      <c r="E79" s="5" t="s">
        <v>1619</v>
      </c>
      <c r="F79" s="5" t="s">
        <v>1620</v>
      </c>
      <c r="G79" s="5" t="s">
        <v>1369</v>
      </c>
      <c r="J79" s="5" t="s">
        <v>2838</v>
      </c>
    </row>
    <row r="80" spans="1:10">
      <c r="A80" s="5">
        <v>79</v>
      </c>
      <c r="B80" s="5" t="s">
        <v>1338</v>
      </c>
      <c r="C80" s="5" t="s">
        <v>96</v>
      </c>
      <c r="D80" s="5" t="s">
        <v>1621</v>
      </c>
      <c r="E80" s="5" t="s">
        <v>1622</v>
      </c>
      <c r="F80" s="5" t="s">
        <v>1623</v>
      </c>
      <c r="G80" s="5" t="s">
        <v>1399</v>
      </c>
      <c r="J80" s="5" t="s">
        <v>2838</v>
      </c>
    </row>
    <row r="81" spans="1:10">
      <c r="A81" s="5">
        <v>80</v>
      </c>
      <c r="B81" s="5" t="s">
        <v>1338</v>
      </c>
      <c r="C81" s="5" t="s">
        <v>96</v>
      </c>
      <c r="D81" s="5" t="s">
        <v>1624</v>
      </c>
      <c r="E81" s="5" t="s">
        <v>1625</v>
      </c>
      <c r="F81" s="5" t="s">
        <v>1626</v>
      </c>
      <c r="G81" s="5" t="s">
        <v>1410</v>
      </c>
      <c r="J81" s="5" t="s">
        <v>2838</v>
      </c>
    </row>
    <row r="82" spans="1:10">
      <c r="A82" s="5">
        <v>81</v>
      </c>
      <c r="B82" s="5" t="s">
        <v>1338</v>
      </c>
      <c r="C82" s="5" t="s">
        <v>96</v>
      </c>
      <c r="D82" s="5" t="s">
        <v>1627</v>
      </c>
      <c r="E82" s="5" t="s">
        <v>1628</v>
      </c>
      <c r="F82" s="5" t="s">
        <v>1629</v>
      </c>
      <c r="G82" s="5" t="s">
        <v>1630</v>
      </c>
      <c r="J82" s="5" t="s">
        <v>2838</v>
      </c>
    </row>
    <row r="83" spans="1:10">
      <c r="A83" s="5">
        <v>82</v>
      </c>
      <c r="B83" s="5" t="s">
        <v>1338</v>
      </c>
      <c r="C83" s="5" t="s">
        <v>96</v>
      </c>
      <c r="D83" s="5" t="s">
        <v>1631</v>
      </c>
      <c r="E83" s="5" t="s">
        <v>1632</v>
      </c>
      <c r="F83" s="5" t="s">
        <v>1633</v>
      </c>
      <c r="G83" s="5" t="s">
        <v>1478</v>
      </c>
      <c r="J83" s="5" t="s">
        <v>2838</v>
      </c>
    </row>
    <row r="84" spans="1:10">
      <c r="A84" s="5">
        <v>83</v>
      </c>
      <c r="B84" s="5" t="s">
        <v>1338</v>
      </c>
      <c r="C84" s="5" t="s">
        <v>96</v>
      </c>
      <c r="D84" s="5" t="s">
        <v>1634</v>
      </c>
      <c r="E84" s="5" t="s">
        <v>1635</v>
      </c>
      <c r="F84" s="5" t="s">
        <v>1636</v>
      </c>
      <c r="G84" s="5" t="s">
        <v>1365</v>
      </c>
      <c r="J84" s="5" t="s">
        <v>2838</v>
      </c>
    </row>
    <row r="85" spans="1:10">
      <c r="A85" s="5">
        <v>84</v>
      </c>
      <c r="B85" s="5" t="s">
        <v>1338</v>
      </c>
      <c r="C85" s="5" t="s">
        <v>96</v>
      </c>
      <c r="D85" s="5" t="s">
        <v>1637</v>
      </c>
      <c r="E85" s="5" t="s">
        <v>1638</v>
      </c>
      <c r="F85" s="5" t="s">
        <v>1639</v>
      </c>
      <c r="G85" s="5" t="s">
        <v>1640</v>
      </c>
      <c r="J85" s="5" t="s">
        <v>2838</v>
      </c>
    </row>
    <row r="86" spans="1:10">
      <c r="A86" s="5">
        <v>85</v>
      </c>
      <c r="B86" s="5" t="s">
        <v>1338</v>
      </c>
      <c r="C86" s="5" t="s">
        <v>96</v>
      </c>
      <c r="D86" s="5" t="s">
        <v>1641</v>
      </c>
      <c r="E86" s="5" t="s">
        <v>1642</v>
      </c>
      <c r="F86" s="5" t="s">
        <v>1643</v>
      </c>
      <c r="G86" s="5" t="s">
        <v>1571</v>
      </c>
      <c r="J86" s="5" t="s">
        <v>2838</v>
      </c>
    </row>
    <row r="87" spans="1:10">
      <c r="A87" s="5">
        <v>86</v>
      </c>
      <c r="B87" s="5" t="s">
        <v>1338</v>
      </c>
      <c r="C87" s="5" t="s">
        <v>96</v>
      </c>
      <c r="D87" s="5" t="s">
        <v>1644</v>
      </c>
      <c r="E87" s="5" t="s">
        <v>1645</v>
      </c>
      <c r="F87" s="5" t="s">
        <v>1646</v>
      </c>
      <c r="G87" s="5" t="s">
        <v>1647</v>
      </c>
      <c r="J87" s="5" t="s">
        <v>2838</v>
      </c>
    </row>
    <row r="88" spans="1:10">
      <c r="A88" s="5">
        <v>87</v>
      </c>
      <c r="B88" s="5" t="s">
        <v>1338</v>
      </c>
      <c r="C88" s="5" t="s">
        <v>96</v>
      </c>
      <c r="D88" s="5" t="s">
        <v>1648</v>
      </c>
      <c r="E88" s="5" t="s">
        <v>1649</v>
      </c>
      <c r="F88" s="5" t="s">
        <v>1650</v>
      </c>
      <c r="G88" s="5" t="s">
        <v>1571</v>
      </c>
      <c r="J88" s="5" t="s">
        <v>2838</v>
      </c>
    </row>
    <row r="89" spans="1:10">
      <c r="A89" s="5">
        <v>88</v>
      </c>
      <c r="B89" s="5" t="s">
        <v>1338</v>
      </c>
      <c r="C89" s="5" t="s">
        <v>96</v>
      </c>
      <c r="D89" s="5" t="s">
        <v>1651</v>
      </c>
      <c r="E89" s="5" t="s">
        <v>1652</v>
      </c>
      <c r="F89" s="5" t="s">
        <v>1653</v>
      </c>
      <c r="G89" s="5" t="s">
        <v>1654</v>
      </c>
      <c r="J89" s="5" t="s">
        <v>2838</v>
      </c>
    </row>
    <row r="90" spans="1:10">
      <c r="A90" s="5">
        <v>89</v>
      </c>
      <c r="B90" s="5" t="s">
        <v>1338</v>
      </c>
      <c r="C90" s="5" t="s">
        <v>96</v>
      </c>
      <c r="D90" s="5" t="s">
        <v>1655</v>
      </c>
      <c r="E90" s="5" t="s">
        <v>1656</v>
      </c>
      <c r="F90" s="5" t="s">
        <v>1657</v>
      </c>
      <c r="G90" s="5" t="s">
        <v>1365</v>
      </c>
      <c r="J90" s="5" t="s">
        <v>2838</v>
      </c>
    </row>
    <row r="91" spans="1:10">
      <c r="A91" s="5">
        <v>90</v>
      </c>
      <c r="B91" s="5" t="s">
        <v>1338</v>
      </c>
      <c r="C91" s="5" t="s">
        <v>96</v>
      </c>
      <c r="D91" s="5" t="s">
        <v>1658</v>
      </c>
      <c r="E91" s="5" t="s">
        <v>1659</v>
      </c>
      <c r="F91" s="5" t="s">
        <v>1660</v>
      </c>
      <c r="G91" s="5" t="s">
        <v>1617</v>
      </c>
      <c r="J91" s="5" t="s">
        <v>2838</v>
      </c>
    </row>
    <row r="92" spans="1:10">
      <c r="A92" s="5">
        <v>91</v>
      </c>
      <c r="B92" s="5" t="s">
        <v>1338</v>
      </c>
      <c r="C92" s="5" t="s">
        <v>96</v>
      </c>
      <c r="D92" s="5" t="s">
        <v>1661</v>
      </c>
      <c r="E92" s="5" t="s">
        <v>1662</v>
      </c>
      <c r="F92" s="5" t="s">
        <v>1663</v>
      </c>
      <c r="G92" s="5" t="s">
        <v>1420</v>
      </c>
      <c r="J92" s="5" t="s">
        <v>2838</v>
      </c>
    </row>
    <row r="93" spans="1:10">
      <c r="A93" s="5">
        <v>92</v>
      </c>
      <c r="B93" s="5" t="s">
        <v>1338</v>
      </c>
      <c r="C93" s="5" t="s">
        <v>96</v>
      </c>
      <c r="D93" s="5" t="s">
        <v>1664</v>
      </c>
      <c r="E93" s="5" t="s">
        <v>1665</v>
      </c>
      <c r="F93" s="5" t="s">
        <v>1666</v>
      </c>
      <c r="G93" s="5" t="s">
        <v>1478</v>
      </c>
      <c r="J93" s="5" t="s">
        <v>2838</v>
      </c>
    </row>
    <row r="94" spans="1:10">
      <c r="A94" s="5">
        <v>93</v>
      </c>
      <c r="B94" s="5" t="s">
        <v>1338</v>
      </c>
      <c r="C94" s="5" t="s">
        <v>96</v>
      </c>
      <c r="D94" s="5" t="s">
        <v>1667</v>
      </c>
      <c r="E94" s="5" t="s">
        <v>1668</v>
      </c>
      <c r="F94" s="5" t="s">
        <v>1669</v>
      </c>
      <c r="G94" s="5" t="s">
        <v>1478</v>
      </c>
      <c r="J94" s="5" t="s">
        <v>2838</v>
      </c>
    </row>
    <row r="95" spans="1:10">
      <c r="A95" s="5">
        <v>94</v>
      </c>
      <c r="B95" s="5" t="s">
        <v>1338</v>
      </c>
      <c r="C95" s="5" t="s">
        <v>96</v>
      </c>
      <c r="D95" s="5" t="s">
        <v>1670</v>
      </c>
      <c r="E95" s="5" t="s">
        <v>1671</v>
      </c>
      <c r="F95" s="5" t="s">
        <v>1672</v>
      </c>
      <c r="G95" s="5" t="s">
        <v>1437</v>
      </c>
      <c r="J95" s="5" t="s">
        <v>2838</v>
      </c>
    </row>
    <row r="96" spans="1:10">
      <c r="A96" s="5">
        <v>95</v>
      </c>
      <c r="B96" s="5" t="s">
        <v>1338</v>
      </c>
      <c r="C96" s="5" t="s">
        <v>96</v>
      </c>
      <c r="D96" s="5" t="s">
        <v>1673</v>
      </c>
      <c r="E96" s="5" t="s">
        <v>1674</v>
      </c>
      <c r="F96" s="5" t="s">
        <v>1675</v>
      </c>
      <c r="G96" s="5" t="s">
        <v>1556</v>
      </c>
      <c r="J96" s="5" t="s">
        <v>2838</v>
      </c>
    </row>
    <row r="97" spans="1:10">
      <c r="A97" s="5">
        <v>96</v>
      </c>
      <c r="B97" s="5" t="s">
        <v>1338</v>
      </c>
      <c r="C97" s="5" t="s">
        <v>96</v>
      </c>
      <c r="D97" s="5" t="s">
        <v>1676</v>
      </c>
      <c r="E97" s="5" t="s">
        <v>1677</v>
      </c>
      <c r="F97" s="5" t="s">
        <v>1678</v>
      </c>
      <c r="G97" s="5" t="s">
        <v>1630</v>
      </c>
      <c r="J97" s="5" t="s">
        <v>2838</v>
      </c>
    </row>
    <row r="98" spans="1:10">
      <c r="A98" s="5">
        <v>97</v>
      </c>
      <c r="B98" s="5" t="s">
        <v>1338</v>
      </c>
      <c r="C98" s="5" t="s">
        <v>96</v>
      </c>
      <c r="D98" s="5" t="s">
        <v>1679</v>
      </c>
      <c r="E98" s="5" t="s">
        <v>1680</v>
      </c>
      <c r="F98" s="5" t="s">
        <v>1681</v>
      </c>
      <c r="G98" s="5" t="s">
        <v>1617</v>
      </c>
      <c r="J98" s="5" t="s">
        <v>2838</v>
      </c>
    </row>
    <row r="99" spans="1:10">
      <c r="A99" s="5">
        <v>98</v>
      </c>
      <c r="B99" s="5" t="s">
        <v>1338</v>
      </c>
      <c r="C99" s="5" t="s">
        <v>96</v>
      </c>
      <c r="D99" s="5" t="s">
        <v>1682</v>
      </c>
      <c r="E99" s="5" t="s">
        <v>1683</v>
      </c>
      <c r="F99" s="5" t="s">
        <v>1684</v>
      </c>
      <c r="G99" s="5" t="s">
        <v>1685</v>
      </c>
      <c r="J99" s="5" t="s">
        <v>2838</v>
      </c>
    </row>
    <row r="100" spans="1:10">
      <c r="A100" s="5">
        <v>99</v>
      </c>
      <c r="B100" s="5" t="s">
        <v>1338</v>
      </c>
      <c r="C100" s="5" t="s">
        <v>96</v>
      </c>
      <c r="D100" s="5" t="s">
        <v>1686</v>
      </c>
      <c r="E100" s="5" t="s">
        <v>1687</v>
      </c>
      <c r="F100" s="5" t="s">
        <v>1688</v>
      </c>
      <c r="G100" s="5" t="s">
        <v>1685</v>
      </c>
      <c r="J100" s="5" t="s">
        <v>2838</v>
      </c>
    </row>
    <row r="101" spans="1:10">
      <c r="A101" s="5">
        <v>100</v>
      </c>
      <c r="B101" s="5" t="s">
        <v>1338</v>
      </c>
      <c r="C101" s="5" t="s">
        <v>96</v>
      </c>
      <c r="D101" s="5" t="s">
        <v>1689</v>
      </c>
      <c r="E101" s="5" t="s">
        <v>1690</v>
      </c>
      <c r="F101" s="5" t="s">
        <v>1691</v>
      </c>
      <c r="G101" s="5" t="s">
        <v>1685</v>
      </c>
      <c r="J101" s="5" t="s">
        <v>2838</v>
      </c>
    </row>
    <row r="102" spans="1:10">
      <c r="A102" s="5">
        <v>101</v>
      </c>
      <c r="B102" s="5" t="s">
        <v>1338</v>
      </c>
      <c r="C102" s="5" t="s">
        <v>96</v>
      </c>
      <c r="D102" s="5" t="s">
        <v>1692</v>
      </c>
      <c r="E102" s="5" t="s">
        <v>1693</v>
      </c>
      <c r="F102" s="5" t="s">
        <v>1694</v>
      </c>
      <c r="G102" s="5" t="s">
        <v>1685</v>
      </c>
      <c r="J102" s="5" t="s">
        <v>2838</v>
      </c>
    </row>
    <row r="103" spans="1:10">
      <c r="A103" s="5">
        <v>102</v>
      </c>
      <c r="B103" s="5" t="s">
        <v>1338</v>
      </c>
      <c r="C103" s="5" t="s">
        <v>96</v>
      </c>
      <c r="D103" s="5" t="s">
        <v>1695</v>
      </c>
      <c r="E103" s="5" t="s">
        <v>1696</v>
      </c>
      <c r="F103" s="5" t="s">
        <v>1697</v>
      </c>
      <c r="G103" s="5" t="s">
        <v>1685</v>
      </c>
      <c r="J103" s="5" t="s">
        <v>2838</v>
      </c>
    </row>
    <row r="104" spans="1:10">
      <c r="A104" s="5">
        <v>103</v>
      </c>
      <c r="B104" s="5" t="s">
        <v>1338</v>
      </c>
      <c r="C104" s="5" t="s">
        <v>96</v>
      </c>
      <c r="D104" s="5" t="s">
        <v>1698</v>
      </c>
      <c r="E104" s="5" t="s">
        <v>1699</v>
      </c>
      <c r="F104" s="5" t="s">
        <v>1700</v>
      </c>
      <c r="G104" s="5" t="s">
        <v>1685</v>
      </c>
      <c r="J104" s="5" t="s">
        <v>2838</v>
      </c>
    </row>
    <row r="105" spans="1:10">
      <c r="A105" s="5">
        <v>104</v>
      </c>
      <c r="B105" s="5" t="s">
        <v>1338</v>
      </c>
      <c r="C105" s="5" t="s">
        <v>96</v>
      </c>
      <c r="D105" s="5" t="s">
        <v>1701</v>
      </c>
      <c r="E105" s="5" t="s">
        <v>1702</v>
      </c>
      <c r="F105" s="5" t="s">
        <v>1703</v>
      </c>
      <c r="G105" s="5" t="s">
        <v>1685</v>
      </c>
      <c r="J105" s="5" t="s">
        <v>2838</v>
      </c>
    </row>
    <row r="106" spans="1:10">
      <c r="A106" s="5">
        <v>105</v>
      </c>
      <c r="B106" s="5" t="s">
        <v>1338</v>
      </c>
      <c r="C106" s="5" t="s">
        <v>96</v>
      </c>
      <c r="D106" s="5" t="s">
        <v>1704</v>
      </c>
      <c r="E106" s="5" t="s">
        <v>1705</v>
      </c>
      <c r="F106" s="5" t="s">
        <v>1706</v>
      </c>
      <c r="G106" s="5" t="s">
        <v>1707</v>
      </c>
      <c r="J106" s="5" t="s">
        <v>2838</v>
      </c>
    </row>
    <row r="107" spans="1:10">
      <c r="A107" s="5">
        <v>106</v>
      </c>
      <c r="B107" s="5" t="s">
        <v>1338</v>
      </c>
      <c r="C107" s="5" t="s">
        <v>96</v>
      </c>
      <c r="D107" s="5" t="s">
        <v>1708</v>
      </c>
      <c r="E107" s="5" t="s">
        <v>1709</v>
      </c>
      <c r="F107" s="5" t="s">
        <v>1710</v>
      </c>
      <c r="G107" s="5" t="s">
        <v>1711</v>
      </c>
      <c r="J107" s="5" t="s">
        <v>2838</v>
      </c>
    </row>
    <row r="108" spans="1:10">
      <c r="A108" s="5">
        <v>107</v>
      </c>
      <c r="B108" s="5" t="s">
        <v>1338</v>
      </c>
      <c r="C108" s="5" t="s">
        <v>96</v>
      </c>
      <c r="D108" s="5" t="s">
        <v>1712</v>
      </c>
      <c r="E108" s="5" t="s">
        <v>1713</v>
      </c>
      <c r="F108" s="5" t="s">
        <v>1575</v>
      </c>
      <c r="G108" s="5" t="s">
        <v>1714</v>
      </c>
      <c r="J108" s="5" t="s">
        <v>2838</v>
      </c>
    </row>
    <row r="109" spans="1:10">
      <c r="A109" s="5">
        <v>108</v>
      </c>
      <c r="B109" s="5" t="s">
        <v>1338</v>
      </c>
      <c r="C109" s="5" t="s">
        <v>96</v>
      </c>
      <c r="D109" s="5" t="s">
        <v>1715</v>
      </c>
      <c r="E109" s="5" t="s">
        <v>1716</v>
      </c>
      <c r="F109" s="5" t="s">
        <v>1717</v>
      </c>
      <c r="G109" s="5" t="s">
        <v>1529</v>
      </c>
      <c r="J109" s="5" t="s">
        <v>2838</v>
      </c>
    </row>
    <row r="110" spans="1:10">
      <c r="A110" s="5">
        <v>109</v>
      </c>
      <c r="B110" s="5" t="s">
        <v>1338</v>
      </c>
      <c r="C110" s="5" t="s">
        <v>96</v>
      </c>
      <c r="D110" s="5" t="s">
        <v>1718</v>
      </c>
      <c r="E110" s="5" t="s">
        <v>1719</v>
      </c>
      <c r="F110" s="5" t="s">
        <v>1720</v>
      </c>
      <c r="G110" s="5" t="s">
        <v>1721</v>
      </c>
      <c r="J110" s="5" t="s">
        <v>2838</v>
      </c>
    </row>
    <row r="111" spans="1:10">
      <c r="A111" s="5">
        <v>110</v>
      </c>
      <c r="B111" s="5" t="s">
        <v>1338</v>
      </c>
      <c r="C111" s="5" t="s">
        <v>96</v>
      </c>
      <c r="D111" s="5" t="s">
        <v>1722</v>
      </c>
      <c r="E111" s="5" t="s">
        <v>1723</v>
      </c>
      <c r="F111" s="5" t="s">
        <v>1724</v>
      </c>
      <c r="G111" s="5" t="s">
        <v>1725</v>
      </c>
      <c r="J111" s="5" t="s">
        <v>2838</v>
      </c>
    </row>
    <row r="112" spans="1:10">
      <c r="A112" s="5">
        <v>111</v>
      </c>
      <c r="B112" s="5" t="s">
        <v>1338</v>
      </c>
      <c r="C112" s="5" t="s">
        <v>96</v>
      </c>
      <c r="D112" s="5" t="s">
        <v>1726</v>
      </c>
      <c r="E112" s="5" t="s">
        <v>1727</v>
      </c>
      <c r="F112" s="5" t="s">
        <v>1728</v>
      </c>
      <c r="G112" s="5" t="s">
        <v>1647</v>
      </c>
      <c r="H112" s="5" t="s">
        <v>1729</v>
      </c>
      <c r="J112" s="5" t="s">
        <v>2838</v>
      </c>
    </row>
    <row r="113" spans="1:10">
      <c r="A113" s="5">
        <v>112</v>
      </c>
      <c r="B113" s="5" t="s">
        <v>1338</v>
      </c>
      <c r="C113" s="5" t="s">
        <v>96</v>
      </c>
      <c r="D113" s="5" t="s">
        <v>1730</v>
      </c>
      <c r="E113" s="5" t="s">
        <v>1731</v>
      </c>
      <c r="F113" s="5" t="s">
        <v>1732</v>
      </c>
      <c r="G113" s="5" t="s">
        <v>1733</v>
      </c>
      <c r="J113" s="5" t="s">
        <v>2838</v>
      </c>
    </row>
    <row r="114" spans="1:10">
      <c r="A114" s="5">
        <v>113</v>
      </c>
      <c r="B114" s="5" t="s">
        <v>1338</v>
      </c>
      <c r="C114" s="5" t="s">
        <v>96</v>
      </c>
      <c r="D114" s="5" t="s">
        <v>1734</v>
      </c>
      <c r="E114" s="5" t="s">
        <v>1735</v>
      </c>
      <c r="F114" s="5" t="s">
        <v>1736</v>
      </c>
      <c r="G114" s="5" t="s">
        <v>1737</v>
      </c>
      <c r="J114" s="5" t="s">
        <v>2838</v>
      </c>
    </row>
    <row r="115" spans="1:10">
      <c r="A115" s="5">
        <v>114</v>
      </c>
      <c r="B115" s="5" t="s">
        <v>1338</v>
      </c>
      <c r="C115" s="5" t="s">
        <v>96</v>
      </c>
      <c r="D115" s="5" t="s">
        <v>1738</v>
      </c>
      <c r="E115" s="5" t="s">
        <v>1739</v>
      </c>
      <c r="F115" s="5" t="s">
        <v>1740</v>
      </c>
      <c r="G115" s="5" t="s">
        <v>1721</v>
      </c>
      <c r="J115" s="5" t="s">
        <v>2838</v>
      </c>
    </row>
    <row r="116" spans="1:10">
      <c r="A116" s="5">
        <v>115</v>
      </c>
      <c r="B116" s="5" t="s">
        <v>1338</v>
      </c>
      <c r="C116" s="5" t="s">
        <v>96</v>
      </c>
      <c r="D116" s="5" t="s">
        <v>1741</v>
      </c>
      <c r="E116" s="5" t="s">
        <v>1742</v>
      </c>
      <c r="F116" s="5" t="s">
        <v>1743</v>
      </c>
      <c r="G116" s="5" t="s">
        <v>1744</v>
      </c>
      <c r="J116" s="5" t="s">
        <v>2838</v>
      </c>
    </row>
    <row r="117" spans="1:10">
      <c r="A117" s="5">
        <v>116</v>
      </c>
      <c r="B117" s="5" t="s">
        <v>1338</v>
      </c>
      <c r="C117" s="5" t="s">
        <v>96</v>
      </c>
      <c r="D117" s="5" t="s">
        <v>1745</v>
      </c>
      <c r="E117" s="5" t="s">
        <v>1746</v>
      </c>
      <c r="F117" s="5" t="s">
        <v>1747</v>
      </c>
      <c r="G117" s="5" t="s">
        <v>1529</v>
      </c>
      <c r="J117" s="5" t="s">
        <v>2838</v>
      </c>
    </row>
    <row r="118" spans="1:10">
      <c r="A118" s="5">
        <v>117</v>
      </c>
      <c r="B118" s="5" t="s">
        <v>1338</v>
      </c>
      <c r="C118" s="5" t="s">
        <v>96</v>
      </c>
      <c r="D118" s="5" t="s">
        <v>1748</v>
      </c>
      <c r="E118" s="5" t="s">
        <v>1749</v>
      </c>
      <c r="F118" s="5" t="s">
        <v>1750</v>
      </c>
      <c r="G118" s="5" t="s">
        <v>1751</v>
      </c>
      <c r="J118" s="5" t="s">
        <v>2838</v>
      </c>
    </row>
    <row r="119" spans="1:10">
      <c r="A119" s="5">
        <v>118</v>
      </c>
      <c r="B119" s="5" t="s">
        <v>1338</v>
      </c>
      <c r="C119" s="5" t="s">
        <v>96</v>
      </c>
      <c r="D119" s="5" t="s">
        <v>1752</v>
      </c>
      <c r="E119" s="5" t="s">
        <v>1753</v>
      </c>
      <c r="F119" s="5" t="s">
        <v>1754</v>
      </c>
      <c r="G119" s="5" t="s">
        <v>1751</v>
      </c>
      <c r="J119" s="5" t="s">
        <v>2838</v>
      </c>
    </row>
    <row r="120" spans="1:10">
      <c r="A120" s="5">
        <v>119</v>
      </c>
      <c r="B120" s="5" t="s">
        <v>1338</v>
      </c>
      <c r="C120" s="5" t="s">
        <v>96</v>
      </c>
      <c r="D120" s="5" t="s">
        <v>1755</v>
      </c>
      <c r="E120" s="5" t="s">
        <v>1756</v>
      </c>
      <c r="F120" s="5" t="s">
        <v>1757</v>
      </c>
      <c r="G120" s="5" t="s">
        <v>1465</v>
      </c>
      <c r="J120" s="5" t="s">
        <v>2838</v>
      </c>
    </row>
    <row r="121" spans="1:10">
      <c r="A121" s="5">
        <v>120</v>
      </c>
      <c r="B121" s="5" t="s">
        <v>1338</v>
      </c>
      <c r="C121" s="5" t="s">
        <v>96</v>
      </c>
      <c r="D121" s="5" t="s">
        <v>1758</v>
      </c>
      <c r="E121" s="5" t="s">
        <v>1759</v>
      </c>
      <c r="F121" s="5" t="s">
        <v>1760</v>
      </c>
      <c r="G121" s="5" t="s">
        <v>1761</v>
      </c>
      <c r="J121" s="5" t="s">
        <v>2838</v>
      </c>
    </row>
    <row r="122" spans="1:10">
      <c r="A122" s="5">
        <v>121</v>
      </c>
      <c r="B122" s="5" t="s">
        <v>1338</v>
      </c>
      <c r="C122" s="5" t="s">
        <v>96</v>
      </c>
      <c r="D122" s="5" t="s">
        <v>1762</v>
      </c>
      <c r="E122" s="5" t="s">
        <v>1763</v>
      </c>
      <c r="F122" s="5" t="s">
        <v>1764</v>
      </c>
      <c r="G122" s="5" t="s">
        <v>1369</v>
      </c>
      <c r="J122" s="5" t="s">
        <v>2838</v>
      </c>
    </row>
    <row r="123" spans="1:10">
      <c r="A123" s="5">
        <v>122</v>
      </c>
      <c r="B123" s="5" t="s">
        <v>1338</v>
      </c>
      <c r="C123" s="5" t="s">
        <v>96</v>
      </c>
      <c r="D123" s="5" t="s">
        <v>1765</v>
      </c>
      <c r="E123" s="5" t="s">
        <v>1766</v>
      </c>
      <c r="F123" s="5" t="s">
        <v>1767</v>
      </c>
      <c r="G123" s="5" t="s">
        <v>1540</v>
      </c>
      <c r="J123" s="5" t="s">
        <v>2838</v>
      </c>
    </row>
    <row r="124" spans="1:10">
      <c r="A124" s="5">
        <v>123</v>
      </c>
      <c r="B124" s="5" t="s">
        <v>1338</v>
      </c>
      <c r="C124" s="5" t="s">
        <v>96</v>
      </c>
      <c r="D124" s="5" t="s">
        <v>1768</v>
      </c>
      <c r="E124" s="5" t="s">
        <v>1769</v>
      </c>
      <c r="F124" s="5" t="s">
        <v>1770</v>
      </c>
      <c r="G124" s="5" t="s">
        <v>1761</v>
      </c>
      <c r="J124" s="5" t="s">
        <v>2838</v>
      </c>
    </row>
    <row r="125" spans="1:10">
      <c r="A125" s="5">
        <v>124</v>
      </c>
      <c r="B125" s="5" t="s">
        <v>1338</v>
      </c>
      <c r="C125" s="5" t="s">
        <v>96</v>
      </c>
      <c r="D125" s="5" t="s">
        <v>1771</v>
      </c>
      <c r="E125" s="5" t="s">
        <v>1772</v>
      </c>
      <c r="F125" s="5" t="s">
        <v>1773</v>
      </c>
      <c r="G125" s="5" t="s">
        <v>1774</v>
      </c>
      <c r="J125" s="5" t="s">
        <v>2838</v>
      </c>
    </row>
    <row r="126" spans="1:10">
      <c r="A126" s="5">
        <v>125</v>
      </c>
      <c r="B126" s="5" t="s">
        <v>1338</v>
      </c>
      <c r="C126" s="5" t="s">
        <v>96</v>
      </c>
      <c r="D126" s="5" t="s">
        <v>1775</v>
      </c>
      <c r="E126" s="5" t="s">
        <v>1776</v>
      </c>
      <c r="F126" s="5" t="s">
        <v>1777</v>
      </c>
      <c r="G126" s="5" t="s">
        <v>1406</v>
      </c>
      <c r="J126" s="5" t="s">
        <v>2838</v>
      </c>
    </row>
    <row r="127" spans="1:10">
      <c r="A127" s="5">
        <v>126</v>
      </c>
      <c r="B127" s="5" t="s">
        <v>1338</v>
      </c>
      <c r="C127" s="5" t="s">
        <v>96</v>
      </c>
      <c r="D127" s="5" t="s">
        <v>1778</v>
      </c>
      <c r="E127" s="5" t="s">
        <v>1779</v>
      </c>
      <c r="F127" s="5" t="s">
        <v>1780</v>
      </c>
      <c r="G127" s="5" t="s">
        <v>1781</v>
      </c>
      <c r="J127" s="5" t="s">
        <v>2838</v>
      </c>
    </row>
    <row r="128" spans="1:10">
      <c r="A128" s="5">
        <v>127</v>
      </c>
      <c r="B128" s="5" t="s">
        <v>1338</v>
      </c>
      <c r="C128" s="5" t="s">
        <v>96</v>
      </c>
      <c r="D128" s="5" t="s">
        <v>1782</v>
      </c>
      <c r="E128" s="5" t="s">
        <v>1783</v>
      </c>
      <c r="F128" s="5" t="s">
        <v>1784</v>
      </c>
      <c r="G128" s="5" t="s">
        <v>1342</v>
      </c>
      <c r="J128" s="5" t="s">
        <v>2838</v>
      </c>
    </row>
    <row r="129" spans="1:10">
      <c r="A129" s="5">
        <v>128</v>
      </c>
      <c r="B129" s="5" t="s">
        <v>1338</v>
      </c>
      <c r="C129" s="5" t="s">
        <v>96</v>
      </c>
      <c r="D129" s="5" t="s">
        <v>1785</v>
      </c>
      <c r="E129" s="5" t="s">
        <v>1786</v>
      </c>
      <c r="F129" s="5" t="s">
        <v>1787</v>
      </c>
      <c r="G129" s="5" t="s">
        <v>1437</v>
      </c>
      <c r="J129" s="5" t="s">
        <v>2838</v>
      </c>
    </row>
    <row r="130" spans="1:10">
      <c r="A130" s="5">
        <v>129</v>
      </c>
      <c r="B130" s="5" t="s">
        <v>1338</v>
      </c>
      <c r="C130" s="5" t="s">
        <v>96</v>
      </c>
      <c r="D130" s="5" t="s">
        <v>1788</v>
      </c>
      <c r="E130" s="5" t="s">
        <v>1789</v>
      </c>
      <c r="F130" s="5" t="s">
        <v>1790</v>
      </c>
      <c r="G130" s="5" t="s">
        <v>1707</v>
      </c>
      <c r="J130" s="5" t="s">
        <v>2838</v>
      </c>
    </row>
    <row r="131" spans="1:10">
      <c r="A131" s="5">
        <v>130</v>
      </c>
      <c r="B131" s="5" t="s">
        <v>1338</v>
      </c>
      <c r="C131" s="5" t="s">
        <v>96</v>
      </c>
      <c r="D131" s="5" t="s">
        <v>1791</v>
      </c>
      <c r="E131" s="5" t="s">
        <v>1792</v>
      </c>
      <c r="F131" s="5" t="s">
        <v>1793</v>
      </c>
      <c r="G131" s="5" t="s">
        <v>1733</v>
      </c>
      <c r="J131" s="5" t="s">
        <v>2838</v>
      </c>
    </row>
    <row r="132" spans="1:10">
      <c r="A132" s="5">
        <v>131</v>
      </c>
      <c r="B132" s="5" t="s">
        <v>1338</v>
      </c>
      <c r="C132" s="5" t="s">
        <v>96</v>
      </c>
      <c r="D132" s="5" t="s">
        <v>1794</v>
      </c>
      <c r="E132" s="5" t="s">
        <v>1795</v>
      </c>
      <c r="F132" s="5" t="s">
        <v>1796</v>
      </c>
      <c r="G132" s="5" t="s">
        <v>1391</v>
      </c>
      <c r="J132" s="5" t="s">
        <v>2838</v>
      </c>
    </row>
    <row r="133" spans="1:10">
      <c r="A133" s="5">
        <v>132</v>
      </c>
      <c r="B133" s="5" t="s">
        <v>1338</v>
      </c>
      <c r="C133" s="5" t="s">
        <v>96</v>
      </c>
      <c r="D133" s="5" t="s">
        <v>1797</v>
      </c>
      <c r="E133" s="5" t="s">
        <v>1798</v>
      </c>
      <c r="F133" s="5" t="s">
        <v>1799</v>
      </c>
      <c r="G133" s="5" t="s">
        <v>1800</v>
      </c>
      <c r="J133" s="5" t="s">
        <v>2838</v>
      </c>
    </row>
    <row r="134" spans="1:10">
      <c r="A134" s="5">
        <v>133</v>
      </c>
      <c r="B134" s="5" t="s">
        <v>1338</v>
      </c>
      <c r="C134" s="5" t="s">
        <v>96</v>
      </c>
      <c r="D134" s="5" t="s">
        <v>1801</v>
      </c>
      <c r="E134" s="5" t="s">
        <v>1802</v>
      </c>
      <c r="F134" s="5" t="s">
        <v>1803</v>
      </c>
      <c r="G134" s="5" t="s">
        <v>1804</v>
      </c>
      <c r="J134" s="5" t="s">
        <v>2838</v>
      </c>
    </row>
    <row r="135" spans="1:10">
      <c r="A135" s="5">
        <v>134</v>
      </c>
      <c r="B135" s="5" t="s">
        <v>1338</v>
      </c>
      <c r="C135" s="5" t="s">
        <v>96</v>
      </c>
      <c r="D135" s="5" t="s">
        <v>1805</v>
      </c>
      <c r="E135" s="5" t="s">
        <v>1806</v>
      </c>
      <c r="F135" s="5" t="s">
        <v>1807</v>
      </c>
      <c r="G135" s="5" t="s">
        <v>1808</v>
      </c>
      <c r="J135" s="5" t="s">
        <v>2838</v>
      </c>
    </row>
    <row r="136" spans="1:10">
      <c r="A136" s="5">
        <v>135</v>
      </c>
      <c r="B136" s="5" t="s">
        <v>1338</v>
      </c>
      <c r="C136" s="5" t="s">
        <v>96</v>
      </c>
      <c r="D136" s="5" t="s">
        <v>1809</v>
      </c>
      <c r="E136" s="5" t="s">
        <v>1810</v>
      </c>
      <c r="F136" s="5" t="s">
        <v>1811</v>
      </c>
      <c r="G136" s="5" t="s">
        <v>1602</v>
      </c>
      <c r="J136" s="5" t="s">
        <v>2838</v>
      </c>
    </row>
    <row r="137" spans="1:10">
      <c r="A137" s="5">
        <v>136</v>
      </c>
      <c r="B137" s="5" t="s">
        <v>1338</v>
      </c>
      <c r="C137" s="5" t="s">
        <v>96</v>
      </c>
      <c r="D137" s="5" t="s">
        <v>1812</v>
      </c>
      <c r="E137" s="5" t="s">
        <v>1813</v>
      </c>
      <c r="F137" s="5" t="s">
        <v>1814</v>
      </c>
      <c r="G137" s="5" t="s">
        <v>1410</v>
      </c>
      <c r="J137" s="5" t="s">
        <v>2838</v>
      </c>
    </row>
    <row r="138" spans="1:10">
      <c r="A138" s="5">
        <v>137</v>
      </c>
      <c r="B138" s="5" t="s">
        <v>1338</v>
      </c>
      <c r="C138" s="5" t="s">
        <v>96</v>
      </c>
      <c r="D138" s="5" t="s">
        <v>1815</v>
      </c>
      <c r="E138" s="5" t="s">
        <v>1816</v>
      </c>
      <c r="F138" s="5" t="s">
        <v>1817</v>
      </c>
      <c r="G138" s="5" t="s">
        <v>1606</v>
      </c>
      <c r="J138" s="5" t="s">
        <v>2838</v>
      </c>
    </row>
    <row r="139" spans="1:10">
      <c r="A139" s="5">
        <v>138</v>
      </c>
      <c r="B139" s="5" t="s">
        <v>1338</v>
      </c>
      <c r="C139" s="5" t="s">
        <v>96</v>
      </c>
      <c r="D139" s="5" t="s">
        <v>1818</v>
      </c>
      <c r="E139" s="5" t="s">
        <v>1819</v>
      </c>
      <c r="F139" s="5" t="s">
        <v>1820</v>
      </c>
      <c r="G139" s="5" t="s">
        <v>1406</v>
      </c>
      <c r="J139" s="5" t="s">
        <v>2838</v>
      </c>
    </row>
    <row r="140" spans="1:10">
      <c r="A140" s="5">
        <v>139</v>
      </c>
      <c r="B140" s="5" t="s">
        <v>1338</v>
      </c>
      <c r="C140" s="5" t="s">
        <v>96</v>
      </c>
      <c r="D140" s="5" t="s">
        <v>1821</v>
      </c>
      <c r="E140" s="5" t="s">
        <v>1822</v>
      </c>
      <c r="F140" s="5" t="s">
        <v>1823</v>
      </c>
      <c r="G140" s="5" t="s">
        <v>1800</v>
      </c>
      <c r="J140" s="5" t="s">
        <v>2838</v>
      </c>
    </row>
    <row r="141" spans="1:10">
      <c r="A141" s="5">
        <v>140</v>
      </c>
      <c r="B141" s="5" t="s">
        <v>1338</v>
      </c>
      <c r="C141" s="5" t="s">
        <v>96</v>
      </c>
      <c r="D141" s="5" t="s">
        <v>1824</v>
      </c>
      <c r="E141" s="5" t="s">
        <v>1825</v>
      </c>
      <c r="F141" s="5" t="s">
        <v>1826</v>
      </c>
      <c r="G141" s="5" t="s">
        <v>1610</v>
      </c>
      <c r="J141" s="5" t="s">
        <v>2838</v>
      </c>
    </row>
    <row r="142" spans="1:10">
      <c r="A142" s="5">
        <v>141</v>
      </c>
      <c r="B142" s="5" t="s">
        <v>1338</v>
      </c>
      <c r="C142" s="5" t="s">
        <v>96</v>
      </c>
      <c r="D142" s="5" t="s">
        <v>1827</v>
      </c>
      <c r="E142" s="5" t="s">
        <v>1828</v>
      </c>
      <c r="F142" s="5" t="s">
        <v>1829</v>
      </c>
      <c r="G142" s="5" t="s">
        <v>1830</v>
      </c>
      <c r="J142" s="5" t="s">
        <v>2838</v>
      </c>
    </row>
    <row r="143" spans="1:10">
      <c r="A143" s="5">
        <v>142</v>
      </c>
      <c r="B143" s="5" t="s">
        <v>1338</v>
      </c>
      <c r="C143" s="5" t="s">
        <v>96</v>
      </c>
      <c r="D143" s="5" t="s">
        <v>1831</v>
      </c>
      <c r="E143" s="5" t="s">
        <v>1832</v>
      </c>
      <c r="F143" s="5" t="s">
        <v>1833</v>
      </c>
      <c r="G143" s="5" t="s">
        <v>1830</v>
      </c>
      <c r="J143" s="5" t="s">
        <v>2838</v>
      </c>
    </row>
    <row r="144" spans="1:10">
      <c r="A144" s="5">
        <v>143</v>
      </c>
      <c r="B144" s="5" t="s">
        <v>1338</v>
      </c>
      <c r="C144" s="5" t="s">
        <v>96</v>
      </c>
      <c r="D144" s="5" t="s">
        <v>1834</v>
      </c>
      <c r="E144" s="5" t="s">
        <v>1835</v>
      </c>
      <c r="F144" s="5" t="s">
        <v>1836</v>
      </c>
      <c r="G144" s="5" t="s">
        <v>1830</v>
      </c>
      <c r="J144" s="5" t="s">
        <v>2838</v>
      </c>
    </row>
    <row r="145" spans="1:10">
      <c r="A145" s="5">
        <v>144</v>
      </c>
      <c r="B145" s="5" t="s">
        <v>1338</v>
      </c>
      <c r="C145" s="5" t="s">
        <v>96</v>
      </c>
      <c r="D145" s="5" t="s">
        <v>1837</v>
      </c>
      <c r="E145" s="5" t="s">
        <v>1838</v>
      </c>
      <c r="F145" s="5" t="s">
        <v>1839</v>
      </c>
      <c r="G145" s="5" t="s">
        <v>1830</v>
      </c>
      <c r="J145" s="5" t="s">
        <v>2838</v>
      </c>
    </row>
    <row r="146" spans="1:10">
      <c r="A146" s="5">
        <v>145</v>
      </c>
      <c r="B146" s="5" t="s">
        <v>1338</v>
      </c>
      <c r="C146" s="5" t="s">
        <v>96</v>
      </c>
      <c r="D146" s="5" t="s">
        <v>1840</v>
      </c>
      <c r="E146" s="5" t="s">
        <v>1841</v>
      </c>
      <c r="F146" s="5" t="s">
        <v>1842</v>
      </c>
      <c r="G146" s="5" t="s">
        <v>1830</v>
      </c>
      <c r="J146" s="5" t="s">
        <v>2838</v>
      </c>
    </row>
    <row r="147" spans="1:10">
      <c r="A147" s="5">
        <v>146</v>
      </c>
      <c r="B147" s="5" t="s">
        <v>1338</v>
      </c>
      <c r="C147" s="5" t="s">
        <v>96</v>
      </c>
      <c r="D147" s="5" t="s">
        <v>1843</v>
      </c>
      <c r="E147" s="5" t="s">
        <v>1844</v>
      </c>
      <c r="F147" s="5" t="s">
        <v>1845</v>
      </c>
      <c r="G147" s="5" t="s">
        <v>1830</v>
      </c>
      <c r="J147" s="5" t="s">
        <v>2838</v>
      </c>
    </row>
    <row r="148" spans="1:10">
      <c r="A148" s="5">
        <v>147</v>
      </c>
      <c r="B148" s="5" t="s">
        <v>1338</v>
      </c>
      <c r="C148" s="5" t="s">
        <v>96</v>
      </c>
      <c r="D148" s="5" t="s">
        <v>1846</v>
      </c>
      <c r="E148" s="5" t="s">
        <v>1847</v>
      </c>
      <c r="F148" s="5" t="s">
        <v>1848</v>
      </c>
      <c r="G148" s="5" t="s">
        <v>1830</v>
      </c>
      <c r="J148" s="5" t="s">
        <v>2838</v>
      </c>
    </row>
    <row r="149" spans="1:10">
      <c r="A149" s="5">
        <v>148</v>
      </c>
      <c r="B149" s="5" t="s">
        <v>1338</v>
      </c>
      <c r="C149" s="5" t="s">
        <v>96</v>
      </c>
      <c r="D149" s="5" t="s">
        <v>1849</v>
      </c>
      <c r="E149" s="5" t="s">
        <v>1850</v>
      </c>
      <c r="F149" s="5" t="s">
        <v>1851</v>
      </c>
      <c r="G149" s="5" t="s">
        <v>1437</v>
      </c>
      <c r="J149" s="5" t="s">
        <v>2838</v>
      </c>
    </row>
    <row r="150" spans="1:10">
      <c r="A150" s="5">
        <v>149</v>
      </c>
      <c r="B150" s="5" t="s">
        <v>1338</v>
      </c>
      <c r="C150" s="5" t="s">
        <v>96</v>
      </c>
      <c r="D150" s="5" t="s">
        <v>1852</v>
      </c>
      <c r="E150" s="5" t="s">
        <v>1853</v>
      </c>
      <c r="F150" s="5" t="s">
        <v>1854</v>
      </c>
      <c r="G150" s="5" t="s">
        <v>1830</v>
      </c>
      <c r="J150" s="5" t="s">
        <v>2838</v>
      </c>
    </row>
    <row r="151" spans="1:10">
      <c r="A151" s="5">
        <v>150</v>
      </c>
      <c r="B151" s="5" t="s">
        <v>1338</v>
      </c>
      <c r="C151" s="5" t="s">
        <v>96</v>
      </c>
      <c r="D151" s="5" t="s">
        <v>1855</v>
      </c>
      <c r="E151" s="5" t="s">
        <v>1856</v>
      </c>
      <c r="F151" s="5" t="s">
        <v>1857</v>
      </c>
      <c r="G151" s="5" t="s">
        <v>1830</v>
      </c>
      <c r="J151" s="5" t="s">
        <v>2838</v>
      </c>
    </row>
    <row r="152" spans="1:10">
      <c r="A152" s="5">
        <v>151</v>
      </c>
      <c r="B152" s="5" t="s">
        <v>1338</v>
      </c>
      <c r="C152" s="5" t="s">
        <v>96</v>
      </c>
      <c r="D152" s="5" t="s">
        <v>1858</v>
      </c>
      <c r="E152" s="5" t="s">
        <v>1859</v>
      </c>
      <c r="F152" s="5" t="s">
        <v>1860</v>
      </c>
      <c r="G152" s="5" t="s">
        <v>1861</v>
      </c>
      <c r="J152" s="5" t="s">
        <v>2838</v>
      </c>
    </row>
    <row r="153" spans="1:10">
      <c r="A153" s="5">
        <v>152</v>
      </c>
      <c r="B153" s="5" t="s">
        <v>1338</v>
      </c>
      <c r="C153" s="5" t="s">
        <v>96</v>
      </c>
      <c r="D153" s="5" t="s">
        <v>1862</v>
      </c>
      <c r="E153" s="5" t="s">
        <v>1863</v>
      </c>
      <c r="F153" s="5" t="s">
        <v>1864</v>
      </c>
      <c r="G153" s="5" t="s">
        <v>1830</v>
      </c>
      <c r="J153" s="5" t="s">
        <v>2838</v>
      </c>
    </row>
    <row r="154" spans="1:10">
      <c r="A154" s="5">
        <v>153</v>
      </c>
      <c r="B154" s="5" t="s">
        <v>1338</v>
      </c>
      <c r="C154" s="5" t="s">
        <v>96</v>
      </c>
      <c r="D154" s="5" t="s">
        <v>1865</v>
      </c>
      <c r="E154" s="5" t="s">
        <v>1866</v>
      </c>
      <c r="F154" s="5" t="s">
        <v>1867</v>
      </c>
      <c r="G154" s="5" t="s">
        <v>1868</v>
      </c>
      <c r="J154" s="5" t="s">
        <v>2838</v>
      </c>
    </row>
    <row r="155" spans="1:10">
      <c r="A155" s="5">
        <v>154</v>
      </c>
      <c r="B155" s="5" t="s">
        <v>1338</v>
      </c>
      <c r="C155" s="5" t="s">
        <v>96</v>
      </c>
      <c r="D155" s="5" t="s">
        <v>1869</v>
      </c>
      <c r="E155" s="5" t="s">
        <v>1870</v>
      </c>
      <c r="F155" s="5" t="s">
        <v>1871</v>
      </c>
      <c r="G155" s="5" t="s">
        <v>1580</v>
      </c>
      <c r="J155" s="5" t="s">
        <v>2838</v>
      </c>
    </row>
    <row r="156" spans="1:10">
      <c r="A156" s="5">
        <v>155</v>
      </c>
      <c r="B156" s="5" t="s">
        <v>1338</v>
      </c>
      <c r="C156" s="5" t="s">
        <v>96</v>
      </c>
      <c r="D156" s="5" t="s">
        <v>1872</v>
      </c>
      <c r="E156" s="5" t="s">
        <v>1873</v>
      </c>
      <c r="F156" s="5" t="s">
        <v>1874</v>
      </c>
      <c r="G156" s="5" t="s">
        <v>1647</v>
      </c>
      <c r="H156" s="5" t="s">
        <v>1875</v>
      </c>
      <c r="J156" s="5" t="s">
        <v>2838</v>
      </c>
    </row>
    <row r="157" spans="1:10">
      <c r="A157" s="5">
        <v>156</v>
      </c>
      <c r="B157" s="5" t="s">
        <v>1338</v>
      </c>
      <c r="C157" s="5" t="s">
        <v>96</v>
      </c>
      <c r="D157" s="5" t="s">
        <v>1876</v>
      </c>
      <c r="E157" s="5" t="s">
        <v>1877</v>
      </c>
      <c r="F157" s="5" t="s">
        <v>1878</v>
      </c>
      <c r="G157" s="5" t="s">
        <v>1606</v>
      </c>
      <c r="J157" s="5" t="s">
        <v>2838</v>
      </c>
    </row>
    <row r="158" spans="1:10">
      <c r="A158" s="5">
        <v>157</v>
      </c>
      <c r="B158" s="5" t="s">
        <v>1338</v>
      </c>
      <c r="C158" s="5" t="s">
        <v>96</v>
      </c>
      <c r="D158" s="5" t="s">
        <v>1879</v>
      </c>
      <c r="E158" s="5" t="s">
        <v>1880</v>
      </c>
      <c r="F158" s="5" t="s">
        <v>1881</v>
      </c>
      <c r="G158" s="5" t="s">
        <v>1391</v>
      </c>
      <c r="J158" s="5" t="s">
        <v>2838</v>
      </c>
    </row>
    <row r="159" spans="1:10">
      <c r="A159" s="5">
        <v>158</v>
      </c>
      <c r="B159" s="5" t="s">
        <v>1338</v>
      </c>
      <c r="C159" s="5" t="s">
        <v>96</v>
      </c>
      <c r="D159" s="5" t="s">
        <v>1882</v>
      </c>
      <c r="E159" s="5" t="s">
        <v>1883</v>
      </c>
      <c r="F159" s="5" t="s">
        <v>1884</v>
      </c>
      <c r="G159" s="5" t="s">
        <v>1885</v>
      </c>
      <c r="J159" s="5" t="s">
        <v>2838</v>
      </c>
    </row>
    <row r="160" spans="1:10">
      <c r="A160" s="5">
        <v>159</v>
      </c>
      <c r="B160" s="5" t="s">
        <v>1338</v>
      </c>
      <c r="C160" s="5" t="s">
        <v>96</v>
      </c>
      <c r="D160" s="5" t="s">
        <v>1886</v>
      </c>
      <c r="E160" s="5" t="s">
        <v>1887</v>
      </c>
      <c r="F160" s="5" t="s">
        <v>1888</v>
      </c>
      <c r="G160" s="5" t="s">
        <v>1610</v>
      </c>
      <c r="J160" s="5" t="s">
        <v>2838</v>
      </c>
    </row>
    <row r="161" spans="1:10">
      <c r="A161" s="5">
        <v>160</v>
      </c>
      <c r="B161" s="5" t="s">
        <v>1338</v>
      </c>
      <c r="C161" s="5" t="s">
        <v>96</v>
      </c>
      <c r="D161" s="5" t="s">
        <v>1889</v>
      </c>
      <c r="E161" s="5" t="s">
        <v>1890</v>
      </c>
      <c r="F161" s="5" t="s">
        <v>1891</v>
      </c>
      <c r="G161" s="5" t="s">
        <v>1355</v>
      </c>
      <c r="J161" s="5" t="s">
        <v>2838</v>
      </c>
    </row>
    <row r="162" spans="1:10">
      <c r="A162" s="5">
        <v>161</v>
      </c>
      <c r="B162" s="5" t="s">
        <v>1338</v>
      </c>
      <c r="C162" s="5" t="s">
        <v>96</v>
      </c>
      <c r="D162" s="5" t="s">
        <v>1892</v>
      </c>
      <c r="E162" s="5" t="s">
        <v>1893</v>
      </c>
      <c r="F162" s="5" t="s">
        <v>1894</v>
      </c>
      <c r="G162" s="5" t="s">
        <v>1391</v>
      </c>
      <c r="J162" s="5" t="s">
        <v>2838</v>
      </c>
    </row>
    <row r="163" spans="1:10">
      <c r="A163" s="5">
        <v>162</v>
      </c>
      <c r="B163" s="5" t="s">
        <v>1338</v>
      </c>
      <c r="C163" s="5" t="s">
        <v>96</v>
      </c>
      <c r="D163" s="5" t="s">
        <v>1895</v>
      </c>
      <c r="E163" s="5" t="s">
        <v>1896</v>
      </c>
      <c r="F163" s="5" t="s">
        <v>1897</v>
      </c>
      <c r="G163" s="5" t="s">
        <v>1606</v>
      </c>
      <c r="J163" s="5" t="s">
        <v>2838</v>
      </c>
    </row>
    <row r="164" spans="1:10">
      <c r="A164" s="5">
        <v>163</v>
      </c>
      <c r="B164" s="5" t="s">
        <v>1338</v>
      </c>
      <c r="C164" s="5" t="s">
        <v>96</v>
      </c>
      <c r="D164" s="5" t="s">
        <v>1898</v>
      </c>
      <c r="E164" s="5" t="s">
        <v>1899</v>
      </c>
      <c r="F164" s="5" t="s">
        <v>1900</v>
      </c>
      <c r="G164" s="5" t="s">
        <v>1437</v>
      </c>
      <c r="J164" s="5" t="s">
        <v>2838</v>
      </c>
    </row>
    <row r="165" spans="1:10">
      <c r="A165" s="5">
        <v>164</v>
      </c>
      <c r="B165" s="5" t="s">
        <v>1338</v>
      </c>
      <c r="C165" s="5" t="s">
        <v>96</v>
      </c>
      <c r="D165" s="5" t="s">
        <v>1901</v>
      </c>
      <c r="E165" s="5" t="s">
        <v>1902</v>
      </c>
      <c r="F165" s="5" t="s">
        <v>1903</v>
      </c>
      <c r="G165" s="5" t="s">
        <v>1391</v>
      </c>
      <c r="J165" s="5" t="s">
        <v>2838</v>
      </c>
    </row>
    <row r="166" spans="1:10">
      <c r="A166" s="5">
        <v>165</v>
      </c>
      <c r="B166" s="5" t="s">
        <v>1338</v>
      </c>
      <c r="C166" s="5" t="s">
        <v>96</v>
      </c>
      <c r="D166" s="5" t="s">
        <v>1904</v>
      </c>
      <c r="E166" s="5" t="s">
        <v>2852</v>
      </c>
      <c r="F166" s="5" t="s">
        <v>1905</v>
      </c>
      <c r="G166" s="5" t="s">
        <v>1391</v>
      </c>
      <c r="J166" s="5" t="s">
        <v>2838</v>
      </c>
    </row>
    <row r="167" spans="1:10">
      <c r="A167" s="5">
        <v>166</v>
      </c>
      <c r="B167" s="5" t="s">
        <v>1338</v>
      </c>
      <c r="C167" s="5" t="s">
        <v>96</v>
      </c>
      <c r="D167" s="5" t="s">
        <v>1906</v>
      </c>
      <c r="E167" s="5" t="s">
        <v>1907</v>
      </c>
      <c r="F167" s="5" t="s">
        <v>1908</v>
      </c>
      <c r="G167" s="5" t="s">
        <v>1610</v>
      </c>
      <c r="J167" s="5" t="s">
        <v>2838</v>
      </c>
    </row>
    <row r="168" spans="1:10">
      <c r="A168" s="5">
        <v>167</v>
      </c>
      <c r="B168" s="5" t="s">
        <v>1338</v>
      </c>
      <c r="C168" s="5" t="s">
        <v>96</v>
      </c>
      <c r="D168" s="5" t="s">
        <v>1909</v>
      </c>
      <c r="E168" s="5" t="s">
        <v>1910</v>
      </c>
      <c r="F168" s="5" t="s">
        <v>1911</v>
      </c>
      <c r="G168" s="5" t="s">
        <v>1885</v>
      </c>
      <c r="J168" s="5" t="s">
        <v>2838</v>
      </c>
    </row>
    <row r="169" spans="1:10">
      <c r="A169" s="5">
        <v>168</v>
      </c>
      <c r="B169" s="5" t="s">
        <v>1338</v>
      </c>
      <c r="C169" s="5" t="s">
        <v>96</v>
      </c>
      <c r="D169" s="5" t="s">
        <v>1912</v>
      </c>
      <c r="E169" s="5" t="s">
        <v>1913</v>
      </c>
      <c r="F169" s="5" t="s">
        <v>1914</v>
      </c>
      <c r="G169" s="5" t="s">
        <v>1610</v>
      </c>
      <c r="J169" s="5" t="s">
        <v>2838</v>
      </c>
    </row>
    <row r="170" spans="1:10">
      <c r="A170" s="5">
        <v>169</v>
      </c>
      <c r="B170" s="5" t="s">
        <v>1338</v>
      </c>
      <c r="C170" s="5" t="s">
        <v>96</v>
      </c>
      <c r="D170" s="5" t="s">
        <v>1915</v>
      </c>
      <c r="E170" s="5" t="s">
        <v>1916</v>
      </c>
      <c r="F170" s="5" t="s">
        <v>1917</v>
      </c>
      <c r="G170" s="5" t="s">
        <v>1602</v>
      </c>
      <c r="J170" s="5" t="s">
        <v>2838</v>
      </c>
    </row>
    <row r="171" spans="1:10">
      <c r="A171" s="5">
        <v>170</v>
      </c>
      <c r="B171" s="5" t="s">
        <v>1338</v>
      </c>
      <c r="C171" s="5" t="s">
        <v>96</v>
      </c>
      <c r="D171" s="5" t="s">
        <v>1918</v>
      </c>
      <c r="E171" s="5" t="s">
        <v>1919</v>
      </c>
      <c r="F171" s="5" t="s">
        <v>1920</v>
      </c>
      <c r="G171" s="5" t="s">
        <v>1595</v>
      </c>
      <c r="J171" s="5" t="s">
        <v>2838</v>
      </c>
    </row>
    <row r="172" spans="1:10">
      <c r="A172" s="5">
        <v>171</v>
      </c>
      <c r="B172" s="5" t="s">
        <v>1338</v>
      </c>
      <c r="C172" s="5" t="s">
        <v>96</v>
      </c>
      <c r="D172" s="5" t="s">
        <v>1921</v>
      </c>
      <c r="E172" s="5" t="s">
        <v>1922</v>
      </c>
      <c r="F172" s="5" t="s">
        <v>1923</v>
      </c>
      <c r="G172" s="5" t="s">
        <v>1610</v>
      </c>
      <c r="J172" s="5" t="s">
        <v>2838</v>
      </c>
    </row>
    <row r="173" spans="1:10">
      <c r="A173" s="5">
        <v>172</v>
      </c>
      <c r="B173" s="5" t="s">
        <v>1338</v>
      </c>
      <c r="C173" s="5" t="s">
        <v>96</v>
      </c>
      <c r="D173" s="5" t="s">
        <v>1924</v>
      </c>
      <c r="E173" s="5" t="s">
        <v>1925</v>
      </c>
      <c r="F173" s="5" t="s">
        <v>1926</v>
      </c>
      <c r="G173" s="5" t="s">
        <v>1410</v>
      </c>
      <c r="J173" s="5" t="s">
        <v>2838</v>
      </c>
    </row>
    <row r="174" spans="1:10">
      <c r="A174" s="5">
        <v>173</v>
      </c>
      <c r="B174" s="5" t="s">
        <v>1338</v>
      </c>
      <c r="C174" s="5" t="s">
        <v>96</v>
      </c>
      <c r="D174" s="5" t="s">
        <v>1927</v>
      </c>
      <c r="E174" s="5" t="s">
        <v>1928</v>
      </c>
      <c r="F174" s="5" t="s">
        <v>1929</v>
      </c>
      <c r="G174" s="5" t="s">
        <v>1830</v>
      </c>
      <c r="J174" s="5" t="s">
        <v>2838</v>
      </c>
    </row>
    <row r="175" spans="1:10">
      <c r="A175" s="5">
        <v>174</v>
      </c>
      <c r="B175" s="5" t="s">
        <v>1338</v>
      </c>
      <c r="C175" s="5" t="s">
        <v>96</v>
      </c>
      <c r="D175" s="5" t="s">
        <v>1930</v>
      </c>
      <c r="E175" s="5" t="s">
        <v>1931</v>
      </c>
      <c r="F175" s="5" t="s">
        <v>1932</v>
      </c>
      <c r="G175" s="5" t="s">
        <v>1933</v>
      </c>
      <c r="J175" s="5" t="s">
        <v>2838</v>
      </c>
    </row>
    <row r="176" spans="1:10">
      <c r="A176" s="5">
        <v>175</v>
      </c>
      <c r="B176" s="5" t="s">
        <v>1338</v>
      </c>
      <c r="C176" s="5" t="s">
        <v>96</v>
      </c>
      <c r="D176" s="5" t="s">
        <v>1934</v>
      </c>
      <c r="E176" s="5" t="s">
        <v>1935</v>
      </c>
      <c r="F176" s="5" t="s">
        <v>1936</v>
      </c>
      <c r="G176" s="5" t="s">
        <v>1399</v>
      </c>
      <c r="J176" s="5" t="s">
        <v>2838</v>
      </c>
    </row>
    <row r="177" spans="1:10">
      <c r="A177" s="5">
        <v>176</v>
      </c>
      <c r="B177" s="5" t="s">
        <v>1338</v>
      </c>
      <c r="C177" s="5" t="s">
        <v>96</v>
      </c>
      <c r="D177" s="5" t="s">
        <v>1937</v>
      </c>
      <c r="E177" s="5" t="s">
        <v>1938</v>
      </c>
      <c r="F177" s="5" t="s">
        <v>1939</v>
      </c>
      <c r="G177" s="5" t="s">
        <v>1940</v>
      </c>
      <c r="J177" s="5" t="s">
        <v>2838</v>
      </c>
    </row>
    <row r="178" spans="1:10">
      <c r="A178" s="5">
        <v>177</v>
      </c>
      <c r="B178" s="5" t="s">
        <v>1338</v>
      </c>
      <c r="C178" s="5" t="s">
        <v>96</v>
      </c>
      <c r="D178" s="5" t="s">
        <v>1941</v>
      </c>
      <c r="E178" s="5" t="s">
        <v>1942</v>
      </c>
      <c r="F178" s="5" t="s">
        <v>1943</v>
      </c>
      <c r="G178" s="5" t="s">
        <v>1830</v>
      </c>
      <c r="J178" s="5" t="s">
        <v>2838</v>
      </c>
    </row>
    <row r="179" spans="1:10">
      <c r="A179" s="5">
        <v>178</v>
      </c>
      <c r="B179" s="5" t="s">
        <v>1338</v>
      </c>
      <c r="C179" s="5" t="s">
        <v>96</v>
      </c>
      <c r="D179" s="5" t="s">
        <v>1944</v>
      </c>
      <c r="E179" s="5" t="s">
        <v>1945</v>
      </c>
      <c r="F179" s="5" t="s">
        <v>1946</v>
      </c>
      <c r="G179" s="5" t="s">
        <v>1617</v>
      </c>
      <c r="J179" s="5" t="s">
        <v>2838</v>
      </c>
    </row>
    <row r="180" spans="1:10">
      <c r="A180" s="5">
        <v>179</v>
      </c>
      <c r="B180" s="5" t="s">
        <v>1338</v>
      </c>
      <c r="C180" s="5" t="s">
        <v>96</v>
      </c>
      <c r="D180" s="5" t="s">
        <v>1947</v>
      </c>
      <c r="E180" s="5" t="s">
        <v>1948</v>
      </c>
      <c r="F180" s="5" t="s">
        <v>1949</v>
      </c>
      <c r="G180" s="5" t="s">
        <v>1800</v>
      </c>
      <c r="J180" s="5" t="s">
        <v>2838</v>
      </c>
    </row>
    <row r="181" spans="1:10">
      <c r="A181" s="5">
        <v>180</v>
      </c>
      <c r="B181" s="5" t="s">
        <v>1338</v>
      </c>
      <c r="C181" s="5" t="s">
        <v>96</v>
      </c>
      <c r="D181" s="5" t="s">
        <v>1950</v>
      </c>
      <c r="E181" s="5" t="s">
        <v>1951</v>
      </c>
      <c r="F181" s="5" t="s">
        <v>1952</v>
      </c>
      <c r="G181" s="5" t="s">
        <v>1721</v>
      </c>
      <c r="J181" s="5" t="s">
        <v>2838</v>
      </c>
    </row>
    <row r="182" spans="1:10">
      <c r="A182" s="5">
        <v>181</v>
      </c>
      <c r="B182" s="5" t="s">
        <v>1338</v>
      </c>
      <c r="C182" s="5" t="s">
        <v>96</v>
      </c>
      <c r="D182" s="5" t="s">
        <v>1953</v>
      </c>
      <c r="E182" s="5" t="s">
        <v>1954</v>
      </c>
      <c r="F182" s="5" t="s">
        <v>1955</v>
      </c>
      <c r="G182" s="5" t="s">
        <v>1725</v>
      </c>
      <c r="J182" s="5" t="s">
        <v>2838</v>
      </c>
    </row>
    <row r="183" spans="1:10">
      <c r="A183" s="5">
        <v>182</v>
      </c>
      <c r="B183" s="5" t="s">
        <v>1338</v>
      </c>
      <c r="C183" s="5" t="s">
        <v>96</v>
      </c>
      <c r="D183" s="5" t="s">
        <v>1956</v>
      </c>
      <c r="E183" s="5" t="s">
        <v>1957</v>
      </c>
      <c r="F183" s="5" t="s">
        <v>1958</v>
      </c>
      <c r="G183" s="5" t="s">
        <v>1410</v>
      </c>
      <c r="J183" s="5" t="s">
        <v>2838</v>
      </c>
    </row>
    <row r="184" spans="1:10">
      <c r="A184" s="5">
        <v>183</v>
      </c>
      <c r="B184" s="5" t="s">
        <v>1338</v>
      </c>
      <c r="C184" s="5" t="s">
        <v>96</v>
      </c>
      <c r="D184" s="5" t="s">
        <v>1959</v>
      </c>
      <c r="E184" s="5" t="s">
        <v>1960</v>
      </c>
      <c r="F184" s="5" t="s">
        <v>1961</v>
      </c>
      <c r="G184" s="5" t="s">
        <v>1602</v>
      </c>
      <c r="J184" s="5" t="s">
        <v>2838</v>
      </c>
    </row>
    <row r="185" spans="1:10">
      <c r="A185" s="5">
        <v>184</v>
      </c>
      <c r="B185" s="5" t="s">
        <v>1338</v>
      </c>
      <c r="C185" s="5" t="s">
        <v>96</v>
      </c>
      <c r="D185" s="5" t="s">
        <v>1962</v>
      </c>
      <c r="E185" s="5" t="s">
        <v>1963</v>
      </c>
      <c r="F185" s="5" t="s">
        <v>1964</v>
      </c>
      <c r="G185" s="5" t="s">
        <v>1965</v>
      </c>
      <c r="J185" s="5" t="s">
        <v>2838</v>
      </c>
    </row>
    <row r="186" spans="1:10">
      <c r="A186" s="5">
        <v>185</v>
      </c>
      <c r="B186" s="5" t="s">
        <v>1338</v>
      </c>
      <c r="C186" s="5" t="s">
        <v>96</v>
      </c>
      <c r="D186" s="5" t="s">
        <v>1966</v>
      </c>
      <c r="E186" s="5" t="s">
        <v>1967</v>
      </c>
      <c r="F186" s="5" t="s">
        <v>1968</v>
      </c>
      <c r="G186" s="5" t="s">
        <v>1571</v>
      </c>
      <c r="J186" s="5" t="s">
        <v>2838</v>
      </c>
    </row>
    <row r="187" spans="1:10">
      <c r="A187" s="5">
        <v>186</v>
      </c>
      <c r="B187" s="5" t="s">
        <v>1338</v>
      </c>
      <c r="C187" s="5" t="s">
        <v>96</v>
      </c>
      <c r="D187" s="5" t="s">
        <v>1969</v>
      </c>
      <c r="E187" s="5" t="s">
        <v>1970</v>
      </c>
      <c r="F187" s="5" t="s">
        <v>1971</v>
      </c>
      <c r="G187" s="5" t="s">
        <v>1610</v>
      </c>
      <c r="H187" s="5" t="s">
        <v>1972</v>
      </c>
      <c r="J187" s="5" t="s">
        <v>2838</v>
      </c>
    </row>
    <row r="188" spans="1:10">
      <c r="A188" s="5">
        <v>187</v>
      </c>
      <c r="B188" s="5" t="s">
        <v>1338</v>
      </c>
      <c r="C188" s="5" t="s">
        <v>96</v>
      </c>
      <c r="D188" s="5" t="s">
        <v>1973</v>
      </c>
      <c r="E188" s="5" t="s">
        <v>1974</v>
      </c>
      <c r="F188" s="5" t="s">
        <v>1975</v>
      </c>
      <c r="G188" s="5" t="s">
        <v>1610</v>
      </c>
      <c r="J188" s="5" t="s">
        <v>2838</v>
      </c>
    </row>
    <row r="189" spans="1:10">
      <c r="A189" s="5">
        <v>188</v>
      </c>
      <c r="B189" s="5" t="s">
        <v>1338</v>
      </c>
      <c r="C189" s="5" t="s">
        <v>96</v>
      </c>
      <c r="D189" s="5" t="s">
        <v>1976</v>
      </c>
      <c r="E189" s="5" t="s">
        <v>1977</v>
      </c>
      <c r="F189" s="5" t="s">
        <v>1978</v>
      </c>
      <c r="G189" s="5" t="s">
        <v>1979</v>
      </c>
      <c r="J189" s="5" t="s">
        <v>2838</v>
      </c>
    </row>
    <row r="190" spans="1:10">
      <c r="A190" s="5">
        <v>189</v>
      </c>
      <c r="B190" s="5" t="s">
        <v>1338</v>
      </c>
      <c r="C190" s="5" t="s">
        <v>96</v>
      </c>
      <c r="D190" s="5" t="s">
        <v>1980</v>
      </c>
      <c r="E190" s="5" t="s">
        <v>1981</v>
      </c>
      <c r="F190" s="5" t="s">
        <v>1982</v>
      </c>
      <c r="G190" s="5" t="s">
        <v>1830</v>
      </c>
      <c r="J190" s="5" t="s">
        <v>2838</v>
      </c>
    </row>
    <row r="191" spans="1:10">
      <c r="A191" s="5">
        <v>190</v>
      </c>
      <c r="B191" s="5" t="s">
        <v>1338</v>
      </c>
      <c r="C191" s="5" t="s">
        <v>96</v>
      </c>
      <c r="D191" s="5" t="s">
        <v>1983</v>
      </c>
      <c r="E191" s="5" t="s">
        <v>1984</v>
      </c>
      <c r="F191" s="5" t="s">
        <v>1985</v>
      </c>
      <c r="G191" s="5" t="s">
        <v>1571</v>
      </c>
      <c r="H191" s="5" t="s">
        <v>1986</v>
      </c>
      <c r="J191" s="5" t="s">
        <v>2838</v>
      </c>
    </row>
    <row r="192" spans="1:10">
      <c r="A192" s="5">
        <v>191</v>
      </c>
      <c r="B192" s="5" t="s">
        <v>1338</v>
      </c>
      <c r="C192" s="5" t="s">
        <v>96</v>
      </c>
      <c r="D192" s="5" t="s">
        <v>1987</v>
      </c>
      <c r="E192" s="5" t="s">
        <v>1988</v>
      </c>
      <c r="F192" s="5" t="s">
        <v>1989</v>
      </c>
      <c r="G192" s="5" t="s">
        <v>1725</v>
      </c>
      <c r="J192" s="5" t="s">
        <v>2838</v>
      </c>
    </row>
    <row r="193" spans="1:10">
      <c r="A193" s="5">
        <v>192</v>
      </c>
      <c r="B193" s="5" t="s">
        <v>1338</v>
      </c>
      <c r="C193" s="5" t="s">
        <v>96</v>
      </c>
      <c r="D193" s="5" t="s">
        <v>1990</v>
      </c>
      <c r="E193" s="5" t="s">
        <v>1991</v>
      </c>
      <c r="F193" s="5" t="s">
        <v>1992</v>
      </c>
      <c r="G193" s="5" t="s">
        <v>1725</v>
      </c>
      <c r="J193" s="5" t="s">
        <v>2838</v>
      </c>
    </row>
    <row r="194" spans="1:10">
      <c r="A194" s="5">
        <v>193</v>
      </c>
      <c r="B194" s="5" t="s">
        <v>1338</v>
      </c>
      <c r="C194" s="5" t="s">
        <v>96</v>
      </c>
      <c r="D194" s="5" t="s">
        <v>1993</v>
      </c>
      <c r="E194" s="5" t="s">
        <v>1994</v>
      </c>
      <c r="F194" s="5" t="s">
        <v>1995</v>
      </c>
      <c r="G194" s="5" t="s">
        <v>1725</v>
      </c>
      <c r="J194" s="5" t="s">
        <v>2838</v>
      </c>
    </row>
    <row r="195" spans="1:10">
      <c r="A195" s="5">
        <v>194</v>
      </c>
      <c r="B195" s="5" t="s">
        <v>1338</v>
      </c>
      <c r="C195" s="5" t="s">
        <v>96</v>
      </c>
      <c r="D195" s="5" t="s">
        <v>1996</v>
      </c>
      <c r="E195" s="5" t="s">
        <v>1997</v>
      </c>
      <c r="F195" s="5" t="s">
        <v>1998</v>
      </c>
      <c r="G195" s="5" t="s">
        <v>1647</v>
      </c>
      <c r="H195" s="5" t="s">
        <v>1999</v>
      </c>
      <c r="J195" s="5" t="s">
        <v>2838</v>
      </c>
    </row>
    <row r="196" spans="1:10">
      <c r="A196" s="5">
        <v>195</v>
      </c>
      <c r="B196" s="5" t="s">
        <v>1338</v>
      </c>
      <c r="C196" s="5" t="s">
        <v>96</v>
      </c>
      <c r="D196" s="5" t="s">
        <v>2000</v>
      </c>
      <c r="E196" s="5" t="s">
        <v>2001</v>
      </c>
      <c r="F196" s="5" t="s">
        <v>2002</v>
      </c>
      <c r="G196" s="5" t="s">
        <v>2003</v>
      </c>
      <c r="J196" s="5" t="s">
        <v>2838</v>
      </c>
    </row>
    <row r="197" spans="1:10">
      <c r="A197" s="5">
        <v>196</v>
      </c>
      <c r="B197" s="5" t="s">
        <v>1338</v>
      </c>
      <c r="C197" s="5" t="s">
        <v>96</v>
      </c>
      <c r="D197" s="5" t="s">
        <v>2004</v>
      </c>
      <c r="E197" s="5" t="s">
        <v>2005</v>
      </c>
      <c r="F197" s="5" t="s">
        <v>2006</v>
      </c>
      <c r="G197" s="5" t="s">
        <v>1571</v>
      </c>
      <c r="H197" s="5" t="s">
        <v>2007</v>
      </c>
      <c r="J197" s="5" t="s">
        <v>2838</v>
      </c>
    </row>
    <row r="198" spans="1:10">
      <c r="A198" s="5">
        <v>197</v>
      </c>
      <c r="B198" s="5" t="s">
        <v>1338</v>
      </c>
      <c r="C198" s="5" t="s">
        <v>96</v>
      </c>
      <c r="D198" s="5" t="s">
        <v>2008</v>
      </c>
      <c r="E198" s="5" t="s">
        <v>2009</v>
      </c>
      <c r="F198" s="5" t="s">
        <v>2010</v>
      </c>
      <c r="G198" s="5" t="s">
        <v>1365</v>
      </c>
      <c r="J198" s="5" t="s">
        <v>2838</v>
      </c>
    </row>
    <row r="199" spans="1:10">
      <c r="A199" s="5">
        <v>198</v>
      </c>
      <c r="B199" s="5" t="s">
        <v>1338</v>
      </c>
      <c r="C199" s="5" t="s">
        <v>96</v>
      </c>
      <c r="D199" s="5" t="s">
        <v>2011</v>
      </c>
      <c r="E199" s="5" t="s">
        <v>2012</v>
      </c>
      <c r="F199" s="5" t="s">
        <v>2013</v>
      </c>
      <c r="G199" s="5" t="s">
        <v>1365</v>
      </c>
      <c r="J199" s="5" t="s">
        <v>2838</v>
      </c>
    </row>
    <row r="200" spans="1:10">
      <c r="A200" s="5">
        <v>199</v>
      </c>
      <c r="B200" s="5" t="s">
        <v>1338</v>
      </c>
      <c r="C200" s="5" t="s">
        <v>96</v>
      </c>
      <c r="D200" s="5" t="s">
        <v>2014</v>
      </c>
      <c r="E200" s="5" t="s">
        <v>2015</v>
      </c>
      <c r="F200" s="5" t="s">
        <v>1566</v>
      </c>
      <c r="G200" s="5" t="s">
        <v>1630</v>
      </c>
      <c r="J200" s="5" t="s">
        <v>2838</v>
      </c>
    </row>
    <row r="201" spans="1:10">
      <c r="A201" s="5">
        <v>200</v>
      </c>
      <c r="B201" s="5" t="s">
        <v>1338</v>
      </c>
      <c r="C201" s="5" t="s">
        <v>96</v>
      </c>
      <c r="D201" s="5" t="s">
        <v>2016</v>
      </c>
      <c r="E201" s="5" t="s">
        <v>2017</v>
      </c>
      <c r="F201" s="5" t="s">
        <v>2018</v>
      </c>
      <c r="G201" s="5" t="s">
        <v>2019</v>
      </c>
      <c r="J201" s="5" t="s">
        <v>2838</v>
      </c>
    </row>
    <row r="202" spans="1:10">
      <c r="A202" s="5">
        <v>201</v>
      </c>
      <c r="B202" s="5" t="s">
        <v>1338</v>
      </c>
      <c r="C202" s="5" t="s">
        <v>96</v>
      </c>
      <c r="D202" s="5" t="s">
        <v>2020</v>
      </c>
      <c r="E202" s="5" t="s">
        <v>2021</v>
      </c>
      <c r="F202" s="5" t="s">
        <v>2018</v>
      </c>
      <c r="G202" s="5" t="s">
        <v>2022</v>
      </c>
      <c r="J202" s="5" t="s">
        <v>2838</v>
      </c>
    </row>
    <row r="203" spans="1:10">
      <c r="A203" s="5">
        <v>202</v>
      </c>
      <c r="B203" s="5" t="s">
        <v>1338</v>
      </c>
      <c r="C203" s="5" t="s">
        <v>96</v>
      </c>
      <c r="D203" s="5" t="s">
        <v>2023</v>
      </c>
      <c r="E203" s="5" t="s">
        <v>2024</v>
      </c>
      <c r="F203" s="5" t="s">
        <v>2025</v>
      </c>
      <c r="G203" s="5" t="s">
        <v>1350</v>
      </c>
      <c r="J203" s="5" t="s">
        <v>2838</v>
      </c>
    </row>
    <row r="204" spans="1:10">
      <c r="A204" s="5">
        <v>203</v>
      </c>
      <c r="B204" s="5" t="s">
        <v>1338</v>
      </c>
      <c r="C204" s="5" t="s">
        <v>96</v>
      </c>
      <c r="D204" s="5" t="s">
        <v>2026</v>
      </c>
      <c r="E204" s="5" t="s">
        <v>2027</v>
      </c>
      <c r="F204" s="5" t="s">
        <v>2028</v>
      </c>
      <c r="G204" s="5" t="s">
        <v>1571</v>
      </c>
      <c r="J204" s="5" t="s">
        <v>2838</v>
      </c>
    </row>
    <row r="205" spans="1:10">
      <c r="A205" s="5">
        <v>204</v>
      </c>
      <c r="B205" s="5" t="s">
        <v>1338</v>
      </c>
      <c r="C205" s="5" t="s">
        <v>96</v>
      </c>
      <c r="D205" s="5" t="s">
        <v>2029</v>
      </c>
      <c r="E205" s="5" t="s">
        <v>2030</v>
      </c>
      <c r="F205" s="5" t="s">
        <v>2031</v>
      </c>
      <c r="G205" s="5" t="s">
        <v>1630</v>
      </c>
      <c r="J205" s="5" t="s">
        <v>2838</v>
      </c>
    </row>
    <row r="206" spans="1:10">
      <c r="A206" s="5">
        <v>205</v>
      </c>
      <c r="B206" s="5" t="s">
        <v>1338</v>
      </c>
      <c r="C206" s="5" t="s">
        <v>96</v>
      </c>
      <c r="D206" s="5" t="s">
        <v>2032</v>
      </c>
      <c r="E206" s="5" t="s">
        <v>2033</v>
      </c>
      <c r="F206" s="5" t="s">
        <v>2034</v>
      </c>
      <c r="G206" s="5" t="s">
        <v>1556</v>
      </c>
      <c r="J206" s="5" t="s">
        <v>2838</v>
      </c>
    </row>
    <row r="207" spans="1:10">
      <c r="A207" s="5">
        <v>206</v>
      </c>
      <c r="B207" s="5" t="s">
        <v>1338</v>
      </c>
      <c r="C207" s="5" t="s">
        <v>96</v>
      </c>
      <c r="D207" s="5" t="s">
        <v>2035</v>
      </c>
      <c r="E207" s="5" t="s">
        <v>2036</v>
      </c>
      <c r="F207" s="5" t="s">
        <v>2037</v>
      </c>
      <c r="G207" s="5" t="s">
        <v>1617</v>
      </c>
      <c r="J207" s="5" t="s">
        <v>2838</v>
      </c>
    </row>
    <row r="208" spans="1:10">
      <c r="A208" s="5">
        <v>207</v>
      </c>
      <c r="B208" s="5" t="s">
        <v>1338</v>
      </c>
      <c r="C208" s="5" t="s">
        <v>96</v>
      </c>
      <c r="D208" s="5" t="s">
        <v>2038</v>
      </c>
      <c r="E208" s="5" t="s">
        <v>2039</v>
      </c>
      <c r="F208" s="5" t="s">
        <v>2040</v>
      </c>
      <c r="G208" s="5" t="s">
        <v>1751</v>
      </c>
      <c r="J208" s="5" t="s">
        <v>2838</v>
      </c>
    </row>
    <row r="209" spans="1:10">
      <c r="A209" s="5">
        <v>208</v>
      </c>
      <c r="B209" s="5" t="s">
        <v>1338</v>
      </c>
      <c r="C209" s="5" t="s">
        <v>96</v>
      </c>
      <c r="D209" s="5" t="s">
        <v>2041</v>
      </c>
      <c r="E209" s="5" t="s">
        <v>2042</v>
      </c>
      <c r="F209" s="5" t="s">
        <v>2043</v>
      </c>
      <c r="G209" s="5" t="s">
        <v>1346</v>
      </c>
      <c r="J209" s="5" t="s">
        <v>2838</v>
      </c>
    </row>
    <row r="210" spans="1:10">
      <c r="A210" s="5">
        <v>209</v>
      </c>
      <c r="B210" s="5" t="s">
        <v>1338</v>
      </c>
      <c r="C210" s="5" t="s">
        <v>96</v>
      </c>
      <c r="D210" s="5" t="s">
        <v>2044</v>
      </c>
      <c r="E210" s="5" t="s">
        <v>2045</v>
      </c>
      <c r="F210" s="5" t="s">
        <v>1383</v>
      </c>
      <c r="G210" s="5" t="s">
        <v>2046</v>
      </c>
      <c r="J210" s="5" t="s">
        <v>2838</v>
      </c>
    </row>
    <row r="211" spans="1:10">
      <c r="A211" s="5">
        <v>210</v>
      </c>
      <c r="B211" s="5" t="s">
        <v>1338</v>
      </c>
      <c r="C211" s="5" t="s">
        <v>96</v>
      </c>
      <c r="D211" s="5" t="s">
        <v>2047</v>
      </c>
      <c r="E211" s="5" t="s">
        <v>2048</v>
      </c>
      <c r="F211" s="5" t="s">
        <v>2049</v>
      </c>
      <c r="G211" s="5" t="s">
        <v>1630</v>
      </c>
      <c r="J211" s="5" t="s">
        <v>2838</v>
      </c>
    </row>
    <row r="212" spans="1:10">
      <c r="A212" s="5">
        <v>211</v>
      </c>
      <c r="B212" s="5" t="s">
        <v>1338</v>
      </c>
      <c r="C212" s="5" t="s">
        <v>96</v>
      </c>
      <c r="D212" s="5" t="s">
        <v>2050</v>
      </c>
      <c r="E212" s="5" t="s">
        <v>2051</v>
      </c>
      <c r="F212" s="5" t="s">
        <v>2052</v>
      </c>
      <c r="G212" s="5" t="s">
        <v>1420</v>
      </c>
      <c r="J212" s="5" t="s">
        <v>2838</v>
      </c>
    </row>
    <row r="213" spans="1:10">
      <c r="A213" s="5">
        <v>212</v>
      </c>
      <c r="B213" s="5" t="s">
        <v>1338</v>
      </c>
      <c r="C213" s="5" t="s">
        <v>96</v>
      </c>
      <c r="D213" s="5" t="s">
        <v>2053</v>
      </c>
      <c r="E213" s="5" t="s">
        <v>2054</v>
      </c>
      <c r="F213" s="5" t="s">
        <v>2055</v>
      </c>
      <c r="G213" s="5" t="s">
        <v>1346</v>
      </c>
      <c r="J213" s="5" t="s">
        <v>2838</v>
      </c>
    </row>
    <row r="214" spans="1:10">
      <c r="A214" s="5">
        <v>213</v>
      </c>
      <c r="B214" s="5" t="s">
        <v>1338</v>
      </c>
      <c r="C214" s="5" t="s">
        <v>96</v>
      </c>
      <c r="D214" s="5" t="s">
        <v>2056</v>
      </c>
      <c r="E214" s="5" t="s">
        <v>2057</v>
      </c>
      <c r="F214" s="5" t="s">
        <v>2058</v>
      </c>
      <c r="G214" s="5" t="s">
        <v>1406</v>
      </c>
      <c r="J214" s="5" t="s">
        <v>2838</v>
      </c>
    </row>
    <row r="215" spans="1:10">
      <c r="A215" s="5">
        <v>214</v>
      </c>
      <c r="B215" s="5" t="s">
        <v>1338</v>
      </c>
      <c r="C215" s="5" t="s">
        <v>96</v>
      </c>
      <c r="D215" s="5" t="s">
        <v>2059</v>
      </c>
      <c r="E215" s="5" t="s">
        <v>2060</v>
      </c>
      <c r="F215" s="5" t="s">
        <v>2061</v>
      </c>
      <c r="G215" s="5" t="s">
        <v>1420</v>
      </c>
      <c r="J215" s="5" t="s">
        <v>2838</v>
      </c>
    </row>
    <row r="216" spans="1:10">
      <c r="A216" s="5">
        <v>215</v>
      </c>
      <c r="B216" s="5" t="s">
        <v>1338</v>
      </c>
      <c r="C216" s="5" t="s">
        <v>96</v>
      </c>
      <c r="D216" s="5" t="s">
        <v>2062</v>
      </c>
      <c r="E216" s="5" t="s">
        <v>2063</v>
      </c>
      <c r="F216" s="5" t="s">
        <v>2064</v>
      </c>
      <c r="G216" s="5" t="s">
        <v>1365</v>
      </c>
      <c r="H216" s="5" t="s">
        <v>2065</v>
      </c>
      <c r="J216" s="5" t="s">
        <v>2838</v>
      </c>
    </row>
    <row r="217" spans="1:10">
      <c r="A217" s="5">
        <v>216</v>
      </c>
      <c r="B217" s="5" t="s">
        <v>1338</v>
      </c>
      <c r="C217" s="5" t="s">
        <v>96</v>
      </c>
      <c r="D217" s="5" t="s">
        <v>2066</v>
      </c>
      <c r="E217" s="5" t="s">
        <v>2067</v>
      </c>
      <c r="F217" s="5" t="s">
        <v>2068</v>
      </c>
      <c r="G217" s="5" t="s">
        <v>1461</v>
      </c>
      <c r="J217" s="5" t="s">
        <v>2838</v>
      </c>
    </row>
    <row r="218" spans="1:10">
      <c r="A218" s="5">
        <v>217</v>
      </c>
      <c r="B218" s="5" t="s">
        <v>1338</v>
      </c>
      <c r="C218" s="5" t="s">
        <v>96</v>
      </c>
      <c r="D218" s="5" t="s">
        <v>2069</v>
      </c>
      <c r="E218" s="5" t="s">
        <v>2070</v>
      </c>
      <c r="F218" s="5" t="s">
        <v>2071</v>
      </c>
      <c r="G218" s="5" t="s">
        <v>1610</v>
      </c>
      <c r="J218" s="5" t="s">
        <v>2838</v>
      </c>
    </row>
    <row r="219" spans="1:10">
      <c r="A219" s="5">
        <v>218</v>
      </c>
      <c r="B219" s="5" t="s">
        <v>1338</v>
      </c>
      <c r="C219" s="5" t="s">
        <v>96</v>
      </c>
      <c r="D219" s="5" t="s">
        <v>2072</v>
      </c>
      <c r="E219" s="5" t="s">
        <v>2073</v>
      </c>
      <c r="F219" s="5" t="s">
        <v>2074</v>
      </c>
      <c r="G219" s="5" t="s">
        <v>1420</v>
      </c>
      <c r="J219" s="5" t="s">
        <v>2838</v>
      </c>
    </row>
    <row r="220" spans="1:10">
      <c r="A220" s="5">
        <v>219</v>
      </c>
      <c r="B220" s="5" t="s">
        <v>1338</v>
      </c>
      <c r="C220" s="5" t="s">
        <v>96</v>
      </c>
      <c r="D220" s="5" t="s">
        <v>2075</v>
      </c>
      <c r="E220" s="5" t="s">
        <v>2076</v>
      </c>
      <c r="F220" s="5" t="s">
        <v>2077</v>
      </c>
      <c r="G220" s="5" t="s">
        <v>2078</v>
      </c>
      <c r="J220" s="5" t="s">
        <v>2838</v>
      </c>
    </row>
    <row r="221" spans="1:10">
      <c r="A221" s="5">
        <v>220</v>
      </c>
      <c r="B221" s="5" t="s">
        <v>1338</v>
      </c>
      <c r="C221" s="5" t="s">
        <v>96</v>
      </c>
      <c r="D221" s="5" t="s">
        <v>2079</v>
      </c>
      <c r="E221" s="5" t="s">
        <v>2080</v>
      </c>
      <c r="F221" s="5" t="s">
        <v>2081</v>
      </c>
      <c r="G221" s="5" t="s">
        <v>1804</v>
      </c>
      <c r="J221" s="5" t="s">
        <v>2838</v>
      </c>
    </row>
    <row r="222" spans="1:10">
      <c r="A222" s="5">
        <v>221</v>
      </c>
      <c r="B222" s="5" t="s">
        <v>1338</v>
      </c>
      <c r="C222" s="5" t="s">
        <v>96</v>
      </c>
      <c r="D222" s="5" t="s">
        <v>2082</v>
      </c>
      <c r="E222" s="5" t="s">
        <v>2083</v>
      </c>
      <c r="F222" s="5" t="s">
        <v>2084</v>
      </c>
      <c r="G222" s="5" t="s">
        <v>1355</v>
      </c>
      <c r="H222" s="5" t="s">
        <v>2085</v>
      </c>
      <c r="J222" s="5" t="s">
        <v>2838</v>
      </c>
    </row>
    <row r="223" spans="1:10">
      <c r="A223" s="5">
        <v>222</v>
      </c>
      <c r="B223" s="5" t="s">
        <v>1338</v>
      </c>
      <c r="C223" s="5" t="s">
        <v>96</v>
      </c>
      <c r="D223" s="5" t="s">
        <v>2086</v>
      </c>
      <c r="E223" s="5" t="s">
        <v>2087</v>
      </c>
      <c r="F223" s="5" t="s">
        <v>2088</v>
      </c>
      <c r="G223" s="5" t="s">
        <v>1437</v>
      </c>
      <c r="J223" s="5" t="s">
        <v>2838</v>
      </c>
    </row>
    <row r="224" spans="1:10">
      <c r="A224" s="5">
        <v>223</v>
      </c>
      <c r="B224" s="5" t="s">
        <v>1338</v>
      </c>
      <c r="C224" s="5" t="s">
        <v>96</v>
      </c>
      <c r="D224" s="5" t="s">
        <v>2089</v>
      </c>
      <c r="E224" s="5" t="s">
        <v>2090</v>
      </c>
      <c r="F224" s="5" t="s">
        <v>2091</v>
      </c>
      <c r="G224" s="5" t="s">
        <v>1399</v>
      </c>
      <c r="J224" s="5" t="s">
        <v>2838</v>
      </c>
    </row>
    <row r="225" spans="1:10">
      <c r="A225" s="5">
        <v>224</v>
      </c>
      <c r="B225" s="5" t="s">
        <v>1338</v>
      </c>
      <c r="C225" s="5" t="s">
        <v>96</v>
      </c>
      <c r="D225" s="5" t="s">
        <v>2092</v>
      </c>
      <c r="E225" s="5" t="s">
        <v>2093</v>
      </c>
      <c r="F225" s="5" t="s">
        <v>2094</v>
      </c>
      <c r="G225" s="5" t="s">
        <v>1369</v>
      </c>
      <c r="J225" s="5" t="s">
        <v>2838</v>
      </c>
    </row>
    <row r="226" spans="1:10">
      <c r="A226" s="5">
        <v>225</v>
      </c>
      <c r="B226" s="5" t="s">
        <v>1338</v>
      </c>
      <c r="C226" s="5" t="s">
        <v>96</v>
      </c>
      <c r="D226" s="5" t="s">
        <v>2095</v>
      </c>
      <c r="E226" s="5" t="s">
        <v>2096</v>
      </c>
      <c r="F226" s="5" t="s">
        <v>2097</v>
      </c>
      <c r="G226" s="5" t="s">
        <v>1461</v>
      </c>
      <c r="J226" s="5" t="s">
        <v>2838</v>
      </c>
    </row>
    <row r="227" spans="1:10">
      <c r="A227" s="5">
        <v>226</v>
      </c>
      <c r="B227" s="5" t="s">
        <v>1338</v>
      </c>
      <c r="C227" s="5" t="s">
        <v>96</v>
      </c>
      <c r="D227" s="5" t="s">
        <v>2098</v>
      </c>
      <c r="E227" s="5" t="s">
        <v>2099</v>
      </c>
      <c r="F227" s="5" t="s">
        <v>2100</v>
      </c>
      <c r="G227" s="5" t="s">
        <v>1830</v>
      </c>
      <c r="J227" s="5" t="s">
        <v>2838</v>
      </c>
    </row>
    <row r="228" spans="1:10">
      <c r="A228" s="5">
        <v>227</v>
      </c>
      <c r="B228" s="5" t="s">
        <v>1338</v>
      </c>
      <c r="C228" s="5" t="s">
        <v>96</v>
      </c>
      <c r="D228" s="5" t="s">
        <v>2101</v>
      </c>
      <c r="E228" s="5" t="s">
        <v>2102</v>
      </c>
      <c r="F228" s="5" t="s">
        <v>2103</v>
      </c>
      <c r="G228" s="5" t="s">
        <v>1399</v>
      </c>
      <c r="J228" s="5" t="s">
        <v>2838</v>
      </c>
    </row>
    <row r="229" spans="1:10">
      <c r="A229" s="5">
        <v>228</v>
      </c>
      <c r="B229" s="5" t="s">
        <v>1338</v>
      </c>
      <c r="C229" s="5" t="s">
        <v>96</v>
      </c>
      <c r="D229" s="5" t="s">
        <v>2104</v>
      </c>
      <c r="E229" s="5" t="s">
        <v>2105</v>
      </c>
      <c r="F229" s="5" t="s">
        <v>2106</v>
      </c>
      <c r="G229" s="5" t="s">
        <v>1399</v>
      </c>
      <c r="J229" s="5" t="s">
        <v>2838</v>
      </c>
    </row>
    <row r="230" spans="1:10">
      <c r="A230" s="5">
        <v>229</v>
      </c>
      <c r="B230" s="5" t="s">
        <v>1338</v>
      </c>
      <c r="C230" s="5" t="s">
        <v>96</v>
      </c>
      <c r="D230" s="5" t="s">
        <v>2107</v>
      </c>
      <c r="E230" s="5" t="s">
        <v>2108</v>
      </c>
      <c r="F230" s="5" t="s">
        <v>2109</v>
      </c>
      <c r="G230" s="5" t="s">
        <v>1761</v>
      </c>
      <c r="J230" s="5" t="s">
        <v>2838</v>
      </c>
    </row>
    <row r="231" spans="1:10">
      <c r="A231" s="5">
        <v>230</v>
      </c>
      <c r="B231" s="5" t="s">
        <v>1338</v>
      </c>
      <c r="C231" s="5" t="s">
        <v>96</v>
      </c>
      <c r="D231" s="5" t="s">
        <v>2110</v>
      </c>
      <c r="E231" s="5" t="s">
        <v>2111</v>
      </c>
      <c r="F231" s="5" t="s">
        <v>1639</v>
      </c>
      <c r="G231" s="5" t="s">
        <v>2112</v>
      </c>
      <c r="J231" s="5" t="s">
        <v>2838</v>
      </c>
    </row>
    <row r="232" spans="1:10">
      <c r="A232" s="5">
        <v>231</v>
      </c>
      <c r="B232" s="5" t="s">
        <v>1338</v>
      </c>
      <c r="C232" s="5" t="s">
        <v>96</v>
      </c>
      <c r="D232" s="5" t="s">
        <v>2113</v>
      </c>
      <c r="E232" s="5" t="s">
        <v>2114</v>
      </c>
      <c r="F232" s="5" t="s">
        <v>2115</v>
      </c>
      <c r="G232" s="5" t="s">
        <v>1556</v>
      </c>
      <c r="J232" s="5" t="s">
        <v>2838</v>
      </c>
    </row>
    <row r="233" spans="1:10">
      <c r="A233" s="5">
        <v>232</v>
      </c>
      <c r="B233" s="5" t="s">
        <v>1338</v>
      </c>
      <c r="C233" s="5" t="s">
        <v>96</v>
      </c>
      <c r="D233" s="5" t="s">
        <v>2116</v>
      </c>
      <c r="E233" s="5" t="s">
        <v>2117</v>
      </c>
      <c r="F233" s="5" t="s">
        <v>2118</v>
      </c>
      <c r="G233" s="5" t="s">
        <v>1355</v>
      </c>
      <c r="J233" s="5" t="s">
        <v>2838</v>
      </c>
    </row>
    <row r="234" spans="1:10">
      <c r="A234" s="5">
        <v>233</v>
      </c>
      <c r="B234" s="5" t="s">
        <v>1338</v>
      </c>
      <c r="C234" s="5" t="s">
        <v>96</v>
      </c>
      <c r="D234" s="5" t="s">
        <v>2119</v>
      </c>
      <c r="E234" s="5" t="s">
        <v>2120</v>
      </c>
      <c r="F234" s="5" t="s">
        <v>2121</v>
      </c>
      <c r="G234" s="5" t="s">
        <v>1420</v>
      </c>
      <c r="J234" s="5" t="s">
        <v>2838</v>
      </c>
    </row>
    <row r="235" spans="1:10">
      <c r="A235" s="5">
        <v>234</v>
      </c>
      <c r="B235" s="5" t="s">
        <v>1338</v>
      </c>
      <c r="C235" s="5" t="s">
        <v>96</v>
      </c>
      <c r="D235" s="5" t="s">
        <v>2122</v>
      </c>
      <c r="E235" s="5" t="s">
        <v>2123</v>
      </c>
      <c r="F235" s="5" t="s">
        <v>2124</v>
      </c>
      <c r="G235" s="5" t="s">
        <v>1365</v>
      </c>
      <c r="J235" s="5" t="s">
        <v>2838</v>
      </c>
    </row>
    <row r="236" spans="1:10">
      <c r="A236" s="5">
        <v>235</v>
      </c>
      <c r="B236" s="5" t="s">
        <v>1338</v>
      </c>
      <c r="C236" s="5" t="s">
        <v>96</v>
      </c>
      <c r="D236" s="5" t="s">
        <v>2125</v>
      </c>
      <c r="E236" s="5" t="s">
        <v>2126</v>
      </c>
      <c r="F236" s="5" t="s">
        <v>2127</v>
      </c>
      <c r="G236" s="5" t="s">
        <v>1591</v>
      </c>
      <c r="J236" s="5" t="s">
        <v>2838</v>
      </c>
    </row>
    <row r="237" spans="1:10">
      <c r="A237" s="5">
        <v>236</v>
      </c>
      <c r="B237" s="5" t="s">
        <v>1338</v>
      </c>
      <c r="C237" s="5" t="s">
        <v>96</v>
      </c>
      <c r="D237" s="5" t="s">
        <v>2128</v>
      </c>
      <c r="E237" s="5" t="s">
        <v>2129</v>
      </c>
      <c r="F237" s="5" t="s">
        <v>2130</v>
      </c>
      <c r="G237" s="5" t="s">
        <v>2131</v>
      </c>
      <c r="J237" s="5" t="s">
        <v>2838</v>
      </c>
    </row>
    <row r="238" spans="1:10">
      <c r="A238" s="5">
        <v>237</v>
      </c>
      <c r="B238" s="5" t="s">
        <v>1338</v>
      </c>
      <c r="C238" s="5" t="s">
        <v>96</v>
      </c>
      <c r="D238" s="5" t="s">
        <v>2132</v>
      </c>
      <c r="E238" s="5" t="s">
        <v>2133</v>
      </c>
      <c r="F238" s="5" t="s">
        <v>2134</v>
      </c>
      <c r="G238" s="5" t="s">
        <v>1556</v>
      </c>
      <c r="J238" s="5" t="s">
        <v>2838</v>
      </c>
    </row>
    <row r="239" spans="1:10">
      <c r="A239" s="5">
        <v>238</v>
      </c>
      <c r="B239" s="5" t="s">
        <v>1338</v>
      </c>
      <c r="C239" s="5" t="s">
        <v>96</v>
      </c>
      <c r="D239" s="5" t="s">
        <v>2135</v>
      </c>
      <c r="E239" s="5" t="s">
        <v>2136</v>
      </c>
      <c r="F239" s="5" t="s">
        <v>2137</v>
      </c>
      <c r="G239" s="5" t="s">
        <v>1630</v>
      </c>
      <c r="J239" s="5" t="s">
        <v>2838</v>
      </c>
    </row>
    <row r="240" spans="1:10">
      <c r="A240" s="5">
        <v>239</v>
      </c>
      <c r="B240" s="5" t="s">
        <v>1338</v>
      </c>
      <c r="C240" s="5" t="s">
        <v>96</v>
      </c>
      <c r="D240" s="5" t="s">
        <v>2138</v>
      </c>
      <c r="E240" s="5" t="s">
        <v>2139</v>
      </c>
      <c r="F240" s="5" t="s">
        <v>2140</v>
      </c>
      <c r="G240" s="5" t="s">
        <v>1380</v>
      </c>
      <c r="J240" s="5" t="s">
        <v>2838</v>
      </c>
    </row>
    <row r="241" spans="1:10">
      <c r="A241" s="5">
        <v>240</v>
      </c>
      <c r="B241" s="5" t="s">
        <v>1338</v>
      </c>
      <c r="C241" s="5" t="s">
        <v>96</v>
      </c>
      <c r="D241" s="5" t="s">
        <v>2141</v>
      </c>
      <c r="E241" s="5" t="s">
        <v>2142</v>
      </c>
      <c r="F241" s="5" t="s">
        <v>2143</v>
      </c>
      <c r="G241" s="5" t="s">
        <v>1380</v>
      </c>
      <c r="J241" s="5" t="s">
        <v>2838</v>
      </c>
    </row>
    <row r="242" spans="1:10">
      <c r="A242" s="5">
        <v>241</v>
      </c>
      <c r="B242" s="5" t="s">
        <v>1338</v>
      </c>
      <c r="C242" s="5" t="s">
        <v>96</v>
      </c>
      <c r="D242" s="5" t="s">
        <v>2144</v>
      </c>
      <c r="E242" s="5" t="s">
        <v>2145</v>
      </c>
      <c r="F242" s="5" t="s">
        <v>2146</v>
      </c>
      <c r="G242" s="5" t="s">
        <v>1461</v>
      </c>
      <c r="J242" s="5" t="s">
        <v>2838</v>
      </c>
    </row>
    <row r="243" spans="1:10">
      <c r="A243" s="5">
        <v>242</v>
      </c>
      <c r="B243" s="5" t="s">
        <v>1338</v>
      </c>
      <c r="C243" s="5" t="s">
        <v>96</v>
      </c>
      <c r="D243" s="5" t="s">
        <v>2147</v>
      </c>
      <c r="E243" s="5" t="s">
        <v>2148</v>
      </c>
      <c r="F243" s="5" t="s">
        <v>2149</v>
      </c>
      <c r="G243" s="5" t="s">
        <v>1365</v>
      </c>
      <c r="J243" s="5" t="s">
        <v>2838</v>
      </c>
    </row>
    <row r="244" spans="1:10">
      <c r="A244" s="5">
        <v>243</v>
      </c>
      <c r="B244" s="5" t="s">
        <v>1338</v>
      </c>
      <c r="C244" s="5" t="s">
        <v>96</v>
      </c>
      <c r="D244" s="5" t="s">
        <v>2150</v>
      </c>
      <c r="E244" s="5" t="s">
        <v>2151</v>
      </c>
      <c r="F244" s="5" t="s">
        <v>1575</v>
      </c>
      <c r="G244" s="5" t="s">
        <v>1355</v>
      </c>
      <c r="J244" s="5" t="s">
        <v>2838</v>
      </c>
    </row>
    <row r="245" spans="1:10">
      <c r="A245" s="5">
        <v>244</v>
      </c>
      <c r="B245" s="5" t="s">
        <v>1338</v>
      </c>
      <c r="C245" s="5" t="s">
        <v>96</v>
      </c>
      <c r="D245" s="5" t="s">
        <v>2152</v>
      </c>
      <c r="E245" s="5" t="s">
        <v>2153</v>
      </c>
      <c r="F245" s="5" t="s">
        <v>2154</v>
      </c>
      <c r="G245" s="5" t="s">
        <v>1461</v>
      </c>
      <c r="J245" s="5" t="s">
        <v>2838</v>
      </c>
    </row>
    <row r="246" spans="1:10">
      <c r="A246" s="5">
        <v>245</v>
      </c>
      <c r="B246" s="5" t="s">
        <v>1338</v>
      </c>
      <c r="C246" s="5" t="s">
        <v>96</v>
      </c>
      <c r="D246" s="5" t="s">
        <v>2155</v>
      </c>
      <c r="E246" s="5" t="s">
        <v>2156</v>
      </c>
      <c r="F246" s="5" t="s">
        <v>2157</v>
      </c>
      <c r="G246" s="5" t="s">
        <v>1556</v>
      </c>
      <c r="J246" s="5" t="s">
        <v>2838</v>
      </c>
    </row>
    <row r="247" spans="1:10">
      <c r="A247" s="5">
        <v>246</v>
      </c>
      <c r="B247" s="5" t="s">
        <v>1338</v>
      </c>
      <c r="C247" s="5" t="s">
        <v>96</v>
      </c>
      <c r="D247" s="5" t="s">
        <v>2158</v>
      </c>
      <c r="E247" s="5" t="s">
        <v>2159</v>
      </c>
      <c r="F247" s="5" t="s">
        <v>2160</v>
      </c>
      <c r="G247" s="5" t="s">
        <v>1369</v>
      </c>
      <c r="J247" s="5" t="s">
        <v>2838</v>
      </c>
    </row>
    <row r="248" spans="1:10">
      <c r="A248" s="5">
        <v>247</v>
      </c>
      <c r="B248" s="5" t="s">
        <v>1338</v>
      </c>
      <c r="C248" s="5" t="s">
        <v>96</v>
      </c>
      <c r="D248" s="5" t="s">
        <v>2161</v>
      </c>
      <c r="E248" s="5" t="s">
        <v>2162</v>
      </c>
      <c r="F248" s="5" t="s">
        <v>2163</v>
      </c>
      <c r="G248" s="5" t="s">
        <v>1369</v>
      </c>
      <c r="J248" s="5" t="s">
        <v>2838</v>
      </c>
    </row>
    <row r="249" spans="1:10">
      <c r="A249" s="5">
        <v>248</v>
      </c>
      <c r="B249" s="5" t="s">
        <v>1338</v>
      </c>
      <c r="C249" s="5" t="s">
        <v>96</v>
      </c>
      <c r="D249" s="5" t="s">
        <v>2164</v>
      </c>
      <c r="E249" s="5" t="s">
        <v>2165</v>
      </c>
      <c r="F249" s="5" t="s">
        <v>2166</v>
      </c>
      <c r="G249" s="5" t="s">
        <v>1391</v>
      </c>
      <c r="J249" s="5" t="s">
        <v>2838</v>
      </c>
    </row>
    <row r="250" spans="1:10">
      <c r="A250" s="5">
        <v>249</v>
      </c>
      <c r="B250" s="5" t="s">
        <v>1338</v>
      </c>
      <c r="C250" s="5" t="s">
        <v>96</v>
      </c>
      <c r="D250" s="5" t="s">
        <v>2167</v>
      </c>
      <c r="E250" s="5" t="s">
        <v>2168</v>
      </c>
      <c r="F250" s="5" t="s">
        <v>2169</v>
      </c>
      <c r="G250" s="5" t="s">
        <v>1478</v>
      </c>
      <c r="H250" s="5" t="s">
        <v>2170</v>
      </c>
      <c r="J250" s="5" t="s">
        <v>2838</v>
      </c>
    </row>
    <row r="251" spans="1:10">
      <c r="A251" s="5">
        <v>250</v>
      </c>
      <c r="B251" s="5" t="s">
        <v>1338</v>
      </c>
      <c r="C251" s="5" t="s">
        <v>96</v>
      </c>
      <c r="D251" s="5" t="s">
        <v>2171</v>
      </c>
      <c r="E251" s="5" t="s">
        <v>2172</v>
      </c>
      <c r="F251" s="5" t="s">
        <v>2173</v>
      </c>
      <c r="G251" s="5" t="s">
        <v>1437</v>
      </c>
      <c r="J251" s="5" t="s">
        <v>2838</v>
      </c>
    </row>
    <row r="252" spans="1:10">
      <c r="A252" s="5">
        <v>251</v>
      </c>
      <c r="B252" s="5" t="s">
        <v>1338</v>
      </c>
      <c r="C252" s="5" t="s">
        <v>96</v>
      </c>
      <c r="D252" s="5" t="s">
        <v>2174</v>
      </c>
      <c r="E252" s="5" t="s">
        <v>2175</v>
      </c>
      <c r="F252" s="5" t="s">
        <v>2176</v>
      </c>
      <c r="G252" s="5" t="s">
        <v>1369</v>
      </c>
      <c r="J252" s="5" t="s">
        <v>2838</v>
      </c>
    </row>
    <row r="253" spans="1:10">
      <c r="A253" s="5">
        <v>252</v>
      </c>
      <c r="B253" s="5" t="s">
        <v>1338</v>
      </c>
      <c r="C253" s="5" t="s">
        <v>96</v>
      </c>
      <c r="D253" s="5" t="s">
        <v>2177</v>
      </c>
      <c r="E253" s="5" t="s">
        <v>2178</v>
      </c>
      <c r="F253" s="5" t="s">
        <v>2179</v>
      </c>
      <c r="G253" s="5" t="s">
        <v>1369</v>
      </c>
      <c r="J253" s="5" t="s">
        <v>2838</v>
      </c>
    </row>
    <row r="254" spans="1:10">
      <c r="A254" s="5">
        <v>253</v>
      </c>
      <c r="B254" s="5" t="s">
        <v>1338</v>
      </c>
      <c r="C254" s="5" t="s">
        <v>96</v>
      </c>
      <c r="D254" s="5" t="s">
        <v>2180</v>
      </c>
      <c r="E254" s="5" t="s">
        <v>2181</v>
      </c>
      <c r="F254" s="5" t="s">
        <v>2182</v>
      </c>
      <c r="G254" s="5" t="s">
        <v>1369</v>
      </c>
      <c r="J254" s="5" t="s">
        <v>2838</v>
      </c>
    </row>
    <row r="255" spans="1:10">
      <c r="A255" s="5">
        <v>254</v>
      </c>
      <c r="B255" s="5" t="s">
        <v>1338</v>
      </c>
      <c r="C255" s="5" t="s">
        <v>96</v>
      </c>
      <c r="D255" s="5" t="s">
        <v>2183</v>
      </c>
      <c r="E255" s="5" t="s">
        <v>2184</v>
      </c>
      <c r="F255" s="5" t="s">
        <v>2185</v>
      </c>
      <c r="G255" s="5" t="s">
        <v>1610</v>
      </c>
      <c r="J255" s="5" t="s">
        <v>2838</v>
      </c>
    </row>
    <row r="256" spans="1:10">
      <c r="A256" s="5">
        <v>255</v>
      </c>
      <c r="B256" s="5" t="s">
        <v>1338</v>
      </c>
      <c r="C256" s="5" t="s">
        <v>96</v>
      </c>
      <c r="D256" s="5" t="s">
        <v>2186</v>
      </c>
      <c r="E256" s="5" t="s">
        <v>2184</v>
      </c>
      <c r="F256" s="5" t="s">
        <v>2187</v>
      </c>
      <c r="G256" s="5" t="s">
        <v>1556</v>
      </c>
      <c r="J256" s="5" t="s">
        <v>2838</v>
      </c>
    </row>
    <row r="257" spans="1:10">
      <c r="A257" s="5">
        <v>256</v>
      </c>
      <c r="B257" s="5" t="s">
        <v>1338</v>
      </c>
      <c r="C257" s="5" t="s">
        <v>96</v>
      </c>
      <c r="D257" s="5" t="s">
        <v>2188</v>
      </c>
      <c r="E257" s="5" t="s">
        <v>2184</v>
      </c>
      <c r="F257" s="5" t="s">
        <v>2189</v>
      </c>
      <c r="G257" s="5" t="s">
        <v>1630</v>
      </c>
      <c r="J257" s="5" t="s">
        <v>2838</v>
      </c>
    </row>
    <row r="258" spans="1:10">
      <c r="A258" s="5">
        <v>257</v>
      </c>
      <c r="B258" s="5" t="s">
        <v>1338</v>
      </c>
      <c r="C258" s="5" t="s">
        <v>96</v>
      </c>
      <c r="D258" s="5" t="s">
        <v>2190</v>
      </c>
      <c r="E258" s="5" t="s">
        <v>2191</v>
      </c>
      <c r="F258" s="5" t="s">
        <v>2192</v>
      </c>
      <c r="G258" s="5" t="s">
        <v>2193</v>
      </c>
      <c r="J258" s="5" t="s">
        <v>2838</v>
      </c>
    </row>
    <row r="259" spans="1:10">
      <c r="A259" s="5">
        <v>258</v>
      </c>
      <c r="B259" s="5" t="s">
        <v>1338</v>
      </c>
      <c r="C259" s="5" t="s">
        <v>96</v>
      </c>
      <c r="D259" s="5" t="s">
        <v>2194</v>
      </c>
      <c r="E259" s="5" t="s">
        <v>2195</v>
      </c>
      <c r="F259" s="5" t="s">
        <v>2196</v>
      </c>
      <c r="G259" s="5" t="s">
        <v>1346</v>
      </c>
      <c r="J259" s="5" t="s">
        <v>2838</v>
      </c>
    </row>
    <row r="260" spans="1:10">
      <c r="A260" s="5">
        <v>259</v>
      </c>
      <c r="B260" s="5" t="s">
        <v>1338</v>
      </c>
      <c r="C260" s="5" t="s">
        <v>96</v>
      </c>
      <c r="D260" s="5" t="s">
        <v>2197</v>
      </c>
      <c r="E260" s="5" t="s">
        <v>2198</v>
      </c>
      <c r="F260" s="5" t="s">
        <v>2199</v>
      </c>
      <c r="G260" s="5" t="s">
        <v>1373</v>
      </c>
      <c r="J260" s="5" t="s">
        <v>2838</v>
      </c>
    </row>
    <row r="261" spans="1:10">
      <c r="A261" s="5">
        <v>260</v>
      </c>
      <c r="B261" s="5" t="s">
        <v>1338</v>
      </c>
      <c r="C261" s="5" t="s">
        <v>96</v>
      </c>
      <c r="D261" s="5" t="s">
        <v>2200</v>
      </c>
      <c r="E261" s="5" t="s">
        <v>2201</v>
      </c>
      <c r="F261" s="5" t="s">
        <v>2202</v>
      </c>
      <c r="G261" s="5" t="s">
        <v>1391</v>
      </c>
      <c r="J261" s="5" t="s">
        <v>2838</v>
      </c>
    </row>
    <row r="262" spans="1:10">
      <c r="A262" s="5">
        <v>261</v>
      </c>
      <c r="B262" s="5" t="s">
        <v>1338</v>
      </c>
      <c r="C262" s="5" t="s">
        <v>96</v>
      </c>
      <c r="D262" s="5" t="s">
        <v>2203</v>
      </c>
      <c r="E262" s="5" t="s">
        <v>2204</v>
      </c>
      <c r="F262" s="5" t="s">
        <v>2205</v>
      </c>
      <c r="G262" s="5" t="s">
        <v>1721</v>
      </c>
      <c r="J262" s="5" t="s">
        <v>2838</v>
      </c>
    </row>
    <row r="263" spans="1:10">
      <c r="A263" s="5">
        <v>262</v>
      </c>
      <c r="B263" s="5" t="s">
        <v>1338</v>
      </c>
      <c r="C263" s="5" t="s">
        <v>96</v>
      </c>
      <c r="D263" s="5" t="s">
        <v>2206</v>
      </c>
      <c r="E263" s="5" t="s">
        <v>2207</v>
      </c>
      <c r="F263" s="5" t="s">
        <v>2208</v>
      </c>
      <c r="G263" s="5" t="s">
        <v>1733</v>
      </c>
      <c r="J263" s="5" t="s">
        <v>2838</v>
      </c>
    </row>
    <row r="264" spans="1:10">
      <c r="A264" s="5">
        <v>263</v>
      </c>
      <c r="B264" s="5" t="s">
        <v>1338</v>
      </c>
      <c r="C264" s="5" t="s">
        <v>96</v>
      </c>
      <c r="D264" s="5" t="s">
        <v>2209</v>
      </c>
      <c r="E264" s="5" t="s">
        <v>2210</v>
      </c>
      <c r="F264" s="5" t="s">
        <v>2211</v>
      </c>
      <c r="G264" s="5" t="s">
        <v>1346</v>
      </c>
      <c r="H264" s="5" t="s">
        <v>2212</v>
      </c>
      <c r="J264" s="5" t="s">
        <v>2838</v>
      </c>
    </row>
    <row r="265" spans="1:10">
      <c r="A265" s="5">
        <v>264</v>
      </c>
      <c r="B265" s="5" t="s">
        <v>1338</v>
      </c>
      <c r="C265" s="5" t="s">
        <v>96</v>
      </c>
      <c r="D265" s="5" t="s">
        <v>2213</v>
      </c>
      <c r="E265" s="5" t="s">
        <v>2214</v>
      </c>
      <c r="F265" s="5" t="s">
        <v>2215</v>
      </c>
      <c r="G265" s="5" t="s">
        <v>1617</v>
      </c>
      <c r="J265" s="5" t="s">
        <v>2838</v>
      </c>
    </row>
    <row r="266" spans="1:10">
      <c r="A266" s="5">
        <v>265</v>
      </c>
      <c r="B266" s="5" t="s">
        <v>1338</v>
      </c>
      <c r="C266" s="5" t="s">
        <v>96</v>
      </c>
      <c r="D266" s="5" t="s">
        <v>2216</v>
      </c>
      <c r="E266" s="5" t="s">
        <v>2214</v>
      </c>
      <c r="F266" s="5" t="s">
        <v>2217</v>
      </c>
      <c r="G266" s="5" t="s">
        <v>1707</v>
      </c>
      <c r="J266" s="5" t="s">
        <v>2838</v>
      </c>
    </row>
    <row r="267" spans="1:10">
      <c r="A267" s="5">
        <v>266</v>
      </c>
      <c r="B267" s="5" t="s">
        <v>1338</v>
      </c>
      <c r="C267" s="5" t="s">
        <v>96</v>
      </c>
      <c r="D267" s="5" t="s">
        <v>2218</v>
      </c>
      <c r="E267" s="5" t="s">
        <v>2219</v>
      </c>
      <c r="F267" s="5" t="s">
        <v>2220</v>
      </c>
      <c r="G267" s="5" t="s">
        <v>1737</v>
      </c>
      <c r="J267" s="5" t="s">
        <v>2838</v>
      </c>
    </row>
    <row r="268" spans="1:10">
      <c r="A268" s="5">
        <v>267</v>
      </c>
      <c r="B268" s="5" t="s">
        <v>1338</v>
      </c>
      <c r="C268" s="5" t="s">
        <v>96</v>
      </c>
      <c r="D268" s="5" t="s">
        <v>2221</v>
      </c>
      <c r="E268" s="5" t="s">
        <v>2222</v>
      </c>
      <c r="F268" s="5" t="s">
        <v>2223</v>
      </c>
      <c r="G268" s="5" t="s">
        <v>1350</v>
      </c>
      <c r="J268" s="5" t="s">
        <v>2838</v>
      </c>
    </row>
    <row r="269" spans="1:10">
      <c r="A269" s="5">
        <v>268</v>
      </c>
      <c r="B269" s="5" t="s">
        <v>1338</v>
      </c>
      <c r="C269" s="5" t="s">
        <v>96</v>
      </c>
      <c r="D269" s="5" t="s">
        <v>2224</v>
      </c>
      <c r="E269" s="5" t="s">
        <v>2225</v>
      </c>
      <c r="F269" s="5" t="s">
        <v>2226</v>
      </c>
      <c r="G269" s="5" t="s">
        <v>1369</v>
      </c>
      <c r="J269" s="5" t="s">
        <v>2838</v>
      </c>
    </row>
    <row r="270" spans="1:10">
      <c r="A270" s="5">
        <v>269</v>
      </c>
      <c r="B270" s="5" t="s">
        <v>1338</v>
      </c>
      <c r="C270" s="5" t="s">
        <v>96</v>
      </c>
      <c r="D270" s="5" t="s">
        <v>2227</v>
      </c>
      <c r="E270" s="5" t="s">
        <v>2228</v>
      </c>
      <c r="F270" s="5" t="s">
        <v>2229</v>
      </c>
      <c r="G270" s="5" t="s">
        <v>1602</v>
      </c>
      <c r="J270" s="5" t="s">
        <v>2838</v>
      </c>
    </row>
    <row r="271" spans="1:10">
      <c r="A271" s="5">
        <v>270</v>
      </c>
      <c r="B271" s="5" t="s">
        <v>1338</v>
      </c>
      <c r="C271" s="5" t="s">
        <v>96</v>
      </c>
      <c r="D271" s="5" t="s">
        <v>2230</v>
      </c>
      <c r="E271" s="5" t="s">
        <v>2231</v>
      </c>
      <c r="F271" s="5" t="s">
        <v>2232</v>
      </c>
      <c r="G271" s="5" t="s">
        <v>1365</v>
      </c>
      <c r="J271" s="5" t="s">
        <v>2838</v>
      </c>
    </row>
    <row r="272" spans="1:10">
      <c r="A272" s="5">
        <v>271</v>
      </c>
      <c r="B272" s="5" t="s">
        <v>1338</v>
      </c>
      <c r="C272" s="5" t="s">
        <v>96</v>
      </c>
      <c r="D272" s="5" t="s">
        <v>2233</v>
      </c>
      <c r="E272" s="5" t="s">
        <v>2234</v>
      </c>
      <c r="F272" s="5" t="s">
        <v>2235</v>
      </c>
      <c r="G272" s="5" t="s">
        <v>1630</v>
      </c>
      <c r="J272" s="5" t="s">
        <v>2838</v>
      </c>
    </row>
    <row r="273" spans="1:10">
      <c r="A273" s="5">
        <v>272</v>
      </c>
      <c r="B273" s="5" t="s">
        <v>1338</v>
      </c>
      <c r="C273" s="5" t="s">
        <v>96</v>
      </c>
      <c r="D273" s="5" t="s">
        <v>2236</v>
      </c>
      <c r="E273" s="5" t="s">
        <v>2237</v>
      </c>
      <c r="F273" s="5" t="s">
        <v>2238</v>
      </c>
      <c r="G273" s="5" t="s">
        <v>2239</v>
      </c>
      <c r="J273" s="5" t="s">
        <v>2838</v>
      </c>
    </row>
    <row r="274" spans="1:10">
      <c r="A274" s="5">
        <v>273</v>
      </c>
      <c r="B274" s="5" t="s">
        <v>1338</v>
      </c>
      <c r="C274" s="5" t="s">
        <v>96</v>
      </c>
      <c r="D274" s="5" t="s">
        <v>2240</v>
      </c>
      <c r="E274" s="5" t="s">
        <v>2241</v>
      </c>
      <c r="F274" s="5" t="s">
        <v>2242</v>
      </c>
      <c r="G274" s="5" t="s">
        <v>1556</v>
      </c>
      <c r="J274" s="5" t="s">
        <v>2838</v>
      </c>
    </row>
    <row r="275" spans="1:10">
      <c r="A275" s="5">
        <v>274</v>
      </c>
      <c r="B275" s="5" t="s">
        <v>1338</v>
      </c>
      <c r="C275" s="5" t="s">
        <v>96</v>
      </c>
      <c r="D275" s="5" t="s">
        <v>2243</v>
      </c>
      <c r="E275" s="5" t="s">
        <v>2244</v>
      </c>
      <c r="F275" s="5" t="s">
        <v>2245</v>
      </c>
      <c r="G275" s="5" t="s">
        <v>1410</v>
      </c>
      <c r="J275" s="5" t="s">
        <v>2838</v>
      </c>
    </row>
    <row r="276" spans="1:10">
      <c r="A276" s="5">
        <v>275</v>
      </c>
      <c r="B276" s="5" t="s">
        <v>1338</v>
      </c>
      <c r="C276" s="5" t="s">
        <v>96</v>
      </c>
      <c r="D276" s="5" t="s">
        <v>2246</v>
      </c>
      <c r="E276" s="5" t="s">
        <v>2247</v>
      </c>
      <c r="F276" s="5" t="s">
        <v>2248</v>
      </c>
      <c r="G276" s="5" t="s">
        <v>1830</v>
      </c>
      <c r="J276" s="5" t="s">
        <v>2838</v>
      </c>
    </row>
    <row r="277" spans="1:10">
      <c r="A277" s="5">
        <v>276</v>
      </c>
      <c r="B277" s="5" t="s">
        <v>1338</v>
      </c>
      <c r="C277" s="5" t="s">
        <v>96</v>
      </c>
      <c r="D277" s="5" t="s">
        <v>2249</v>
      </c>
      <c r="E277" s="5" t="s">
        <v>2250</v>
      </c>
      <c r="F277" s="5" t="s">
        <v>2251</v>
      </c>
      <c r="G277" s="5" t="s">
        <v>1365</v>
      </c>
      <c r="J277" s="5" t="s">
        <v>2838</v>
      </c>
    </row>
    <row r="278" spans="1:10">
      <c r="A278" s="5">
        <v>277</v>
      </c>
      <c r="B278" s="5" t="s">
        <v>1338</v>
      </c>
      <c r="C278" s="5" t="s">
        <v>96</v>
      </c>
      <c r="D278" s="5" t="s">
        <v>2252</v>
      </c>
      <c r="E278" s="5" t="s">
        <v>2253</v>
      </c>
      <c r="F278" s="5" t="s">
        <v>2254</v>
      </c>
      <c r="G278" s="5" t="s">
        <v>1365</v>
      </c>
      <c r="J278" s="5" t="s">
        <v>2838</v>
      </c>
    </row>
    <row r="279" spans="1:10">
      <c r="A279" s="5">
        <v>278</v>
      </c>
      <c r="B279" s="5" t="s">
        <v>1338</v>
      </c>
      <c r="C279" s="5" t="s">
        <v>96</v>
      </c>
      <c r="D279" s="5" t="s">
        <v>2255</v>
      </c>
      <c r="E279" s="5" t="s">
        <v>2256</v>
      </c>
      <c r="F279" s="5" t="s">
        <v>2257</v>
      </c>
      <c r="G279" s="5" t="s">
        <v>1556</v>
      </c>
      <c r="J279" s="5" t="s">
        <v>2838</v>
      </c>
    </row>
    <row r="280" spans="1:10">
      <c r="A280" s="5">
        <v>279</v>
      </c>
      <c r="B280" s="5" t="s">
        <v>1338</v>
      </c>
      <c r="C280" s="5" t="s">
        <v>96</v>
      </c>
      <c r="D280" s="5" t="s">
        <v>2258</v>
      </c>
      <c r="E280" s="5" t="s">
        <v>2259</v>
      </c>
      <c r="F280" s="5" t="s">
        <v>2260</v>
      </c>
      <c r="G280" s="5" t="s">
        <v>1406</v>
      </c>
      <c r="J280" s="5" t="s">
        <v>2838</v>
      </c>
    </row>
    <row r="281" spans="1:10">
      <c r="A281" s="5">
        <v>280</v>
      </c>
      <c r="B281" s="5" t="s">
        <v>1338</v>
      </c>
      <c r="C281" s="5" t="s">
        <v>96</v>
      </c>
      <c r="D281" s="5" t="s">
        <v>2261</v>
      </c>
      <c r="E281" s="5" t="s">
        <v>2262</v>
      </c>
      <c r="F281" s="5" t="s">
        <v>2263</v>
      </c>
      <c r="G281" s="5" t="s">
        <v>1420</v>
      </c>
      <c r="J281" s="5" t="s">
        <v>2838</v>
      </c>
    </row>
    <row r="282" spans="1:10">
      <c r="A282" s="5">
        <v>281</v>
      </c>
      <c r="B282" s="5" t="s">
        <v>1338</v>
      </c>
      <c r="C282" s="5" t="s">
        <v>96</v>
      </c>
      <c r="D282" s="5" t="s">
        <v>2264</v>
      </c>
      <c r="E282" s="5" t="s">
        <v>2265</v>
      </c>
      <c r="F282" s="5" t="s">
        <v>2266</v>
      </c>
      <c r="G282" s="5" t="s">
        <v>1399</v>
      </c>
      <c r="J282" s="5" t="s">
        <v>2838</v>
      </c>
    </row>
    <row r="283" spans="1:10">
      <c r="A283" s="5">
        <v>282</v>
      </c>
      <c r="B283" s="5" t="s">
        <v>1338</v>
      </c>
      <c r="C283" s="5" t="s">
        <v>96</v>
      </c>
      <c r="D283" s="5" t="s">
        <v>2267</v>
      </c>
      <c r="E283" s="5" t="s">
        <v>2268</v>
      </c>
      <c r="F283" s="5" t="s">
        <v>2269</v>
      </c>
      <c r="G283" s="5" t="s">
        <v>1529</v>
      </c>
      <c r="J283" s="5" t="s">
        <v>2838</v>
      </c>
    </row>
    <row r="284" spans="1:10">
      <c r="A284" s="5">
        <v>283</v>
      </c>
      <c r="B284" s="5" t="s">
        <v>1338</v>
      </c>
      <c r="C284" s="5" t="s">
        <v>96</v>
      </c>
      <c r="D284" s="5" t="s">
        <v>2270</v>
      </c>
      <c r="E284" s="5" t="s">
        <v>2271</v>
      </c>
      <c r="F284" s="5" t="s">
        <v>2272</v>
      </c>
      <c r="G284" s="5" t="s">
        <v>1529</v>
      </c>
      <c r="J284" s="5" t="s">
        <v>2838</v>
      </c>
    </row>
    <row r="285" spans="1:10">
      <c r="A285" s="5">
        <v>284</v>
      </c>
      <c r="B285" s="5" t="s">
        <v>1338</v>
      </c>
      <c r="C285" s="5" t="s">
        <v>96</v>
      </c>
      <c r="D285" s="5" t="s">
        <v>2273</v>
      </c>
      <c r="E285" s="5" t="s">
        <v>2274</v>
      </c>
      <c r="F285" s="5" t="s">
        <v>2275</v>
      </c>
      <c r="G285" s="5" t="s">
        <v>1630</v>
      </c>
      <c r="H285" s="5" t="s">
        <v>2276</v>
      </c>
      <c r="J285" s="5" t="s">
        <v>2838</v>
      </c>
    </row>
    <row r="286" spans="1:10">
      <c r="A286" s="5">
        <v>285</v>
      </c>
      <c r="B286" s="5" t="s">
        <v>1338</v>
      </c>
      <c r="C286" s="5" t="s">
        <v>96</v>
      </c>
      <c r="D286" s="5" t="s">
        <v>2277</v>
      </c>
      <c r="E286" s="5" t="s">
        <v>2278</v>
      </c>
      <c r="F286" s="5" t="s">
        <v>2279</v>
      </c>
      <c r="G286" s="5" t="s">
        <v>1350</v>
      </c>
      <c r="J286" s="5" t="s">
        <v>2838</v>
      </c>
    </row>
    <row r="287" spans="1:10">
      <c r="A287" s="5">
        <v>286</v>
      </c>
      <c r="B287" s="5" t="s">
        <v>1338</v>
      </c>
      <c r="C287" s="5" t="s">
        <v>96</v>
      </c>
      <c r="D287" s="5" t="s">
        <v>2280</v>
      </c>
      <c r="E287" s="5" t="s">
        <v>2281</v>
      </c>
      <c r="F287" s="5" t="s">
        <v>2282</v>
      </c>
      <c r="G287" s="5" t="s">
        <v>1556</v>
      </c>
      <c r="J287" s="5" t="s">
        <v>2838</v>
      </c>
    </row>
    <row r="288" spans="1:10">
      <c r="A288" s="5">
        <v>287</v>
      </c>
      <c r="B288" s="5" t="s">
        <v>1338</v>
      </c>
      <c r="C288" s="5" t="s">
        <v>96</v>
      </c>
      <c r="D288" s="5" t="s">
        <v>2283</v>
      </c>
      <c r="E288" s="5" t="s">
        <v>2284</v>
      </c>
      <c r="F288" s="5" t="s">
        <v>2285</v>
      </c>
      <c r="G288" s="5" t="s">
        <v>1369</v>
      </c>
      <c r="H288" s="5" t="s">
        <v>2286</v>
      </c>
      <c r="J288" s="5" t="s">
        <v>2838</v>
      </c>
    </row>
    <row r="289" spans="1:10">
      <c r="A289" s="5">
        <v>288</v>
      </c>
      <c r="B289" s="5" t="s">
        <v>1338</v>
      </c>
      <c r="C289" s="5" t="s">
        <v>96</v>
      </c>
      <c r="D289" s="5" t="s">
        <v>2287</v>
      </c>
      <c r="E289" s="5" t="s">
        <v>2288</v>
      </c>
      <c r="F289" s="5" t="s">
        <v>2289</v>
      </c>
      <c r="G289" s="5" t="s">
        <v>1369</v>
      </c>
      <c r="J289" s="5" t="s">
        <v>2838</v>
      </c>
    </row>
    <row r="290" spans="1:10">
      <c r="A290" s="5">
        <v>289</v>
      </c>
      <c r="B290" s="5" t="s">
        <v>1338</v>
      </c>
      <c r="C290" s="5" t="s">
        <v>96</v>
      </c>
      <c r="D290" s="5" t="s">
        <v>2290</v>
      </c>
      <c r="E290" s="5" t="s">
        <v>2291</v>
      </c>
      <c r="F290" s="5" t="s">
        <v>2292</v>
      </c>
      <c r="G290" s="5" t="s">
        <v>2078</v>
      </c>
      <c r="J290" s="5" t="s">
        <v>2838</v>
      </c>
    </row>
    <row r="291" spans="1:10">
      <c r="A291" s="5">
        <v>290</v>
      </c>
      <c r="B291" s="5" t="s">
        <v>1338</v>
      </c>
      <c r="C291" s="5" t="s">
        <v>96</v>
      </c>
      <c r="D291" s="5" t="s">
        <v>2293</v>
      </c>
      <c r="E291" s="5" t="s">
        <v>2294</v>
      </c>
      <c r="F291" s="5" t="s">
        <v>2295</v>
      </c>
      <c r="G291" s="5" t="s">
        <v>1478</v>
      </c>
      <c r="J291" s="5" t="s">
        <v>2838</v>
      </c>
    </row>
    <row r="292" spans="1:10">
      <c r="A292" s="5">
        <v>291</v>
      </c>
      <c r="B292" s="5" t="s">
        <v>1338</v>
      </c>
      <c r="C292" s="5" t="s">
        <v>96</v>
      </c>
      <c r="D292" s="5" t="s">
        <v>2296</v>
      </c>
      <c r="E292" s="5" t="s">
        <v>2297</v>
      </c>
      <c r="F292" s="5" t="s">
        <v>2298</v>
      </c>
      <c r="G292" s="5" t="s">
        <v>1391</v>
      </c>
      <c r="J292" s="5" t="s">
        <v>2838</v>
      </c>
    </row>
    <row r="293" spans="1:10">
      <c r="A293" s="5">
        <v>292</v>
      </c>
      <c r="B293" s="5" t="s">
        <v>1338</v>
      </c>
      <c r="C293" s="5" t="s">
        <v>96</v>
      </c>
      <c r="D293" s="5" t="s">
        <v>2299</v>
      </c>
      <c r="E293" s="5" t="s">
        <v>2300</v>
      </c>
      <c r="F293" s="5" t="s">
        <v>2301</v>
      </c>
      <c r="G293" s="5" t="s">
        <v>1365</v>
      </c>
      <c r="J293" s="5" t="s">
        <v>2838</v>
      </c>
    </row>
    <row r="294" spans="1:10">
      <c r="A294" s="5">
        <v>293</v>
      </c>
      <c r="B294" s="5" t="s">
        <v>1338</v>
      </c>
      <c r="C294" s="5" t="s">
        <v>96</v>
      </c>
      <c r="D294" s="5" t="s">
        <v>2302</v>
      </c>
      <c r="E294" s="5" t="s">
        <v>2303</v>
      </c>
      <c r="F294" s="5" t="s">
        <v>2304</v>
      </c>
      <c r="G294" s="5" t="s">
        <v>1478</v>
      </c>
      <c r="J294" s="5" t="s">
        <v>2838</v>
      </c>
    </row>
    <row r="295" spans="1:10">
      <c r="A295" s="5">
        <v>294</v>
      </c>
      <c r="B295" s="5" t="s">
        <v>1338</v>
      </c>
      <c r="C295" s="5" t="s">
        <v>96</v>
      </c>
      <c r="D295" s="5" t="s">
        <v>2305</v>
      </c>
      <c r="E295" s="5" t="s">
        <v>2306</v>
      </c>
      <c r="F295" s="5" t="s">
        <v>2307</v>
      </c>
      <c r="G295" s="5" t="s">
        <v>1630</v>
      </c>
      <c r="J295" s="5" t="s">
        <v>2838</v>
      </c>
    </row>
    <row r="296" spans="1:10">
      <c r="A296" s="5">
        <v>295</v>
      </c>
      <c r="B296" s="5" t="s">
        <v>1338</v>
      </c>
      <c r="C296" s="5" t="s">
        <v>96</v>
      </c>
      <c r="D296" s="5" t="s">
        <v>2308</v>
      </c>
      <c r="E296" s="5" t="s">
        <v>2309</v>
      </c>
      <c r="F296" s="5" t="s">
        <v>2310</v>
      </c>
      <c r="G296" s="5" t="s">
        <v>1630</v>
      </c>
      <c r="J296" s="5" t="s">
        <v>2838</v>
      </c>
    </row>
    <row r="297" spans="1:10">
      <c r="A297" s="5">
        <v>296</v>
      </c>
      <c r="B297" s="5" t="s">
        <v>1338</v>
      </c>
      <c r="C297" s="5" t="s">
        <v>96</v>
      </c>
      <c r="D297" s="5" t="s">
        <v>2311</v>
      </c>
      <c r="E297" s="5" t="s">
        <v>2312</v>
      </c>
      <c r="F297" s="5" t="s">
        <v>2313</v>
      </c>
      <c r="G297" s="5" t="s">
        <v>1478</v>
      </c>
      <c r="H297" s="5" t="s">
        <v>2314</v>
      </c>
      <c r="J297" s="5" t="s">
        <v>2838</v>
      </c>
    </row>
    <row r="298" spans="1:10">
      <c r="A298" s="5">
        <v>297</v>
      </c>
      <c r="B298" s="5" t="s">
        <v>1338</v>
      </c>
      <c r="C298" s="5" t="s">
        <v>96</v>
      </c>
      <c r="D298" s="5" t="s">
        <v>2315</v>
      </c>
      <c r="E298" s="5" t="s">
        <v>2316</v>
      </c>
      <c r="F298" s="5" t="s">
        <v>2317</v>
      </c>
      <c r="G298" s="5" t="s">
        <v>1380</v>
      </c>
      <c r="J298" s="5" t="s">
        <v>2838</v>
      </c>
    </row>
    <row r="299" spans="1:10">
      <c r="A299" s="5">
        <v>298</v>
      </c>
      <c r="B299" s="5" t="s">
        <v>1338</v>
      </c>
      <c r="C299" s="5" t="s">
        <v>96</v>
      </c>
      <c r="D299" s="5" t="s">
        <v>2318</v>
      </c>
      <c r="E299" s="5" t="s">
        <v>2319</v>
      </c>
      <c r="F299" s="5" t="s">
        <v>2320</v>
      </c>
      <c r="G299" s="5" t="s">
        <v>1406</v>
      </c>
      <c r="J299" s="5" t="s">
        <v>2838</v>
      </c>
    </row>
    <row r="300" spans="1:10">
      <c r="A300" s="5">
        <v>299</v>
      </c>
      <c r="B300" s="5" t="s">
        <v>1338</v>
      </c>
      <c r="C300" s="5" t="s">
        <v>96</v>
      </c>
      <c r="D300" s="5" t="s">
        <v>2321</v>
      </c>
      <c r="E300" s="5" t="s">
        <v>2322</v>
      </c>
      <c r="F300" s="5" t="s">
        <v>2323</v>
      </c>
      <c r="G300" s="5" t="s">
        <v>1940</v>
      </c>
      <c r="J300" s="5" t="s">
        <v>2838</v>
      </c>
    </row>
    <row r="301" spans="1:10">
      <c r="A301" s="5">
        <v>300</v>
      </c>
      <c r="B301" s="5" t="s">
        <v>1338</v>
      </c>
      <c r="C301" s="5" t="s">
        <v>96</v>
      </c>
      <c r="D301" s="5" t="s">
        <v>2324</v>
      </c>
      <c r="E301" s="5" t="s">
        <v>2325</v>
      </c>
      <c r="F301" s="5" t="s">
        <v>2326</v>
      </c>
      <c r="G301" s="5" t="s">
        <v>1365</v>
      </c>
      <c r="J301" s="5" t="s">
        <v>2838</v>
      </c>
    </row>
    <row r="302" spans="1:10">
      <c r="A302" s="5">
        <v>301</v>
      </c>
      <c r="B302" s="5" t="s">
        <v>1338</v>
      </c>
      <c r="C302" s="5" t="s">
        <v>96</v>
      </c>
      <c r="D302" s="5" t="s">
        <v>2327</v>
      </c>
      <c r="E302" s="5" t="s">
        <v>2328</v>
      </c>
      <c r="F302" s="5" t="s">
        <v>2329</v>
      </c>
      <c r="G302" s="5" t="s">
        <v>1868</v>
      </c>
      <c r="J302" s="5" t="s">
        <v>2838</v>
      </c>
    </row>
    <row r="303" spans="1:10">
      <c r="A303" s="5">
        <v>302</v>
      </c>
      <c r="B303" s="5" t="s">
        <v>1338</v>
      </c>
      <c r="C303" s="5" t="s">
        <v>96</v>
      </c>
      <c r="D303" s="5" t="s">
        <v>2330</v>
      </c>
      <c r="E303" s="5" t="s">
        <v>2331</v>
      </c>
      <c r="F303" s="5" t="s">
        <v>2332</v>
      </c>
      <c r="G303" s="5" t="s">
        <v>1868</v>
      </c>
      <c r="H303" s="5" t="s">
        <v>2333</v>
      </c>
      <c r="J303" s="5" t="s">
        <v>2838</v>
      </c>
    </row>
    <row r="304" spans="1:10">
      <c r="A304" s="5">
        <v>303</v>
      </c>
      <c r="B304" s="5" t="s">
        <v>1338</v>
      </c>
      <c r="C304" s="5" t="s">
        <v>96</v>
      </c>
      <c r="D304" s="5" t="s">
        <v>2334</v>
      </c>
      <c r="E304" s="5" t="s">
        <v>2335</v>
      </c>
      <c r="F304" s="5" t="s">
        <v>2336</v>
      </c>
      <c r="G304" s="5" t="s">
        <v>1580</v>
      </c>
      <c r="H304" s="5" t="s">
        <v>2337</v>
      </c>
      <c r="J304" s="5" t="s">
        <v>2838</v>
      </c>
    </row>
    <row r="305" spans="1:10">
      <c r="A305" s="5">
        <v>304</v>
      </c>
      <c r="B305" s="5" t="s">
        <v>1338</v>
      </c>
      <c r="C305" s="5" t="s">
        <v>96</v>
      </c>
      <c r="D305" s="5" t="s">
        <v>2338</v>
      </c>
      <c r="E305" s="5" t="s">
        <v>2339</v>
      </c>
      <c r="F305" s="5" t="s">
        <v>2340</v>
      </c>
      <c r="G305" s="5" t="s">
        <v>1478</v>
      </c>
      <c r="J305" s="5" t="s">
        <v>2838</v>
      </c>
    </row>
    <row r="306" spans="1:10">
      <c r="A306" s="5">
        <v>305</v>
      </c>
      <c r="B306" s="5" t="s">
        <v>1338</v>
      </c>
      <c r="C306" s="5" t="s">
        <v>96</v>
      </c>
      <c r="D306" s="5" t="s">
        <v>2341</v>
      </c>
      <c r="E306" s="5" t="s">
        <v>2342</v>
      </c>
      <c r="F306" s="5" t="s">
        <v>2343</v>
      </c>
      <c r="G306" s="5" t="s">
        <v>1617</v>
      </c>
      <c r="J306" s="5" t="s">
        <v>2838</v>
      </c>
    </row>
    <row r="307" spans="1:10">
      <c r="A307" s="5">
        <v>306</v>
      </c>
      <c r="B307" s="5" t="s">
        <v>1338</v>
      </c>
      <c r="C307" s="5" t="s">
        <v>96</v>
      </c>
      <c r="D307" s="5" t="s">
        <v>2344</v>
      </c>
      <c r="E307" s="5" t="s">
        <v>2345</v>
      </c>
      <c r="F307" s="5" t="s">
        <v>2346</v>
      </c>
      <c r="G307" s="5" t="s">
        <v>1804</v>
      </c>
      <c r="J307" s="5" t="s">
        <v>2838</v>
      </c>
    </row>
    <row r="308" spans="1:10">
      <c r="A308" s="5">
        <v>307</v>
      </c>
      <c r="B308" s="5" t="s">
        <v>1338</v>
      </c>
      <c r="C308" s="5" t="s">
        <v>96</v>
      </c>
      <c r="D308" s="5" t="s">
        <v>2347</v>
      </c>
      <c r="E308" s="5" t="s">
        <v>2348</v>
      </c>
      <c r="F308" s="5" t="s">
        <v>2349</v>
      </c>
      <c r="G308" s="5" t="s">
        <v>1350</v>
      </c>
      <c r="J308" s="5" t="s">
        <v>2838</v>
      </c>
    </row>
    <row r="309" spans="1:10">
      <c r="A309" s="5">
        <v>308</v>
      </c>
      <c r="B309" s="5" t="s">
        <v>1338</v>
      </c>
      <c r="C309" s="5" t="s">
        <v>96</v>
      </c>
      <c r="D309" s="5" t="s">
        <v>2350</v>
      </c>
      <c r="E309" s="5" t="s">
        <v>2351</v>
      </c>
      <c r="F309" s="5" t="s">
        <v>2352</v>
      </c>
      <c r="G309" s="5" t="s">
        <v>1365</v>
      </c>
      <c r="J309" s="5" t="s">
        <v>2838</v>
      </c>
    </row>
    <row r="310" spans="1:10">
      <c r="A310" s="5">
        <v>309</v>
      </c>
      <c r="B310" s="5" t="s">
        <v>1338</v>
      </c>
      <c r="C310" s="5" t="s">
        <v>96</v>
      </c>
      <c r="D310" s="5" t="s">
        <v>2353</v>
      </c>
      <c r="E310" s="5" t="s">
        <v>2354</v>
      </c>
      <c r="F310" s="5" t="s">
        <v>2355</v>
      </c>
      <c r="G310" s="5" t="s">
        <v>2356</v>
      </c>
      <c r="J310" s="5" t="s">
        <v>2838</v>
      </c>
    </row>
    <row r="311" spans="1:10">
      <c r="A311" s="5">
        <v>310</v>
      </c>
      <c r="B311" s="5" t="s">
        <v>1338</v>
      </c>
      <c r="C311" s="5" t="s">
        <v>96</v>
      </c>
      <c r="D311" s="5" t="s">
        <v>2357</v>
      </c>
      <c r="E311" s="5" t="s">
        <v>2358</v>
      </c>
      <c r="F311" s="5" t="s">
        <v>2359</v>
      </c>
      <c r="G311" s="5" t="s">
        <v>1346</v>
      </c>
      <c r="J311" s="5" t="s">
        <v>2838</v>
      </c>
    </row>
    <row r="312" spans="1:10">
      <c r="A312" s="5">
        <v>311</v>
      </c>
      <c r="B312" s="5" t="s">
        <v>1338</v>
      </c>
      <c r="C312" s="5" t="s">
        <v>96</v>
      </c>
      <c r="D312" s="5" t="s">
        <v>2360</v>
      </c>
      <c r="E312" s="5" t="s">
        <v>2361</v>
      </c>
      <c r="F312" s="5" t="s">
        <v>2362</v>
      </c>
      <c r="G312" s="5" t="s">
        <v>1933</v>
      </c>
      <c r="H312" s="5" t="s">
        <v>2363</v>
      </c>
      <c r="J312" s="5" t="s">
        <v>2838</v>
      </c>
    </row>
    <row r="313" spans="1:10">
      <c r="A313" s="5">
        <v>312</v>
      </c>
      <c r="B313" s="5" t="s">
        <v>1338</v>
      </c>
      <c r="C313" s="5" t="s">
        <v>96</v>
      </c>
      <c r="D313" s="5" t="s">
        <v>2364</v>
      </c>
      <c r="E313" s="5" t="s">
        <v>2365</v>
      </c>
      <c r="F313" s="5" t="s">
        <v>2366</v>
      </c>
      <c r="G313" s="5" t="s">
        <v>1630</v>
      </c>
      <c r="H313" s="5" t="s">
        <v>2367</v>
      </c>
      <c r="J313" s="5" t="s">
        <v>2838</v>
      </c>
    </row>
    <row r="314" spans="1:10">
      <c r="A314" s="5">
        <v>313</v>
      </c>
      <c r="B314" s="5" t="s">
        <v>1338</v>
      </c>
      <c r="C314" s="5" t="s">
        <v>96</v>
      </c>
      <c r="D314" s="5" t="s">
        <v>2368</v>
      </c>
      <c r="E314" s="5" t="s">
        <v>2369</v>
      </c>
      <c r="F314" s="5" t="s">
        <v>2370</v>
      </c>
      <c r="G314" s="5" t="s">
        <v>1478</v>
      </c>
      <c r="H314" s="5" t="s">
        <v>2371</v>
      </c>
      <c r="J314" s="5" t="s">
        <v>2838</v>
      </c>
    </row>
    <row r="315" spans="1:10">
      <c r="A315" s="5">
        <v>314</v>
      </c>
      <c r="B315" s="5" t="s">
        <v>1338</v>
      </c>
      <c r="C315" s="5" t="s">
        <v>96</v>
      </c>
      <c r="D315" s="5" t="s">
        <v>2372</v>
      </c>
      <c r="E315" s="5" t="s">
        <v>2373</v>
      </c>
      <c r="F315" s="5" t="s">
        <v>2374</v>
      </c>
      <c r="G315" s="5" t="s">
        <v>1365</v>
      </c>
      <c r="J315" s="5" t="s">
        <v>2838</v>
      </c>
    </row>
    <row r="316" spans="1:10">
      <c r="A316" s="5">
        <v>315</v>
      </c>
      <c r="B316" s="5" t="s">
        <v>1338</v>
      </c>
      <c r="C316" s="5" t="s">
        <v>96</v>
      </c>
      <c r="D316" s="5" t="s">
        <v>2375</v>
      </c>
      <c r="E316" s="5" t="s">
        <v>2376</v>
      </c>
      <c r="F316" s="5" t="s">
        <v>2377</v>
      </c>
      <c r="G316" s="5" t="s">
        <v>1630</v>
      </c>
      <c r="H316" s="5" t="s">
        <v>2378</v>
      </c>
      <c r="J316" s="5" t="s">
        <v>2838</v>
      </c>
    </row>
    <row r="317" spans="1:10">
      <c r="A317" s="5">
        <v>316</v>
      </c>
      <c r="B317" s="5" t="s">
        <v>1338</v>
      </c>
      <c r="C317" s="5" t="s">
        <v>96</v>
      </c>
      <c r="D317" s="5" t="s">
        <v>2379</v>
      </c>
      <c r="E317" s="5" t="s">
        <v>2380</v>
      </c>
      <c r="F317" s="5" t="s">
        <v>2381</v>
      </c>
      <c r="G317" s="5" t="s">
        <v>1465</v>
      </c>
      <c r="H317" s="5" t="s">
        <v>2382</v>
      </c>
      <c r="J317" s="5" t="s">
        <v>2838</v>
      </c>
    </row>
    <row r="318" spans="1:10">
      <c r="A318" s="5">
        <v>317</v>
      </c>
      <c r="B318" s="5" t="s">
        <v>1338</v>
      </c>
      <c r="C318" s="5" t="s">
        <v>96</v>
      </c>
      <c r="D318" s="5" t="s">
        <v>2383</v>
      </c>
      <c r="E318" s="5" t="s">
        <v>2384</v>
      </c>
      <c r="F318" s="5" t="s">
        <v>2385</v>
      </c>
      <c r="G318" s="5" t="s">
        <v>1346</v>
      </c>
      <c r="J318" s="5" t="s">
        <v>2838</v>
      </c>
    </row>
    <row r="319" spans="1:10">
      <c r="A319" s="5">
        <v>318</v>
      </c>
      <c r="B319" s="5" t="s">
        <v>1338</v>
      </c>
      <c r="C319" s="5" t="s">
        <v>96</v>
      </c>
      <c r="D319" s="5" t="s">
        <v>2386</v>
      </c>
      <c r="E319" s="5" t="s">
        <v>2387</v>
      </c>
      <c r="F319" s="5" t="s">
        <v>2388</v>
      </c>
      <c r="G319" s="5" t="s">
        <v>1365</v>
      </c>
      <c r="J319" s="5" t="s">
        <v>2838</v>
      </c>
    </row>
    <row r="320" spans="1:10">
      <c r="A320" s="5">
        <v>319</v>
      </c>
      <c r="B320" s="5" t="s">
        <v>1338</v>
      </c>
      <c r="C320" s="5" t="s">
        <v>96</v>
      </c>
      <c r="D320" s="5" t="s">
        <v>2389</v>
      </c>
      <c r="E320" s="5" t="s">
        <v>2390</v>
      </c>
      <c r="F320" s="5" t="s">
        <v>2391</v>
      </c>
      <c r="G320" s="5" t="s">
        <v>1365</v>
      </c>
      <c r="J320" s="5" t="s">
        <v>2838</v>
      </c>
    </row>
    <row r="321" spans="1:10">
      <c r="A321" s="5">
        <v>320</v>
      </c>
      <c r="B321" s="5" t="s">
        <v>1338</v>
      </c>
      <c r="C321" s="5" t="s">
        <v>96</v>
      </c>
      <c r="D321" s="5" t="s">
        <v>2392</v>
      </c>
      <c r="E321" s="5" t="s">
        <v>2393</v>
      </c>
      <c r="F321" s="5" t="s">
        <v>2394</v>
      </c>
      <c r="G321" s="5" t="s">
        <v>1529</v>
      </c>
      <c r="J321" s="5" t="s">
        <v>2838</v>
      </c>
    </row>
    <row r="322" spans="1:10">
      <c r="A322" s="5">
        <v>321</v>
      </c>
      <c r="B322" s="5" t="s">
        <v>1338</v>
      </c>
      <c r="C322" s="5" t="s">
        <v>96</v>
      </c>
      <c r="D322" s="5" t="s">
        <v>2395</v>
      </c>
      <c r="E322" s="5" t="s">
        <v>2396</v>
      </c>
      <c r="F322" s="5" t="s">
        <v>2397</v>
      </c>
      <c r="G322" s="5" t="s">
        <v>1346</v>
      </c>
      <c r="H322" s="5" t="s">
        <v>2398</v>
      </c>
      <c r="J322" s="5" t="s">
        <v>2838</v>
      </c>
    </row>
    <row r="323" spans="1:10">
      <c r="A323" s="5">
        <v>322</v>
      </c>
      <c r="B323" s="5" t="s">
        <v>1338</v>
      </c>
      <c r="C323" s="5" t="s">
        <v>96</v>
      </c>
      <c r="D323" s="5" t="s">
        <v>2399</v>
      </c>
      <c r="E323" s="5" t="s">
        <v>2400</v>
      </c>
      <c r="F323" s="5" t="s">
        <v>2401</v>
      </c>
      <c r="G323" s="5" t="s">
        <v>1610</v>
      </c>
      <c r="J323" s="5" t="s">
        <v>2838</v>
      </c>
    </row>
    <row r="324" spans="1:10">
      <c r="A324" s="5">
        <v>323</v>
      </c>
      <c r="B324" s="5" t="s">
        <v>1338</v>
      </c>
      <c r="C324" s="5" t="s">
        <v>96</v>
      </c>
      <c r="D324" s="5" t="s">
        <v>2402</v>
      </c>
      <c r="E324" s="5" t="s">
        <v>2403</v>
      </c>
      <c r="F324" s="5" t="s">
        <v>2404</v>
      </c>
      <c r="G324" s="5" t="s">
        <v>1461</v>
      </c>
      <c r="J324" s="5" t="s">
        <v>2838</v>
      </c>
    </row>
    <row r="325" spans="1:10">
      <c r="A325" s="5">
        <v>324</v>
      </c>
      <c r="B325" s="5" t="s">
        <v>1338</v>
      </c>
      <c r="C325" s="5" t="s">
        <v>96</v>
      </c>
      <c r="D325" s="5" t="s">
        <v>2405</v>
      </c>
      <c r="E325" s="5" t="s">
        <v>2406</v>
      </c>
      <c r="F325" s="5" t="s">
        <v>2407</v>
      </c>
      <c r="G325" s="5" t="s">
        <v>1365</v>
      </c>
      <c r="J325" s="5" t="s">
        <v>2838</v>
      </c>
    </row>
    <row r="326" spans="1:10">
      <c r="A326" s="5">
        <v>325</v>
      </c>
      <c r="B326" s="5" t="s">
        <v>1338</v>
      </c>
      <c r="C326" s="5" t="s">
        <v>96</v>
      </c>
      <c r="D326" s="5" t="s">
        <v>2408</v>
      </c>
      <c r="E326" s="5" t="s">
        <v>2409</v>
      </c>
      <c r="F326" s="5" t="s">
        <v>2410</v>
      </c>
      <c r="G326" s="5" t="s">
        <v>1781</v>
      </c>
      <c r="J326" s="5" t="s">
        <v>2838</v>
      </c>
    </row>
    <row r="327" spans="1:10">
      <c r="A327" s="5">
        <v>326</v>
      </c>
      <c r="B327" s="5" t="s">
        <v>1338</v>
      </c>
      <c r="C327" s="5" t="s">
        <v>96</v>
      </c>
      <c r="D327" s="5" t="s">
        <v>2411</v>
      </c>
      <c r="E327" s="5" t="s">
        <v>2412</v>
      </c>
      <c r="F327" s="5" t="s">
        <v>2413</v>
      </c>
      <c r="G327" s="5" t="s">
        <v>1399</v>
      </c>
      <c r="J327" s="5" t="s">
        <v>2838</v>
      </c>
    </row>
    <row r="328" spans="1:10">
      <c r="A328" s="5">
        <v>327</v>
      </c>
      <c r="B328" s="5" t="s">
        <v>1338</v>
      </c>
      <c r="C328" s="5" t="s">
        <v>96</v>
      </c>
      <c r="D328" s="5" t="s">
        <v>2414</v>
      </c>
      <c r="E328" s="5" t="s">
        <v>2415</v>
      </c>
      <c r="F328" s="5" t="s">
        <v>2416</v>
      </c>
      <c r="G328" s="5" t="s">
        <v>1781</v>
      </c>
      <c r="H328" s="5" t="s">
        <v>2417</v>
      </c>
      <c r="J328" s="5" t="s">
        <v>2838</v>
      </c>
    </row>
    <row r="329" spans="1:10">
      <c r="A329" s="5">
        <v>328</v>
      </c>
      <c r="B329" s="5" t="s">
        <v>1338</v>
      </c>
      <c r="C329" s="5" t="s">
        <v>96</v>
      </c>
      <c r="D329" s="5" t="s">
        <v>2418</v>
      </c>
      <c r="E329" s="5" t="s">
        <v>2419</v>
      </c>
      <c r="F329" s="5" t="s">
        <v>2420</v>
      </c>
      <c r="G329" s="5" t="s">
        <v>1391</v>
      </c>
      <c r="J329" s="5" t="s">
        <v>2838</v>
      </c>
    </row>
    <row r="330" spans="1:10">
      <c r="A330" s="5">
        <v>329</v>
      </c>
      <c r="B330" s="5" t="s">
        <v>1338</v>
      </c>
      <c r="C330" s="5" t="s">
        <v>96</v>
      </c>
      <c r="D330" s="5" t="s">
        <v>2421</v>
      </c>
      <c r="E330" s="5" t="s">
        <v>2422</v>
      </c>
      <c r="F330" s="5" t="s">
        <v>2423</v>
      </c>
      <c r="G330" s="5" t="s">
        <v>1478</v>
      </c>
      <c r="J330" s="5" t="s">
        <v>2838</v>
      </c>
    </row>
    <row r="331" spans="1:10">
      <c r="A331" s="5">
        <v>330</v>
      </c>
      <c r="B331" s="5" t="s">
        <v>1338</v>
      </c>
      <c r="C331" s="5" t="s">
        <v>96</v>
      </c>
      <c r="D331" s="5" t="s">
        <v>2424</v>
      </c>
      <c r="E331" s="5" t="s">
        <v>2425</v>
      </c>
      <c r="F331" s="5" t="s">
        <v>2426</v>
      </c>
      <c r="G331" s="5" t="s">
        <v>1369</v>
      </c>
      <c r="J331" s="5" t="s">
        <v>2838</v>
      </c>
    </row>
    <row r="332" spans="1:10">
      <c r="A332" s="5">
        <v>331</v>
      </c>
      <c r="B332" s="5" t="s">
        <v>1338</v>
      </c>
      <c r="C332" s="5" t="s">
        <v>96</v>
      </c>
      <c r="D332" s="5" t="s">
        <v>2427</v>
      </c>
      <c r="E332" s="5" t="s">
        <v>2428</v>
      </c>
      <c r="F332" s="5" t="s">
        <v>2429</v>
      </c>
      <c r="G332" s="5" t="s">
        <v>1733</v>
      </c>
      <c r="J332" s="5" t="s">
        <v>2838</v>
      </c>
    </row>
    <row r="333" spans="1:10">
      <c r="A333" s="5">
        <v>332</v>
      </c>
      <c r="B333" s="5" t="s">
        <v>1338</v>
      </c>
      <c r="C333" s="5" t="s">
        <v>96</v>
      </c>
      <c r="D333" s="5" t="s">
        <v>2430</v>
      </c>
      <c r="E333" s="5" t="s">
        <v>2431</v>
      </c>
      <c r="F333" s="5" t="s">
        <v>2432</v>
      </c>
      <c r="G333" s="5" t="s">
        <v>1365</v>
      </c>
      <c r="J333" s="5" t="s">
        <v>2838</v>
      </c>
    </row>
    <row r="334" spans="1:10">
      <c r="A334" s="5">
        <v>333</v>
      </c>
      <c r="B334" s="5" t="s">
        <v>1338</v>
      </c>
      <c r="C334" s="5" t="s">
        <v>96</v>
      </c>
      <c r="D334" s="5" t="s">
        <v>2433</v>
      </c>
      <c r="E334" s="5" t="s">
        <v>2434</v>
      </c>
      <c r="F334" s="5" t="s">
        <v>2435</v>
      </c>
      <c r="G334" s="5" t="s">
        <v>1707</v>
      </c>
      <c r="J334" s="5" t="s">
        <v>2838</v>
      </c>
    </row>
    <row r="335" spans="1:10">
      <c r="A335" s="5">
        <v>334</v>
      </c>
      <c r="B335" s="5" t="s">
        <v>1338</v>
      </c>
      <c r="C335" s="5" t="s">
        <v>96</v>
      </c>
      <c r="D335" s="5" t="s">
        <v>2436</v>
      </c>
      <c r="E335" s="5" t="s">
        <v>2437</v>
      </c>
      <c r="F335" s="5" t="s">
        <v>2438</v>
      </c>
      <c r="G335" s="5" t="s">
        <v>1365</v>
      </c>
      <c r="J335" s="5" t="s">
        <v>2838</v>
      </c>
    </row>
    <row r="336" spans="1:10">
      <c r="A336" s="5">
        <v>335</v>
      </c>
      <c r="B336" s="5" t="s">
        <v>1338</v>
      </c>
      <c r="C336" s="5" t="s">
        <v>96</v>
      </c>
      <c r="D336" s="5" t="s">
        <v>2439</v>
      </c>
      <c r="E336" s="5" t="s">
        <v>2440</v>
      </c>
      <c r="F336" s="5" t="s">
        <v>2441</v>
      </c>
      <c r="G336" s="5" t="s">
        <v>1461</v>
      </c>
      <c r="J336" s="5" t="s">
        <v>2838</v>
      </c>
    </row>
    <row r="337" spans="1:10">
      <c r="A337" s="5">
        <v>336</v>
      </c>
      <c r="B337" s="5" t="s">
        <v>1338</v>
      </c>
      <c r="C337" s="5" t="s">
        <v>96</v>
      </c>
      <c r="D337" s="5" t="s">
        <v>2442</v>
      </c>
      <c r="E337" s="5" t="s">
        <v>2443</v>
      </c>
      <c r="F337" s="5" t="s">
        <v>2444</v>
      </c>
      <c r="G337" s="5" t="s">
        <v>1721</v>
      </c>
      <c r="J337" s="5" t="s">
        <v>2838</v>
      </c>
    </row>
    <row r="338" spans="1:10">
      <c r="A338" s="5">
        <v>337</v>
      </c>
      <c r="B338" s="5" t="s">
        <v>1338</v>
      </c>
      <c r="C338" s="5" t="s">
        <v>96</v>
      </c>
      <c r="D338" s="5" t="s">
        <v>2445</v>
      </c>
      <c r="E338" s="5" t="s">
        <v>2446</v>
      </c>
      <c r="F338" s="5" t="s">
        <v>2447</v>
      </c>
      <c r="G338" s="5" t="s">
        <v>2448</v>
      </c>
      <c r="J338" s="5" t="s">
        <v>2838</v>
      </c>
    </row>
    <row r="339" spans="1:10">
      <c r="A339" s="5">
        <v>338</v>
      </c>
      <c r="B339" s="5" t="s">
        <v>1338</v>
      </c>
      <c r="C339" s="5" t="s">
        <v>96</v>
      </c>
      <c r="D339" s="5" t="s">
        <v>2449</v>
      </c>
      <c r="E339" s="5" t="s">
        <v>2450</v>
      </c>
      <c r="F339" s="5" t="s">
        <v>2451</v>
      </c>
      <c r="G339" s="5" t="s">
        <v>2452</v>
      </c>
      <c r="J339" s="5" t="s">
        <v>2838</v>
      </c>
    </row>
    <row r="340" spans="1:10">
      <c r="A340" s="5">
        <v>339</v>
      </c>
      <c r="B340" s="5" t="s">
        <v>1338</v>
      </c>
      <c r="C340" s="5" t="s">
        <v>96</v>
      </c>
      <c r="D340" s="5" t="s">
        <v>2453</v>
      </c>
      <c r="E340" s="5" t="s">
        <v>2454</v>
      </c>
      <c r="F340" s="5" t="s">
        <v>2455</v>
      </c>
      <c r="G340" s="5" t="s">
        <v>1549</v>
      </c>
      <c r="J340" s="5" t="s">
        <v>2838</v>
      </c>
    </row>
    <row r="341" spans="1:10">
      <c r="A341" s="5">
        <v>340</v>
      </c>
      <c r="B341" s="5" t="s">
        <v>1338</v>
      </c>
      <c r="C341" s="5" t="s">
        <v>96</v>
      </c>
      <c r="D341" s="5" t="s">
        <v>2456</v>
      </c>
      <c r="E341" s="5" t="s">
        <v>2457</v>
      </c>
      <c r="F341" s="5" t="s">
        <v>2458</v>
      </c>
      <c r="G341" s="5" t="s">
        <v>1346</v>
      </c>
      <c r="J341" s="5" t="s">
        <v>2838</v>
      </c>
    </row>
    <row r="342" spans="1:10">
      <c r="A342" s="5">
        <v>341</v>
      </c>
      <c r="B342" s="5" t="s">
        <v>1338</v>
      </c>
      <c r="C342" s="5" t="s">
        <v>96</v>
      </c>
      <c r="D342" s="5" t="s">
        <v>2459</v>
      </c>
      <c r="E342" s="5" t="s">
        <v>2460</v>
      </c>
      <c r="F342" s="5" t="s">
        <v>2461</v>
      </c>
      <c r="G342" s="5" t="s">
        <v>1437</v>
      </c>
      <c r="J342" s="5" t="s">
        <v>2838</v>
      </c>
    </row>
    <row r="343" spans="1:10">
      <c r="A343" s="5">
        <v>342</v>
      </c>
      <c r="B343" s="5" t="s">
        <v>1338</v>
      </c>
      <c r="C343" s="5" t="s">
        <v>96</v>
      </c>
      <c r="D343" s="5" t="s">
        <v>2462</v>
      </c>
      <c r="E343" s="5" t="s">
        <v>2463</v>
      </c>
      <c r="F343" s="5" t="s">
        <v>2464</v>
      </c>
      <c r="G343" s="5" t="s">
        <v>2465</v>
      </c>
      <c r="J343" s="5" t="s">
        <v>2838</v>
      </c>
    </row>
    <row r="344" spans="1:10">
      <c r="A344" s="5">
        <v>343</v>
      </c>
      <c r="B344" s="5" t="s">
        <v>1338</v>
      </c>
      <c r="C344" s="5" t="s">
        <v>96</v>
      </c>
      <c r="D344" s="5" t="s">
        <v>2466</v>
      </c>
      <c r="E344" s="5" t="s">
        <v>2467</v>
      </c>
      <c r="F344" s="5" t="s">
        <v>2468</v>
      </c>
      <c r="G344" s="5" t="s">
        <v>1420</v>
      </c>
      <c r="J344" s="5" t="s">
        <v>2838</v>
      </c>
    </row>
    <row r="345" spans="1:10">
      <c r="A345" s="5">
        <v>344</v>
      </c>
      <c r="B345" s="5" t="s">
        <v>1338</v>
      </c>
      <c r="C345" s="5" t="s">
        <v>96</v>
      </c>
      <c r="D345" s="5" t="s">
        <v>2469</v>
      </c>
      <c r="E345" s="5" t="s">
        <v>2470</v>
      </c>
      <c r="F345" s="5" t="s">
        <v>2471</v>
      </c>
      <c r="G345" s="5" t="s">
        <v>1365</v>
      </c>
      <c r="H345" s="5" t="s">
        <v>2472</v>
      </c>
      <c r="J345" s="5" t="s">
        <v>2838</v>
      </c>
    </row>
    <row r="346" spans="1:10">
      <c r="A346" s="5">
        <v>345</v>
      </c>
      <c r="B346" s="5" t="s">
        <v>1338</v>
      </c>
      <c r="C346" s="5" t="s">
        <v>96</v>
      </c>
      <c r="D346" s="5" t="s">
        <v>2473</v>
      </c>
      <c r="E346" s="5" t="s">
        <v>2474</v>
      </c>
      <c r="F346" s="5" t="s">
        <v>2475</v>
      </c>
      <c r="G346" s="5" t="s">
        <v>1399</v>
      </c>
      <c r="J346" s="5" t="s">
        <v>2838</v>
      </c>
    </row>
    <row r="347" spans="1:10">
      <c r="A347" s="5">
        <v>346</v>
      </c>
      <c r="B347" s="5" t="s">
        <v>1338</v>
      </c>
      <c r="C347" s="5" t="s">
        <v>96</v>
      </c>
      <c r="D347" s="5" t="s">
        <v>2476</v>
      </c>
      <c r="E347" s="5" t="s">
        <v>2477</v>
      </c>
      <c r="F347" s="5" t="s">
        <v>2478</v>
      </c>
      <c r="G347" s="5" t="s">
        <v>1580</v>
      </c>
      <c r="J347" s="5" t="s">
        <v>2838</v>
      </c>
    </row>
    <row r="348" spans="1:10">
      <c r="A348" s="5">
        <v>347</v>
      </c>
      <c r="B348" s="5" t="s">
        <v>1338</v>
      </c>
      <c r="C348" s="5" t="s">
        <v>96</v>
      </c>
      <c r="D348" s="5" t="s">
        <v>2479</v>
      </c>
      <c r="E348" s="5" t="s">
        <v>2480</v>
      </c>
      <c r="F348" s="5" t="s">
        <v>2481</v>
      </c>
      <c r="G348" s="5" t="s">
        <v>1761</v>
      </c>
      <c r="J348" s="5" t="s">
        <v>2838</v>
      </c>
    </row>
    <row r="349" spans="1:10">
      <c r="A349" s="5">
        <v>348</v>
      </c>
      <c r="B349" s="5" t="s">
        <v>1338</v>
      </c>
      <c r="C349" s="5" t="s">
        <v>96</v>
      </c>
      <c r="D349" s="5" t="s">
        <v>2482</v>
      </c>
      <c r="E349" s="5" t="s">
        <v>2483</v>
      </c>
      <c r="F349" s="5" t="s">
        <v>2484</v>
      </c>
      <c r="G349" s="5" t="s">
        <v>1346</v>
      </c>
      <c r="J349" s="5" t="s">
        <v>2838</v>
      </c>
    </row>
    <row r="350" spans="1:10">
      <c r="A350" s="5">
        <v>349</v>
      </c>
      <c r="B350" s="5" t="s">
        <v>1338</v>
      </c>
      <c r="C350" s="5" t="s">
        <v>96</v>
      </c>
      <c r="D350" s="5" t="s">
        <v>2485</v>
      </c>
      <c r="E350" s="5" t="s">
        <v>2486</v>
      </c>
      <c r="F350" s="5" t="s">
        <v>2487</v>
      </c>
      <c r="G350" s="5" t="s">
        <v>1501</v>
      </c>
      <c r="J350" s="5" t="s">
        <v>2838</v>
      </c>
    </row>
    <row r="351" spans="1:10">
      <c r="A351" s="5">
        <v>350</v>
      </c>
      <c r="B351" s="5" t="s">
        <v>1338</v>
      </c>
      <c r="C351" s="5" t="s">
        <v>96</v>
      </c>
      <c r="D351" s="5" t="s">
        <v>2488</v>
      </c>
      <c r="E351" s="5" t="s">
        <v>2489</v>
      </c>
      <c r="F351" s="5" t="s">
        <v>2490</v>
      </c>
      <c r="G351" s="5" t="s">
        <v>1365</v>
      </c>
      <c r="J351" s="5" t="s">
        <v>2838</v>
      </c>
    </row>
    <row r="352" spans="1:10">
      <c r="A352" s="5">
        <v>351</v>
      </c>
      <c r="B352" s="5" t="s">
        <v>1338</v>
      </c>
      <c r="C352" s="5" t="s">
        <v>96</v>
      </c>
      <c r="D352" s="5" t="s">
        <v>2491</v>
      </c>
      <c r="E352" s="5" t="s">
        <v>2492</v>
      </c>
      <c r="F352" s="5" t="s">
        <v>2493</v>
      </c>
      <c r="G352" s="5" t="s">
        <v>2494</v>
      </c>
      <c r="H352" s="5" t="s">
        <v>2495</v>
      </c>
      <c r="J352" s="5" t="s">
        <v>2838</v>
      </c>
    </row>
    <row r="353" spans="1:10">
      <c r="A353" s="5">
        <v>352</v>
      </c>
      <c r="B353" s="5" t="s">
        <v>1338</v>
      </c>
      <c r="C353" s="5" t="s">
        <v>96</v>
      </c>
      <c r="D353" s="5" t="s">
        <v>2496</v>
      </c>
      <c r="E353" s="5" t="s">
        <v>2497</v>
      </c>
      <c r="F353" s="5" t="s">
        <v>2498</v>
      </c>
      <c r="G353" s="5" t="s">
        <v>1830</v>
      </c>
      <c r="H353" s="5" t="s">
        <v>2499</v>
      </c>
      <c r="J353" s="5" t="s">
        <v>2838</v>
      </c>
    </row>
    <row r="354" spans="1:10">
      <c r="A354" s="5">
        <v>353</v>
      </c>
      <c r="B354" s="5" t="s">
        <v>1338</v>
      </c>
      <c r="C354" s="5" t="s">
        <v>96</v>
      </c>
      <c r="D354" s="5" t="s">
        <v>2500</v>
      </c>
      <c r="E354" s="5" t="s">
        <v>2501</v>
      </c>
      <c r="F354" s="5" t="s">
        <v>2502</v>
      </c>
      <c r="G354" s="5" t="s">
        <v>1365</v>
      </c>
      <c r="J354" s="5" t="s">
        <v>2838</v>
      </c>
    </row>
    <row r="355" spans="1:10">
      <c r="A355" s="5">
        <v>354</v>
      </c>
      <c r="B355" s="5" t="s">
        <v>1338</v>
      </c>
      <c r="C355" s="5" t="s">
        <v>96</v>
      </c>
      <c r="D355" s="5" t="s">
        <v>2503</v>
      </c>
      <c r="E355" s="5" t="s">
        <v>2504</v>
      </c>
      <c r="F355" s="5" t="s">
        <v>2505</v>
      </c>
      <c r="G355" s="5" t="s">
        <v>1365</v>
      </c>
      <c r="J355" s="5" t="s">
        <v>2838</v>
      </c>
    </row>
    <row r="356" spans="1:10">
      <c r="A356" s="5">
        <v>355</v>
      </c>
      <c r="B356" s="5" t="s">
        <v>1338</v>
      </c>
      <c r="C356" s="5" t="s">
        <v>96</v>
      </c>
      <c r="D356" s="5" t="s">
        <v>2506</v>
      </c>
      <c r="E356" s="5" t="s">
        <v>2507</v>
      </c>
      <c r="F356" s="5" t="s">
        <v>2508</v>
      </c>
      <c r="G356" s="5" t="s">
        <v>1610</v>
      </c>
      <c r="J356" s="5" t="s">
        <v>2838</v>
      </c>
    </row>
    <row r="357" spans="1:10">
      <c r="A357" s="5">
        <v>356</v>
      </c>
      <c r="B357" s="5" t="s">
        <v>1338</v>
      </c>
      <c r="C357" s="5" t="s">
        <v>96</v>
      </c>
      <c r="D357" s="5" t="s">
        <v>2509</v>
      </c>
      <c r="E357" s="5" t="s">
        <v>2510</v>
      </c>
      <c r="F357" s="5" t="s">
        <v>2511</v>
      </c>
      <c r="G357" s="5" t="s">
        <v>1406</v>
      </c>
      <c r="J357" s="5" t="s">
        <v>2838</v>
      </c>
    </row>
    <row r="358" spans="1:10">
      <c r="A358" s="5">
        <v>357</v>
      </c>
      <c r="B358" s="5" t="s">
        <v>1338</v>
      </c>
      <c r="C358" s="5" t="s">
        <v>96</v>
      </c>
      <c r="D358" s="5" t="s">
        <v>2512</v>
      </c>
      <c r="E358" s="5" t="s">
        <v>2513</v>
      </c>
      <c r="F358" s="5" t="s">
        <v>2514</v>
      </c>
      <c r="G358" s="5" t="s">
        <v>1630</v>
      </c>
      <c r="J358" s="5" t="s">
        <v>2838</v>
      </c>
    </row>
    <row r="359" spans="1:10">
      <c r="A359" s="5">
        <v>358</v>
      </c>
      <c r="B359" s="5" t="s">
        <v>1338</v>
      </c>
      <c r="C359" s="5" t="s">
        <v>96</v>
      </c>
      <c r="D359" s="5" t="s">
        <v>2515</v>
      </c>
      <c r="E359" s="5" t="s">
        <v>2516</v>
      </c>
      <c r="F359" s="5" t="s">
        <v>2517</v>
      </c>
      <c r="G359" s="5" t="s">
        <v>1365</v>
      </c>
      <c r="J359" s="5" t="s">
        <v>2838</v>
      </c>
    </row>
    <row r="360" spans="1:10">
      <c r="A360" s="5">
        <v>359</v>
      </c>
      <c r="B360" s="5" t="s">
        <v>1338</v>
      </c>
      <c r="C360" s="5" t="s">
        <v>96</v>
      </c>
      <c r="D360" s="5" t="s">
        <v>2518</v>
      </c>
      <c r="E360" s="5" t="s">
        <v>2519</v>
      </c>
      <c r="F360" s="5" t="s">
        <v>2520</v>
      </c>
      <c r="G360" s="5" t="s">
        <v>1529</v>
      </c>
      <c r="J360" s="5" t="s">
        <v>2838</v>
      </c>
    </row>
    <row r="361" spans="1:10">
      <c r="A361" s="5">
        <v>360</v>
      </c>
      <c r="B361" s="5" t="s">
        <v>1338</v>
      </c>
      <c r="C361" s="5" t="s">
        <v>96</v>
      </c>
      <c r="D361" s="5" t="s">
        <v>2521</v>
      </c>
      <c r="E361" s="5" t="s">
        <v>2522</v>
      </c>
      <c r="F361" s="5" t="s">
        <v>2523</v>
      </c>
      <c r="G361" s="5" t="s">
        <v>1410</v>
      </c>
      <c r="J361" s="5" t="s">
        <v>2838</v>
      </c>
    </row>
    <row r="362" spans="1:10">
      <c r="A362" s="5">
        <v>361</v>
      </c>
      <c r="B362" s="5" t="s">
        <v>1338</v>
      </c>
      <c r="C362" s="5" t="s">
        <v>96</v>
      </c>
      <c r="D362" s="5" t="s">
        <v>2524</v>
      </c>
      <c r="E362" s="5" t="s">
        <v>2525</v>
      </c>
      <c r="F362" s="5" t="s">
        <v>2526</v>
      </c>
      <c r="G362" s="5" t="s">
        <v>1630</v>
      </c>
      <c r="J362" s="5" t="s">
        <v>2838</v>
      </c>
    </row>
    <row r="363" spans="1:10">
      <c r="A363" s="5">
        <v>362</v>
      </c>
      <c r="B363" s="5" t="s">
        <v>1338</v>
      </c>
      <c r="C363" s="5" t="s">
        <v>96</v>
      </c>
      <c r="D363" s="5" t="s">
        <v>2527</v>
      </c>
      <c r="E363" s="5" t="s">
        <v>2528</v>
      </c>
      <c r="F363" s="5" t="s">
        <v>2529</v>
      </c>
      <c r="G363" s="5" t="s">
        <v>1478</v>
      </c>
      <c r="J363" s="5" t="s">
        <v>2838</v>
      </c>
    </row>
    <row r="364" spans="1:10">
      <c r="A364" s="5">
        <v>363</v>
      </c>
      <c r="B364" s="5" t="s">
        <v>1338</v>
      </c>
      <c r="C364" s="5" t="s">
        <v>96</v>
      </c>
      <c r="D364" s="5" t="s">
        <v>2530</v>
      </c>
      <c r="E364" s="5" t="s">
        <v>2531</v>
      </c>
      <c r="F364" s="5" t="s">
        <v>2532</v>
      </c>
      <c r="G364" s="5" t="s">
        <v>1556</v>
      </c>
      <c r="J364" s="5" t="s">
        <v>2838</v>
      </c>
    </row>
    <row r="365" spans="1:10">
      <c r="A365" s="5">
        <v>364</v>
      </c>
      <c r="B365" s="5" t="s">
        <v>1338</v>
      </c>
      <c r="C365" s="5" t="s">
        <v>96</v>
      </c>
      <c r="D365" s="5" t="s">
        <v>2533</v>
      </c>
      <c r="E365" s="5" t="s">
        <v>2534</v>
      </c>
      <c r="F365" s="5" t="s">
        <v>2535</v>
      </c>
      <c r="G365" s="5" t="s">
        <v>1365</v>
      </c>
      <c r="J365" s="5" t="s">
        <v>2838</v>
      </c>
    </row>
    <row r="366" spans="1:10">
      <c r="A366" s="5">
        <v>365</v>
      </c>
      <c r="B366" s="5" t="s">
        <v>1338</v>
      </c>
      <c r="C366" s="5" t="s">
        <v>96</v>
      </c>
      <c r="D366" s="5" t="s">
        <v>2536</v>
      </c>
      <c r="E366" s="5" t="s">
        <v>2537</v>
      </c>
      <c r="F366" s="5" t="s">
        <v>2538</v>
      </c>
      <c r="G366" s="5" t="s">
        <v>2078</v>
      </c>
      <c r="J366" s="5" t="s">
        <v>2838</v>
      </c>
    </row>
    <row r="367" spans="1:10">
      <c r="A367" s="5">
        <v>366</v>
      </c>
      <c r="B367" s="5" t="s">
        <v>1338</v>
      </c>
      <c r="C367" s="5" t="s">
        <v>96</v>
      </c>
      <c r="D367" s="5" t="s">
        <v>2539</v>
      </c>
      <c r="E367" s="5" t="s">
        <v>2540</v>
      </c>
      <c r="F367" s="5" t="s">
        <v>2541</v>
      </c>
      <c r="G367" s="5" t="s">
        <v>1399</v>
      </c>
      <c r="J367" s="5" t="s">
        <v>2838</v>
      </c>
    </row>
    <row r="368" spans="1:10">
      <c r="A368" s="5">
        <v>367</v>
      </c>
      <c r="B368" s="5" t="s">
        <v>1338</v>
      </c>
      <c r="C368" s="5" t="s">
        <v>96</v>
      </c>
      <c r="D368" s="5" t="s">
        <v>2542</v>
      </c>
      <c r="E368" s="5" t="s">
        <v>2543</v>
      </c>
      <c r="F368" s="5" t="s">
        <v>2544</v>
      </c>
      <c r="G368" s="5" t="s">
        <v>1781</v>
      </c>
      <c r="J368" s="5" t="s">
        <v>2838</v>
      </c>
    </row>
    <row r="369" spans="1:10">
      <c r="A369" s="5">
        <v>368</v>
      </c>
      <c r="B369" s="5" t="s">
        <v>1338</v>
      </c>
      <c r="C369" s="5" t="s">
        <v>96</v>
      </c>
      <c r="D369" s="5" t="s">
        <v>2545</v>
      </c>
      <c r="E369" s="5" t="s">
        <v>2546</v>
      </c>
      <c r="F369" s="5" t="s">
        <v>2547</v>
      </c>
      <c r="G369" s="5" t="s">
        <v>1630</v>
      </c>
      <c r="J369" s="5" t="s">
        <v>2838</v>
      </c>
    </row>
    <row r="370" spans="1:10">
      <c r="A370" s="5">
        <v>369</v>
      </c>
      <c r="B370" s="5" t="s">
        <v>1338</v>
      </c>
      <c r="C370" s="5" t="s">
        <v>96</v>
      </c>
      <c r="D370" s="5" t="s">
        <v>2548</v>
      </c>
      <c r="E370" s="5" t="s">
        <v>2549</v>
      </c>
      <c r="F370" s="5" t="s">
        <v>2550</v>
      </c>
      <c r="G370" s="5" t="s">
        <v>1410</v>
      </c>
      <c r="J370" s="5" t="s">
        <v>2838</v>
      </c>
    </row>
    <row r="371" spans="1:10">
      <c r="A371" s="5">
        <v>370</v>
      </c>
      <c r="B371" s="5" t="s">
        <v>1338</v>
      </c>
      <c r="C371" s="5" t="s">
        <v>96</v>
      </c>
      <c r="D371" s="5" t="s">
        <v>2551</v>
      </c>
      <c r="E371" s="5" t="s">
        <v>2552</v>
      </c>
      <c r="F371" s="5" t="s">
        <v>2553</v>
      </c>
      <c r="G371" s="5" t="s">
        <v>1399</v>
      </c>
      <c r="J371" s="5" t="s">
        <v>2838</v>
      </c>
    </row>
    <row r="372" spans="1:10">
      <c r="A372" s="5">
        <v>371</v>
      </c>
      <c r="B372" s="5" t="s">
        <v>1338</v>
      </c>
      <c r="C372" s="5" t="s">
        <v>96</v>
      </c>
      <c r="D372" s="5" t="s">
        <v>2554</v>
      </c>
      <c r="E372" s="5" t="s">
        <v>2555</v>
      </c>
      <c r="F372" s="5" t="s">
        <v>2556</v>
      </c>
      <c r="G372" s="5" t="s">
        <v>1369</v>
      </c>
      <c r="J372" s="5" t="s">
        <v>2838</v>
      </c>
    </row>
    <row r="373" spans="1:10">
      <c r="A373" s="5">
        <v>372</v>
      </c>
      <c r="B373" s="5" t="s">
        <v>1338</v>
      </c>
      <c r="C373" s="5" t="s">
        <v>96</v>
      </c>
      <c r="D373" s="5" t="s">
        <v>2557</v>
      </c>
      <c r="E373" s="5" t="s">
        <v>2558</v>
      </c>
      <c r="F373" s="5" t="s">
        <v>2559</v>
      </c>
      <c r="G373" s="5" t="s">
        <v>2448</v>
      </c>
      <c r="J373" s="5" t="s">
        <v>2838</v>
      </c>
    </row>
    <row r="374" spans="1:10">
      <c r="A374" s="5">
        <v>373</v>
      </c>
      <c r="B374" s="5" t="s">
        <v>1338</v>
      </c>
      <c r="C374" s="5" t="s">
        <v>96</v>
      </c>
      <c r="D374" s="5" t="s">
        <v>2560</v>
      </c>
      <c r="E374" s="5" t="s">
        <v>2561</v>
      </c>
      <c r="F374" s="5" t="s">
        <v>2562</v>
      </c>
      <c r="G374" s="5" t="s">
        <v>1933</v>
      </c>
      <c r="J374" s="5" t="s">
        <v>2838</v>
      </c>
    </row>
    <row r="375" spans="1:10">
      <c r="A375" s="5">
        <v>374</v>
      </c>
      <c r="B375" s="5" t="s">
        <v>1338</v>
      </c>
      <c r="C375" s="5" t="s">
        <v>96</v>
      </c>
      <c r="D375" s="5" t="s">
        <v>2563</v>
      </c>
      <c r="E375" s="5" t="s">
        <v>2564</v>
      </c>
      <c r="F375" s="5" t="s">
        <v>2565</v>
      </c>
      <c r="G375" s="5" t="s">
        <v>1380</v>
      </c>
      <c r="J375" s="5" t="s">
        <v>2838</v>
      </c>
    </row>
    <row r="376" spans="1:10">
      <c r="A376" s="5">
        <v>375</v>
      </c>
      <c r="B376" s="5" t="s">
        <v>1338</v>
      </c>
      <c r="C376" s="5" t="s">
        <v>96</v>
      </c>
      <c r="D376" s="5" t="s">
        <v>2566</v>
      </c>
      <c r="E376" s="5" t="s">
        <v>2567</v>
      </c>
      <c r="F376" s="5" t="s">
        <v>2568</v>
      </c>
      <c r="G376" s="5" t="s">
        <v>2569</v>
      </c>
      <c r="J376" s="5" t="s">
        <v>2838</v>
      </c>
    </row>
    <row r="377" spans="1:10">
      <c r="A377" s="5">
        <v>376</v>
      </c>
      <c r="B377" s="5" t="s">
        <v>1338</v>
      </c>
      <c r="C377" s="5" t="s">
        <v>96</v>
      </c>
      <c r="D377" s="5" t="s">
        <v>2570</v>
      </c>
      <c r="E377" s="5" t="s">
        <v>2571</v>
      </c>
      <c r="F377" s="5" t="s">
        <v>2572</v>
      </c>
      <c r="G377" s="5" t="s">
        <v>2078</v>
      </c>
      <c r="J377" s="5" t="s">
        <v>2838</v>
      </c>
    </row>
    <row r="378" spans="1:10">
      <c r="A378" s="5">
        <v>377</v>
      </c>
      <c r="B378" s="5" t="s">
        <v>1338</v>
      </c>
      <c r="C378" s="5" t="s">
        <v>96</v>
      </c>
      <c r="D378" s="5" t="s">
        <v>2573</v>
      </c>
      <c r="E378" s="5" t="s">
        <v>2574</v>
      </c>
      <c r="F378" s="5" t="s">
        <v>2575</v>
      </c>
      <c r="G378" s="5" t="s">
        <v>2576</v>
      </c>
      <c r="H378" s="5" t="s">
        <v>2577</v>
      </c>
      <c r="J378" s="5" t="s">
        <v>2838</v>
      </c>
    </row>
    <row r="379" spans="1:10">
      <c r="A379" s="5">
        <v>378</v>
      </c>
      <c r="B379" s="5" t="s">
        <v>1338</v>
      </c>
      <c r="C379" s="5" t="s">
        <v>96</v>
      </c>
      <c r="D379" s="5" t="s">
        <v>2578</v>
      </c>
      <c r="E379" s="5" t="s">
        <v>2579</v>
      </c>
      <c r="F379" s="5" t="s">
        <v>2580</v>
      </c>
      <c r="G379" s="5" t="s">
        <v>1369</v>
      </c>
      <c r="J379" s="5" t="s">
        <v>2838</v>
      </c>
    </row>
    <row r="380" spans="1:10">
      <c r="A380" s="5">
        <v>379</v>
      </c>
      <c r="B380" s="5" t="s">
        <v>1338</v>
      </c>
      <c r="C380" s="5" t="s">
        <v>96</v>
      </c>
      <c r="D380" s="5" t="s">
        <v>2581</v>
      </c>
      <c r="E380" s="5" t="s">
        <v>2582</v>
      </c>
      <c r="F380" s="5" t="s">
        <v>2583</v>
      </c>
      <c r="G380" s="5" t="s">
        <v>1406</v>
      </c>
      <c r="J380" s="5" t="s">
        <v>2838</v>
      </c>
    </row>
    <row r="381" spans="1:10">
      <c r="A381" s="5">
        <v>380</v>
      </c>
      <c r="B381" s="5" t="s">
        <v>1338</v>
      </c>
      <c r="C381" s="5" t="s">
        <v>96</v>
      </c>
      <c r="D381" s="5" t="s">
        <v>2584</v>
      </c>
      <c r="E381" s="5" t="s">
        <v>2585</v>
      </c>
      <c r="F381" s="5" t="s">
        <v>2586</v>
      </c>
      <c r="G381" s="5" t="s">
        <v>1365</v>
      </c>
      <c r="J381" s="5" t="s">
        <v>2838</v>
      </c>
    </row>
    <row r="382" spans="1:10">
      <c r="A382" s="5">
        <v>381</v>
      </c>
      <c r="B382" s="5" t="s">
        <v>1338</v>
      </c>
      <c r="C382" s="5" t="s">
        <v>96</v>
      </c>
      <c r="D382" s="5" t="s">
        <v>2587</v>
      </c>
      <c r="E382" s="5" t="s">
        <v>2588</v>
      </c>
      <c r="F382" s="5" t="s">
        <v>2589</v>
      </c>
      <c r="G382" s="5" t="s">
        <v>1610</v>
      </c>
      <c r="J382" s="5" t="s">
        <v>2838</v>
      </c>
    </row>
    <row r="383" spans="1:10">
      <c r="A383" s="5">
        <v>382</v>
      </c>
      <c r="B383" s="5" t="s">
        <v>1338</v>
      </c>
      <c r="C383" s="5" t="s">
        <v>96</v>
      </c>
      <c r="D383" s="5" t="s">
        <v>2590</v>
      </c>
      <c r="E383" s="5" t="s">
        <v>2591</v>
      </c>
      <c r="F383" s="5" t="s">
        <v>2592</v>
      </c>
      <c r="G383" s="5" t="s">
        <v>1591</v>
      </c>
      <c r="J383" s="5" t="s">
        <v>2838</v>
      </c>
    </row>
    <row r="384" spans="1:10">
      <c r="A384" s="5">
        <v>383</v>
      </c>
      <c r="B384" s="5" t="s">
        <v>1338</v>
      </c>
      <c r="C384" s="5" t="s">
        <v>96</v>
      </c>
      <c r="D384" s="5" t="s">
        <v>2593</v>
      </c>
      <c r="E384" s="5" t="s">
        <v>2594</v>
      </c>
      <c r="F384" s="5" t="s">
        <v>2595</v>
      </c>
      <c r="G384" s="5" t="s">
        <v>1617</v>
      </c>
      <c r="J384" s="5" t="s">
        <v>2838</v>
      </c>
    </row>
    <row r="385" spans="1:10">
      <c r="A385" s="5">
        <v>384</v>
      </c>
      <c r="B385" s="5" t="s">
        <v>1338</v>
      </c>
      <c r="C385" s="5" t="s">
        <v>96</v>
      </c>
      <c r="D385" s="5" t="s">
        <v>2596</v>
      </c>
      <c r="E385" s="5" t="s">
        <v>2597</v>
      </c>
      <c r="F385" s="5" t="s">
        <v>2598</v>
      </c>
      <c r="G385" s="5" t="s">
        <v>1478</v>
      </c>
      <c r="J385" s="5" t="s">
        <v>2838</v>
      </c>
    </row>
    <row r="386" spans="1:10">
      <c r="A386" s="5">
        <v>385</v>
      </c>
      <c r="B386" s="5" t="s">
        <v>1338</v>
      </c>
      <c r="C386" s="5" t="s">
        <v>96</v>
      </c>
      <c r="D386" s="5" t="s">
        <v>2599</v>
      </c>
      <c r="E386" s="5" t="s">
        <v>2600</v>
      </c>
      <c r="F386" s="5" t="s">
        <v>2601</v>
      </c>
      <c r="G386" s="5" t="s">
        <v>1399</v>
      </c>
      <c r="J386" s="5" t="s">
        <v>2838</v>
      </c>
    </row>
    <row r="387" spans="1:10">
      <c r="A387" s="5">
        <v>386</v>
      </c>
      <c r="B387" s="5" t="s">
        <v>1338</v>
      </c>
      <c r="C387" s="5" t="s">
        <v>96</v>
      </c>
      <c r="D387" s="5" t="s">
        <v>2602</v>
      </c>
      <c r="E387" s="5" t="s">
        <v>2603</v>
      </c>
      <c r="F387" s="5" t="s">
        <v>2604</v>
      </c>
      <c r="G387" s="5" t="s">
        <v>1365</v>
      </c>
      <c r="J387" s="5" t="s">
        <v>2838</v>
      </c>
    </row>
    <row r="388" spans="1:10">
      <c r="A388" s="5">
        <v>387</v>
      </c>
      <c r="B388" s="5" t="s">
        <v>1338</v>
      </c>
      <c r="C388" s="5" t="s">
        <v>96</v>
      </c>
      <c r="D388" s="5" t="s">
        <v>2605</v>
      </c>
      <c r="E388" s="5" t="s">
        <v>2606</v>
      </c>
      <c r="F388" s="5" t="s">
        <v>2607</v>
      </c>
      <c r="G388" s="5" t="s">
        <v>1420</v>
      </c>
      <c r="J388" s="5" t="s">
        <v>2838</v>
      </c>
    </row>
    <row r="389" spans="1:10">
      <c r="A389" s="5">
        <v>388</v>
      </c>
      <c r="B389" s="5" t="s">
        <v>1338</v>
      </c>
      <c r="C389" s="5" t="s">
        <v>96</v>
      </c>
      <c r="D389" s="5" t="s">
        <v>2608</v>
      </c>
      <c r="E389" s="5" t="s">
        <v>2609</v>
      </c>
      <c r="F389" s="5" t="s">
        <v>2610</v>
      </c>
      <c r="G389" s="5" t="s">
        <v>1420</v>
      </c>
      <c r="J389" s="5" t="s">
        <v>2838</v>
      </c>
    </row>
    <row r="390" spans="1:10">
      <c r="A390" s="5">
        <v>389</v>
      </c>
      <c r="B390" s="5" t="s">
        <v>1338</v>
      </c>
      <c r="C390" s="5" t="s">
        <v>96</v>
      </c>
      <c r="D390" s="5" t="s">
        <v>2611</v>
      </c>
      <c r="E390" s="5" t="s">
        <v>2612</v>
      </c>
      <c r="F390" s="5" t="s">
        <v>2613</v>
      </c>
      <c r="G390" s="5" t="s">
        <v>1606</v>
      </c>
      <c r="J390" s="5" t="s">
        <v>2838</v>
      </c>
    </row>
    <row r="391" spans="1:10">
      <c r="A391" s="5">
        <v>390</v>
      </c>
      <c r="B391" s="5" t="s">
        <v>1338</v>
      </c>
      <c r="C391" s="5" t="s">
        <v>96</v>
      </c>
      <c r="D391" s="5" t="s">
        <v>2614</v>
      </c>
      <c r="E391" s="5" t="s">
        <v>2615</v>
      </c>
      <c r="F391" s="5" t="s">
        <v>2616</v>
      </c>
      <c r="G391" s="5" t="s">
        <v>1365</v>
      </c>
      <c r="J391" s="5" t="s">
        <v>2838</v>
      </c>
    </row>
    <row r="392" spans="1:10">
      <c r="A392" s="5">
        <v>391</v>
      </c>
      <c r="B392" s="5" t="s">
        <v>1338</v>
      </c>
      <c r="C392" s="5" t="s">
        <v>96</v>
      </c>
      <c r="D392" s="5" t="s">
        <v>2617</v>
      </c>
      <c r="E392" s="5" t="s">
        <v>2618</v>
      </c>
      <c r="F392" s="5" t="s">
        <v>2619</v>
      </c>
      <c r="G392" s="5" t="s">
        <v>1420</v>
      </c>
      <c r="H392" s="5" t="s">
        <v>2620</v>
      </c>
      <c r="J392" s="5" t="s">
        <v>2838</v>
      </c>
    </row>
    <row r="393" spans="1:10">
      <c r="A393" s="5">
        <v>392</v>
      </c>
      <c r="B393" s="5" t="s">
        <v>1338</v>
      </c>
      <c r="C393" s="5" t="s">
        <v>96</v>
      </c>
      <c r="D393" s="5" t="s">
        <v>2621</v>
      </c>
      <c r="E393" s="5" t="s">
        <v>2622</v>
      </c>
      <c r="F393" s="5" t="s">
        <v>2623</v>
      </c>
      <c r="G393" s="5" t="s">
        <v>1346</v>
      </c>
      <c r="J393" s="5" t="s">
        <v>2838</v>
      </c>
    </row>
    <row r="394" spans="1:10">
      <c r="A394" s="5">
        <v>393</v>
      </c>
      <c r="B394" s="5" t="s">
        <v>1338</v>
      </c>
      <c r="C394" s="5" t="s">
        <v>96</v>
      </c>
      <c r="D394" s="5" t="s">
        <v>2624</v>
      </c>
      <c r="E394" s="5" t="s">
        <v>2625</v>
      </c>
      <c r="F394" s="5" t="s">
        <v>2626</v>
      </c>
      <c r="G394" s="5" t="s">
        <v>1461</v>
      </c>
      <c r="H394" s="5" t="s">
        <v>2627</v>
      </c>
      <c r="J394" s="5" t="s">
        <v>2838</v>
      </c>
    </row>
    <row r="395" spans="1:10">
      <c r="A395" s="5">
        <v>394</v>
      </c>
      <c r="B395" s="5" t="s">
        <v>1338</v>
      </c>
      <c r="C395" s="5" t="s">
        <v>96</v>
      </c>
      <c r="D395" s="5" t="s">
        <v>2628</v>
      </c>
      <c r="E395" s="5" t="s">
        <v>2629</v>
      </c>
      <c r="F395" s="5" t="s">
        <v>2630</v>
      </c>
      <c r="G395" s="5" t="s">
        <v>1365</v>
      </c>
      <c r="J395" s="5" t="s">
        <v>2838</v>
      </c>
    </row>
    <row r="396" spans="1:10">
      <c r="A396" s="5">
        <v>395</v>
      </c>
      <c r="B396" s="5" t="s">
        <v>1338</v>
      </c>
      <c r="C396" s="5" t="s">
        <v>96</v>
      </c>
      <c r="D396" s="5" t="s">
        <v>2631</v>
      </c>
      <c r="E396" s="5" t="s">
        <v>2632</v>
      </c>
      <c r="F396" s="5" t="s">
        <v>2633</v>
      </c>
      <c r="G396" s="5" t="s">
        <v>1529</v>
      </c>
      <c r="J396" s="5" t="s">
        <v>2838</v>
      </c>
    </row>
    <row r="397" spans="1:10">
      <c r="A397" s="5">
        <v>396</v>
      </c>
      <c r="B397" s="5" t="s">
        <v>1338</v>
      </c>
      <c r="C397" s="5" t="s">
        <v>96</v>
      </c>
      <c r="D397" s="5" t="s">
        <v>2634</v>
      </c>
      <c r="E397" s="5" t="s">
        <v>2635</v>
      </c>
      <c r="F397" s="5" t="s">
        <v>2636</v>
      </c>
      <c r="G397" s="5" t="s">
        <v>1410</v>
      </c>
      <c r="J397" s="5" t="s">
        <v>2838</v>
      </c>
    </row>
    <row r="398" spans="1:10">
      <c r="A398" s="5">
        <v>397</v>
      </c>
      <c r="B398" s="5" t="s">
        <v>1338</v>
      </c>
      <c r="C398" s="5" t="s">
        <v>96</v>
      </c>
      <c r="D398" s="5" t="s">
        <v>2637</v>
      </c>
      <c r="E398" s="5" t="s">
        <v>2638</v>
      </c>
      <c r="F398" s="5" t="s">
        <v>2639</v>
      </c>
      <c r="G398" s="5" t="s">
        <v>1420</v>
      </c>
      <c r="H398" s="5" t="s">
        <v>2620</v>
      </c>
      <c r="J398" s="5" t="s">
        <v>2838</v>
      </c>
    </row>
    <row r="399" spans="1:10">
      <c r="A399" s="5">
        <v>398</v>
      </c>
      <c r="B399" s="5" t="s">
        <v>1338</v>
      </c>
      <c r="C399" s="5" t="s">
        <v>96</v>
      </c>
      <c r="D399" s="5" t="s">
        <v>2640</v>
      </c>
      <c r="E399" s="5" t="s">
        <v>2641</v>
      </c>
      <c r="F399" s="5" t="s">
        <v>2642</v>
      </c>
      <c r="G399" s="5" t="s">
        <v>1365</v>
      </c>
      <c r="J399" s="5" t="s">
        <v>2838</v>
      </c>
    </row>
    <row r="400" spans="1:10">
      <c r="A400" s="5">
        <v>399</v>
      </c>
      <c r="B400" s="5" t="s">
        <v>1338</v>
      </c>
      <c r="C400" s="5" t="s">
        <v>96</v>
      </c>
      <c r="D400" s="5" t="s">
        <v>2643</v>
      </c>
      <c r="E400" s="5" t="s">
        <v>2644</v>
      </c>
      <c r="F400" s="5" t="s">
        <v>2645</v>
      </c>
      <c r="G400" s="5" t="s">
        <v>1365</v>
      </c>
      <c r="J400" s="5" t="s">
        <v>2838</v>
      </c>
    </row>
    <row r="401" spans="1:10">
      <c r="A401" s="5">
        <v>400</v>
      </c>
      <c r="B401" s="5" t="s">
        <v>1338</v>
      </c>
      <c r="C401" s="5" t="s">
        <v>96</v>
      </c>
      <c r="D401" s="5" t="s">
        <v>2646</v>
      </c>
      <c r="E401" s="5" t="s">
        <v>2647</v>
      </c>
      <c r="F401" s="5" t="s">
        <v>2648</v>
      </c>
      <c r="G401" s="5" t="s">
        <v>1399</v>
      </c>
      <c r="J401" s="5" t="s">
        <v>2838</v>
      </c>
    </row>
    <row r="402" spans="1:10">
      <c r="A402" s="5">
        <v>401</v>
      </c>
      <c r="B402" s="5" t="s">
        <v>1338</v>
      </c>
      <c r="C402" s="5" t="s">
        <v>96</v>
      </c>
      <c r="D402" s="5" t="s">
        <v>2649</v>
      </c>
      <c r="E402" s="5" t="s">
        <v>2650</v>
      </c>
      <c r="F402" s="5" t="s">
        <v>2651</v>
      </c>
      <c r="G402" s="5" t="s">
        <v>1365</v>
      </c>
      <c r="J402" s="5" t="s">
        <v>2838</v>
      </c>
    </row>
    <row r="403" spans="1:10">
      <c r="A403" s="5">
        <v>402</v>
      </c>
      <c r="B403" s="5" t="s">
        <v>1338</v>
      </c>
      <c r="C403" s="5" t="s">
        <v>96</v>
      </c>
      <c r="D403" s="5" t="s">
        <v>2652</v>
      </c>
      <c r="E403" s="5" t="s">
        <v>2653</v>
      </c>
      <c r="F403" s="5" t="s">
        <v>2654</v>
      </c>
      <c r="G403" s="5" t="s">
        <v>1380</v>
      </c>
      <c r="J403" s="5" t="s">
        <v>2838</v>
      </c>
    </row>
    <row r="404" spans="1:10">
      <c r="A404" s="5">
        <v>403</v>
      </c>
      <c r="B404" s="5" t="s">
        <v>1338</v>
      </c>
      <c r="C404" s="5" t="s">
        <v>96</v>
      </c>
      <c r="D404" s="5" t="s">
        <v>2655</v>
      </c>
      <c r="E404" s="5" t="s">
        <v>2656</v>
      </c>
      <c r="F404" s="5" t="s">
        <v>2657</v>
      </c>
      <c r="G404" s="5" t="s">
        <v>1406</v>
      </c>
      <c r="J404" s="5" t="s">
        <v>2838</v>
      </c>
    </row>
    <row r="405" spans="1:10">
      <c r="A405" s="5">
        <v>404</v>
      </c>
      <c r="B405" s="5" t="s">
        <v>1338</v>
      </c>
      <c r="C405" s="5" t="s">
        <v>96</v>
      </c>
      <c r="D405" s="5" t="s">
        <v>2658</v>
      </c>
      <c r="E405" s="5" t="s">
        <v>2659</v>
      </c>
      <c r="F405" s="5" t="s">
        <v>2660</v>
      </c>
      <c r="G405" s="5" t="s">
        <v>1365</v>
      </c>
      <c r="H405" s="5" t="s">
        <v>2661</v>
      </c>
      <c r="J405" s="5" t="s">
        <v>2838</v>
      </c>
    </row>
    <row r="406" spans="1:10">
      <c r="A406" s="5">
        <v>405</v>
      </c>
      <c r="B406" s="5" t="s">
        <v>1338</v>
      </c>
      <c r="C406" s="5" t="s">
        <v>96</v>
      </c>
      <c r="D406" s="5" t="s">
        <v>2662</v>
      </c>
      <c r="E406" s="5" t="s">
        <v>2663</v>
      </c>
      <c r="F406" s="5" t="s">
        <v>2664</v>
      </c>
      <c r="G406" s="5" t="s">
        <v>1391</v>
      </c>
      <c r="J406" s="5" t="s">
        <v>2838</v>
      </c>
    </row>
    <row r="407" spans="1:10">
      <c r="A407" s="5">
        <v>406</v>
      </c>
      <c r="B407" s="5" t="s">
        <v>1338</v>
      </c>
      <c r="C407" s="5" t="s">
        <v>96</v>
      </c>
      <c r="D407" s="5" t="s">
        <v>2665</v>
      </c>
      <c r="E407" s="5" t="s">
        <v>2666</v>
      </c>
      <c r="F407" s="5" t="s">
        <v>2667</v>
      </c>
      <c r="G407" s="5" t="s">
        <v>1399</v>
      </c>
      <c r="J407" s="5" t="s">
        <v>2838</v>
      </c>
    </row>
    <row r="408" spans="1:10">
      <c r="A408" s="5">
        <v>407</v>
      </c>
      <c r="B408" s="5" t="s">
        <v>1338</v>
      </c>
      <c r="C408" s="5" t="s">
        <v>96</v>
      </c>
      <c r="D408" s="5" t="s">
        <v>2668</v>
      </c>
      <c r="E408" s="5" t="s">
        <v>2669</v>
      </c>
      <c r="F408" s="5" t="s">
        <v>2670</v>
      </c>
      <c r="G408" s="5" t="s">
        <v>1647</v>
      </c>
      <c r="J408" s="5" t="s">
        <v>2838</v>
      </c>
    </row>
    <row r="409" spans="1:10">
      <c r="A409" s="5">
        <v>408</v>
      </c>
      <c r="B409" s="5" t="s">
        <v>1338</v>
      </c>
      <c r="C409" s="5" t="s">
        <v>96</v>
      </c>
      <c r="D409" s="5" t="s">
        <v>2671</v>
      </c>
      <c r="E409" s="5" t="s">
        <v>2672</v>
      </c>
      <c r="F409" s="5" t="s">
        <v>2673</v>
      </c>
      <c r="G409" s="5" t="s">
        <v>1399</v>
      </c>
      <c r="J409" s="5" t="s">
        <v>2838</v>
      </c>
    </row>
    <row r="410" spans="1:10">
      <c r="A410" s="5">
        <v>409</v>
      </c>
      <c r="B410" s="5" t="s">
        <v>1338</v>
      </c>
      <c r="C410" s="5" t="s">
        <v>96</v>
      </c>
      <c r="D410" s="5" t="s">
        <v>2674</v>
      </c>
      <c r="E410" s="5" t="s">
        <v>2675</v>
      </c>
      <c r="F410" s="5" t="s">
        <v>2676</v>
      </c>
      <c r="G410" s="5" t="s">
        <v>1556</v>
      </c>
      <c r="J410" s="5" t="s">
        <v>2838</v>
      </c>
    </row>
    <row r="411" spans="1:10">
      <c r="A411" s="5">
        <v>410</v>
      </c>
      <c r="B411" s="5" t="s">
        <v>1338</v>
      </c>
      <c r="C411" s="5" t="s">
        <v>96</v>
      </c>
      <c r="D411" s="5" t="s">
        <v>2677</v>
      </c>
      <c r="E411" s="5" t="s">
        <v>2678</v>
      </c>
      <c r="F411" s="5" t="s">
        <v>2679</v>
      </c>
      <c r="G411" s="5" t="s">
        <v>1721</v>
      </c>
      <c r="J411" s="5" t="s">
        <v>2838</v>
      </c>
    </row>
    <row r="412" spans="1:10">
      <c r="A412" s="5">
        <v>411</v>
      </c>
      <c r="B412" s="5" t="s">
        <v>1338</v>
      </c>
      <c r="C412" s="5" t="s">
        <v>96</v>
      </c>
      <c r="D412" s="5" t="s">
        <v>2680</v>
      </c>
      <c r="E412" s="5" t="s">
        <v>2681</v>
      </c>
      <c r="F412" s="5" t="s">
        <v>2682</v>
      </c>
      <c r="G412" s="5" t="s">
        <v>1556</v>
      </c>
      <c r="J412" s="5" t="s">
        <v>2838</v>
      </c>
    </row>
    <row r="413" spans="1:10">
      <c r="A413" s="5">
        <v>412</v>
      </c>
      <c r="B413" s="5" t="s">
        <v>1338</v>
      </c>
      <c r="C413" s="5" t="s">
        <v>96</v>
      </c>
      <c r="D413" s="5" t="s">
        <v>2683</v>
      </c>
      <c r="E413" s="5" t="s">
        <v>2684</v>
      </c>
      <c r="F413" s="5" t="s">
        <v>2685</v>
      </c>
      <c r="G413" s="5" t="s">
        <v>1346</v>
      </c>
      <c r="J413" s="5" t="s">
        <v>2838</v>
      </c>
    </row>
    <row r="414" spans="1:10">
      <c r="A414" s="5">
        <v>413</v>
      </c>
      <c r="B414" s="5" t="s">
        <v>1338</v>
      </c>
      <c r="C414" s="5" t="s">
        <v>96</v>
      </c>
      <c r="D414" s="5" t="s">
        <v>2686</v>
      </c>
      <c r="E414" s="5" t="s">
        <v>2687</v>
      </c>
      <c r="F414" s="5" t="s">
        <v>2688</v>
      </c>
      <c r="G414" s="5" t="s">
        <v>1804</v>
      </c>
      <c r="J414" s="5" t="s">
        <v>2838</v>
      </c>
    </row>
    <row r="415" spans="1:10">
      <c r="A415" s="5">
        <v>414</v>
      </c>
      <c r="B415" s="5" t="s">
        <v>1338</v>
      </c>
      <c r="C415" s="5" t="s">
        <v>96</v>
      </c>
      <c r="D415" s="5" t="s">
        <v>2689</v>
      </c>
      <c r="E415" s="5" t="s">
        <v>2690</v>
      </c>
      <c r="F415" s="5" t="s">
        <v>2691</v>
      </c>
      <c r="G415" s="5" t="s">
        <v>1933</v>
      </c>
      <c r="J415" s="5" t="s">
        <v>2838</v>
      </c>
    </row>
    <row r="416" spans="1:10">
      <c r="A416" s="5">
        <v>415</v>
      </c>
      <c r="B416" s="5" t="s">
        <v>1338</v>
      </c>
      <c r="C416" s="5" t="s">
        <v>96</v>
      </c>
      <c r="D416" s="5" t="s">
        <v>2692</v>
      </c>
      <c r="E416" s="5" t="s">
        <v>2693</v>
      </c>
      <c r="F416" s="5" t="s">
        <v>2694</v>
      </c>
      <c r="G416" s="5" t="s">
        <v>1365</v>
      </c>
      <c r="H416" s="5" t="s">
        <v>2695</v>
      </c>
      <c r="J416" s="5" t="s">
        <v>2838</v>
      </c>
    </row>
    <row r="417" spans="1:10">
      <c r="A417" s="5">
        <v>416</v>
      </c>
      <c r="B417" s="5" t="s">
        <v>1338</v>
      </c>
      <c r="C417" s="5" t="s">
        <v>96</v>
      </c>
      <c r="D417" s="5" t="s">
        <v>2696</v>
      </c>
      <c r="E417" s="5" t="s">
        <v>2697</v>
      </c>
      <c r="F417" s="5" t="s">
        <v>2698</v>
      </c>
      <c r="G417" s="5" t="s">
        <v>1478</v>
      </c>
      <c r="J417" s="5" t="s">
        <v>2838</v>
      </c>
    </row>
    <row r="418" spans="1:10">
      <c r="A418" s="5">
        <v>417</v>
      </c>
      <c r="B418" s="5" t="s">
        <v>1338</v>
      </c>
      <c r="C418" s="5" t="s">
        <v>96</v>
      </c>
      <c r="D418" s="5" t="s">
        <v>2699</v>
      </c>
      <c r="E418" s="5" t="s">
        <v>2700</v>
      </c>
      <c r="F418" s="5" t="s">
        <v>2701</v>
      </c>
      <c r="G418" s="5" t="s">
        <v>1380</v>
      </c>
      <c r="J418" s="5" t="s">
        <v>2838</v>
      </c>
    </row>
    <row r="419" spans="1:10">
      <c r="A419" s="5">
        <v>418</v>
      </c>
      <c r="B419" s="5" t="s">
        <v>1338</v>
      </c>
      <c r="C419" s="5" t="s">
        <v>96</v>
      </c>
      <c r="D419" s="5" t="s">
        <v>2702</v>
      </c>
      <c r="E419" s="5" t="s">
        <v>2703</v>
      </c>
      <c r="F419" s="5" t="s">
        <v>2704</v>
      </c>
      <c r="G419" s="5" t="s">
        <v>1391</v>
      </c>
      <c r="J419" s="5" t="s">
        <v>2838</v>
      </c>
    </row>
    <row r="420" spans="1:10">
      <c r="A420" s="5">
        <v>419</v>
      </c>
      <c r="B420" s="5" t="s">
        <v>1338</v>
      </c>
      <c r="C420" s="5" t="s">
        <v>96</v>
      </c>
      <c r="D420" s="5" t="s">
        <v>2705</v>
      </c>
      <c r="E420" s="5" t="s">
        <v>2706</v>
      </c>
      <c r="F420" s="5" t="s">
        <v>1394</v>
      </c>
      <c r="G420" s="5" t="s">
        <v>2707</v>
      </c>
      <c r="J420" s="5" t="s">
        <v>2838</v>
      </c>
    </row>
    <row r="421" spans="1:10">
      <c r="A421" s="5">
        <v>420</v>
      </c>
      <c r="B421" s="5" t="s">
        <v>1338</v>
      </c>
      <c r="C421" s="5" t="s">
        <v>96</v>
      </c>
      <c r="D421" s="5" t="s">
        <v>2708</v>
      </c>
      <c r="E421" s="5" t="s">
        <v>2709</v>
      </c>
      <c r="F421" s="5" t="s">
        <v>2710</v>
      </c>
      <c r="G421" s="5" t="s">
        <v>1350</v>
      </c>
      <c r="H421" s="5" t="s">
        <v>2711</v>
      </c>
      <c r="J421" s="5" t="s">
        <v>2838</v>
      </c>
    </row>
    <row r="422" spans="1:10">
      <c r="A422" s="5">
        <v>421</v>
      </c>
      <c r="B422" s="5" t="s">
        <v>1338</v>
      </c>
      <c r="C422" s="5" t="s">
        <v>96</v>
      </c>
      <c r="D422" s="5" t="s">
        <v>2712</v>
      </c>
      <c r="E422" s="5" t="s">
        <v>2713</v>
      </c>
      <c r="F422" s="5" t="s">
        <v>2714</v>
      </c>
      <c r="G422" s="5" t="s">
        <v>1830</v>
      </c>
      <c r="J422" s="5" t="s">
        <v>2838</v>
      </c>
    </row>
    <row r="423" spans="1:10">
      <c r="A423" s="5">
        <v>422</v>
      </c>
      <c r="B423" s="5" t="s">
        <v>1338</v>
      </c>
      <c r="C423" s="5" t="s">
        <v>96</v>
      </c>
      <c r="D423" s="5" t="s">
        <v>2715</v>
      </c>
      <c r="E423" s="5" t="s">
        <v>2716</v>
      </c>
      <c r="F423" s="5" t="s">
        <v>2717</v>
      </c>
      <c r="G423" s="5" t="s">
        <v>1420</v>
      </c>
      <c r="J423" s="5" t="s">
        <v>2838</v>
      </c>
    </row>
    <row r="424" spans="1:10">
      <c r="A424" s="5">
        <v>423</v>
      </c>
      <c r="B424" s="5" t="s">
        <v>1338</v>
      </c>
      <c r="C424" s="5" t="s">
        <v>96</v>
      </c>
      <c r="D424" s="5" t="s">
        <v>2718</v>
      </c>
      <c r="E424" s="5" t="s">
        <v>2719</v>
      </c>
      <c r="F424" s="5" t="s">
        <v>2720</v>
      </c>
      <c r="G424" s="5" t="s">
        <v>1399</v>
      </c>
      <c r="J424" s="5" t="s">
        <v>2838</v>
      </c>
    </row>
    <row r="425" spans="1:10">
      <c r="A425" s="5">
        <v>424</v>
      </c>
      <c r="B425" s="5" t="s">
        <v>1338</v>
      </c>
      <c r="C425" s="5" t="s">
        <v>96</v>
      </c>
      <c r="D425" s="5" t="s">
        <v>2721</v>
      </c>
      <c r="E425" s="5" t="s">
        <v>2722</v>
      </c>
      <c r="F425" s="5" t="s">
        <v>2723</v>
      </c>
      <c r="G425" s="5" t="s">
        <v>2724</v>
      </c>
      <c r="J425" s="5" t="s">
        <v>2838</v>
      </c>
    </row>
    <row r="426" spans="1:10">
      <c r="A426" s="5">
        <v>425</v>
      </c>
      <c r="B426" s="5" t="s">
        <v>1338</v>
      </c>
      <c r="C426" s="5" t="s">
        <v>96</v>
      </c>
      <c r="D426" s="5" t="s">
        <v>2725</v>
      </c>
      <c r="E426" s="5" t="s">
        <v>2726</v>
      </c>
      <c r="F426" s="5" t="s">
        <v>2727</v>
      </c>
      <c r="G426" s="5" t="s">
        <v>1478</v>
      </c>
      <c r="H426" s="5" t="s">
        <v>2728</v>
      </c>
      <c r="J426" s="5" t="s">
        <v>2838</v>
      </c>
    </row>
    <row r="427" spans="1:10">
      <c r="A427" s="5">
        <v>426</v>
      </c>
      <c r="B427" s="5" t="s">
        <v>1338</v>
      </c>
      <c r="C427" s="5" t="s">
        <v>96</v>
      </c>
      <c r="D427" s="5" t="s">
        <v>2729</v>
      </c>
      <c r="E427" s="5" t="s">
        <v>2730</v>
      </c>
      <c r="F427" s="5" t="s">
        <v>2731</v>
      </c>
      <c r="G427" s="5" t="s">
        <v>1346</v>
      </c>
      <c r="J427" s="5" t="s">
        <v>2838</v>
      </c>
    </row>
    <row r="428" spans="1:10">
      <c r="A428" s="5">
        <v>427</v>
      </c>
      <c r="B428" s="5" t="s">
        <v>1338</v>
      </c>
      <c r="C428" s="5" t="s">
        <v>96</v>
      </c>
      <c r="D428" s="5" t="s">
        <v>2732</v>
      </c>
      <c r="E428" s="5" t="s">
        <v>2733</v>
      </c>
      <c r="F428" s="5" t="s">
        <v>2734</v>
      </c>
      <c r="G428" s="5" t="s">
        <v>1399</v>
      </c>
      <c r="J428" s="5" t="s">
        <v>2838</v>
      </c>
    </row>
    <row r="429" spans="1:10">
      <c r="A429" s="5">
        <v>428</v>
      </c>
      <c r="B429" s="5" t="s">
        <v>1338</v>
      </c>
      <c r="C429" s="5" t="s">
        <v>96</v>
      </c>
      <c r="D429" s="5" t="s">
        <v>2735</v>
      </c>
      <c r="E429" s="5" t="s">
        <v>2736</v>
      </c>
      <c r="F429" s="5" t="s">
        <v>2737</v>
      </c>
      <c r="G429" s="5" t="s">
        <v>1721</v>
      </c>
      <c r="J429" s="5" t="s">
        <v>2838</v>
      </c>
    </row>
    <row r="430" spans="1:10">
      <c r="A430" s="5">
        <v>429</v>
      </c>
      <c r="B430" s="5" t="s">
        <v>1338</v>
      </c>
      <c r="C430" s="5" t="s">
        <v>96</v>
      </c>
      <c r="D430" s="5" t="s">
        <v>2738</v>
      </c>
      <c r="E430" s="5" t="s">
        <v>2739</v>
      </c>
      <c r="F430" s="5" t="s">
        <v>2740</v>
      </c>
      <c r="G430" s="5" t="s">
        <v>1868</v>
      </c>
      <c r="J430" s="5" t="s">
        <v>2838</v>
      </c>
    </row>
    <row r="431" spans="1:10">
      <c r="A431" s="5">
        <v>430</v>
      </c>
      <c r="B431" s="5" t="s">
        <v>1338</v>
      </c>
      <c r="C431" s="5" t="s">
        <v>96</v>
      </c>
      <c r="D431" s="5" t="s">
        <v>2741</v>
      </c>
      <c r="E431" s="5" t="s">
        <v>2742</v>
      </c>
      <c r="F431" s="5" t="s">
        <v>2743</v>
      </c>
      <c r="G431" s="5" t="s">
        <v>1355</v>
      </c>
      <c r="H431" s="5" t="s">
        <v>2744</v>
      </c>
      <c r="J431" s="5" t="s">
        <v>2838</v>
      </c>
    </row>
    <row r="432" spans="1:10">
      <c r="A432" s="5">
        <v>431</v>
      </c>
      <c r="B432" s="5" t="s">
        <v>1338</v>
      </c>
      <c r="C432" s="5" t="s">
        <v>96</v>
      </c>
      <c r="D432" s="5" t="s">
        <v>2745</v>
      </c>
      <c r="E432" s="5" t="s">
        <v>2746</v>
      </c>
      <c r="F432" s="5" t="s">
        <v>2747</v>
      </c>
      <c r="G432" s="5" t="s">
        <v>1647</v>
      </c>
      <c r="J432" s="5" t="s">
        <v>2838</v>
      </c>
    </row>
    <row r="433" spans="1:10">
      <c r="A433" s="5">
        <v>432</v>
      </c>
      <c r="B433" s="5" t="s">
        <v>1338</v>
      </c>
      <c r="C433" s="5" t="s">
        <v>96</v>
      </c>
      <c r="D433" s="5" t="s">
        <v>2748</v>
      </c>
      <c r="E433" s="5" t="s">
        <v>2749</v>
      </c>
      <c r="F433" s="5" t="s">
        <v>2750</v>
      </c>
      <c r="G433" s="5" t="s">
        <v>1399</v>
      </c>
      <c r="J433" s="5" t="s">
        <v>2838</v>
      </c>
    </row>
    <row r="434" spans="1:10">
      <c r="A434" s="5">
        <v>433</v>
      </c>
      <c r="B434" s="5" t="s">
        <v>1338</v>
      </c>
      <c r="C434" s="5" t="s">
        <v>96</v>
      </c>
      <c r="D434" s="5" t="s">
        <v>2751</v>
      </c>
      <c r="E434" s="5" t="s">
        <v>2752</v>
      </c>
      <c r="F434" s="5" t="s">
        <v>2753</v>
      </c>
      <c r="G434" s="5" t="s">
        <v>1647</v>
      </c>
      <c r="J434" s="5" t="s">
        <v>2838</v>
      </c>
    </row>
    <row r="435" spans="1:10">
      <c r="A435" s="5">
        <v>434</v>
      </c>
      <c r="B435" s="5" t="s">
        <v>1338</v>
      </c>
      <c r="C435" s="5" t="s">
        <v>96</v>
      </c>
      <c r="D435" s="5" t="s">
        <v>2754</v>
      </c>
      <c r="E435" s="5" t="s">
        <v>2755</v>
      </c>
      <c r="F435" s="5" t="s">
        <v>2756</v>
      </c>
      <c r="G435" s="5" t="s">
        <v>1707</v>
      </c>
      <c r="J435" s="5" t="s">
        <v>2838</v>
      </c>
    </row>
    <row r="436" spans="1:10">
      <c r="A436" s="5">
        <v>435</v>
      </c>
      <c r="B436" s="5" t="s">
        <v>1338</v>
      </c>
      <c r="C436" s="5" t="s">
        <v>96</v>
      </c>
      <c r="D436" s="5" t="s">
        <v>2757</v>
      </c>
      <c r="E436" s="5" t="s">
        <v>2758</v>
      </c>
      <c r="F436" s="5" t="s">
        <v>2759</v>
      </c>
      <c r="G436" s="5" t="s">
        <v>1751</v>
      </c>
      <c r="J436" s="5" t="s">
        <v>2838</v>
      </c>
    </row>
    <row r="437" spans="1:10">
      <c r="A437" s="5">
        <v>436</v>
      </c>
      <c r="B437" s="5" t="s">
        <v>1338</v>
      </c>
      <c r="C437" s="5" t="s">
        <v>96</v>
      </c>
      <c r="D437" s="5" t="s">
        <v>2760</v>
      </c>
      <c r="E437" s="5" t="s">
        <v>2761</v>
      </c>
      <c r="F437" s="5" t="s">
        <v>2762</v>
      </c>
      <c r="G437" s="5" t="s">
        <v>1571</v>
      </c>
      <c r="H437" s="5" t="s">
        <v>2763</v>
      </c>
      <c r="J437" s="5" t="s">
        <v>2838</v>
      </c>
    </row>
    <row r="438" spans="1:10">
      <c r="A438" s="5">
        <v>437</v>
      </c>
      <c r="B438" s="5" t="s">
        <v>1338</v>
      </c>
      <c r="C438" s="5" t="s">
        <v>96</v>
      </c>
      <c r="D438" s="5" t="s">
        <v>2764</v>
      </c>
      <c r="E438" s="5" t="s">
        <v>2765</v>
      </c>
      <c r="F438" s="5" t="s">
        <v>2766</v>
      </c>
      <c r="G438" s="5" t="s">
        <v>1571</v>
      </c>
      <c r="J438" s="5" t="s">
        <v>2838</v>
      </c>
    </row>
    <row r="439" spans="1:10">
      <c r="A439" s="5">
        <v>438</v>
      </c>
      <c r="B439" s="5" t="s">
        <v>1338</v>
      </c>
      <c r="C439" s="5" t="s">
        <v>96</v>
      </c>
      <c r="D439" s="5" t="s">
        <v>2767</v>
      </c>
      <c r="E439" s="5" t="s">
        <v>2768</v>
      </c>
      <c r="F439" s="5" t="s">
        <v>2769</v>
      </c>
      <c r="G439" s="5" t="s">
        <v>1617</v>
      </c>
      <c r="J439" s="5" t="s">
        <v>2838</v>
      </c>
    </row>
    <row r="440" spans="1:10">
      <c r="A440" s="5">
        <v>439</v>
      </c>
      <c r="B440" s="5" t="s">
        <v>1338</v>
      </c>
      <c r="C440" s="5" t="s">
        <v>96</v>
      </c>
      <c r="D440" s="5" t="s">
        <v>2770</v>
      </c>
      <c r="E440" s="5" t="s">
        <v>2771</v>
      </c>
      <c r="F440" s="5" t="s">
        <v>2772</v>
      </c>
      <c r="G440" s="5" t="s">
        <v>1365</v>
      </c>
      <c r="J440" s="5" t="s">
        <v>2838</v>
      </c>
    </row>
    <row r="441" spans="1:10">
      <c r="A441" s="5">
        <v>440</v>
      </c>
      <c r="B441" s="5" t="s">
        <v>1338</v>
      </c>
      <c r="C441" s="5" t="s">
        <v>96</v>
      </c>
      <c r="D441" s="5" t="s">
        <v>2773</v>
      </c>
      <c r="E441" s="5" t="s">
        <v>2774</v>
      </c>
      <c r="F441" s="5" t="s">
        <v>2775</v>
      </c>
      <c r="G441" s="5" t="s">
        <v>2707</v>
      </c>
      <c r="J441" s="5" t="s">
        <v>2838</v>
      </c>
    </row>
    <row r="442" spans="1:10">
      <c r="A442" s="5">
        <v>441</v>
      </c>
      <c r="B442" s="5" t="s">
        <v>1338</v>
      </c>
      <c r="C442" s="5" t="s">
        <v>96</v>
      </c>
      <c r="D442" s="5" t="s">
        <v>2776</v>
      </c>
      <c r="E442" s="5" t="s">
        <v>2774</v>
      </c>
      <c r="F442" s="5" t="s">
        <v>2775</v>
      </c>
      <c r="G442" s="5" t="s">
        <v>1511</v>
      </c>
      <c r="J442" s="5" t="s">
        <v>2838</v>
      </c>
    </row>
    <row r="443" spans="1:10">
      <c r="A443" s="5">
        <v>442</v>
      </c>
      <c r="B443" s="5" t="s">
        <v>1338</v>
      </c>
      <c r="C443" s="5" t="s">
        <v>96</v>
      </c>
      <c r="D443" s="5" t="s">
        <v>2777</v>
      </c>
      <c r="E443" s="5" t="s">
        <v>2778</v>
      </c>
      <c r="F443" s="5" t="s">
        <v>2779</v>
      </c>
      <c r="G443" s="5" t="s">
        <v>1519</v>
      </c>
      <c r="J443" s="5" t="s">
        <v>2838</v>
      </c>
    </row>
    <row r="444" spans="1:10">
      <c r="A444" s="5">
        <v>443</v>
      </c>
      <c r="B444" s="5" t="s">
        <v>1338</v>
      </c>
      <c r="C444" s="5" t="s">
        <v>96</v>
      </c>
      <c r="D444" s="5" t="s">
        <v>2780</v>
      </c>
      <c r="E444" s="5" t="s">
        <v>2781</v>
      </c>
      <c r="F444" s="5" t="s">
        <v>2782</v>
      </c>
      <c r="G444" s="5" t="s">
        <v>2783</v>
      </c>
      <c r="J444" s="5" t="s">
        <v>2838</v>
      </c>
    </row>
    <row r="445" spans="1:10">
      <c r="A445" s="5">
        <v>444</v>
      </c>
      <c r="B445" s="5" t="s">
        <v>1338</v>
      </c>
      <c r="C445" s="5" t="s">
        <v>96</v>
      </c>
      <c r="D445" s="5" t="s">
        <v>2784</v>
      </c>
      <c r="E445" s="5" t="s">
        <v>2785</v>
      </c>
      <c r="F445" s="5" t="s">
        <v>2786</v>
      </c>
      <c r="G445" s="5" t="s">
        <v>1406</v>
      </c>
      <c r="J445" s="5" t="s">
        <v>2838</v>
      </c>
    </row>
    <row r="446" spans="1:10">
      <c r="A446" s="5">
        <v>445</v>
      </c>
      <c r="B446" s="5" t="s">
        <v>1338</v>
      </c>
      <c r="C446" s="5" t="s">
        <v>96</v>
      </c>
      <c r="D446" s="5" t="s">
        <v>2787</v>
      </c>
      <c r="E446" s="5" t="s">
        <v>2788</v>
      </c>
      <c r="F446" s="5" t="s">
        <v>2789</v>
      </c>
      <c r="G446" s="5" t="s">
        <v>1529</v>
      </c>
      <c r="H446" s="5" t="s">
        <v>2790</v>
      </c>
      <c r="J446" s="5" t="s">
        <v>2838</v>
      </c>
    </row>
    <row r="447" spans="1:10">
      <c r="A447" s="5">
        <v>446</v>
      </c>
      <c r="B447" s="5" t="s">
        <v>1338</v>
      </c>
      <c r="C447" s="5" t="s">
        <v>96</v>
      </c>
      <c r="D447" s="5" t="s">
        <v>2791</v>
      </c>
      <c r="E447" s="5" t="s">
        <v>2792</v>
      </c>
      <c r="F447" s="5" t="s">
        <v>2793</v>
      </c>
      <c r="G447" s="5" t="s">
        <v>1744</v>
      </c>
      <c r="J447" s="5" t="s">
        <v>2838</v>
      </c>
    </row>
    <row r="448" spans="1:10">
      <c r="A448" s="5">
        <v>447</v>
      </c>
      <c r="B448" s="5" t="s">
        <v>1338</v>
      </c>
      <c r="C448" s="5" t="s">
        <v>96</v>
      </c>
      <c r="D448" s="5" t="s">
        <v>2794</v>
      </c>
      <c r="E448" s="5" t="s">
        <v>2795</v>
      </c>
      <c r="F448" s="5" t="s">
        <v>2796</v>
      </c>
      <c r="G448" s="5" t="s">
        <v>1647</v>
      </c>
      <c r="H448" s="5" t="s">
        <v>2797</v>
      </c>
      <c r="J448" s="5" t="s">
        <v>2838</v>
      </c>
    </row>
    <row r="449" spans="1:10">
      <c r="A449" s="5">
        <v>448</v>
      </c>
      <c r="B449" s="5" t="s">
        <v>1338</v>
      </c>
      <c r="C449" s="5" t="s">
        <v>96</v>
      </c>
      <c r="D449" s="5" t="s">
        <v>2798</v>
      </c>
      <c r="E449" s="5" t="s">
        <v>2799</v>
      </c>
      <c r="F449" s="5" t="s">
        <v>2800</v>
      </c>
      <c r="G449" s="5" t="s">
        <v>2801</v>
      </c>
      <c r="J449" s="5" t="s">
        <v>2838</v>
      </c>
    </row>
    <row r="450" spans="1:10">
      <c r="A450" s="5">
        <v>449</v>
      </c>
      <c r="B450" s="5" t="s">
        <v>1338</v>
      </c>
      <c r="C450" s="5" t="s">
        <v>96</v>
      </c>
      <c r="D450" s="5" t="s">
        <v>2802</v>
      </c>
      <c r="E450" s="5" t="s">
        <v>2803</v>
      </c>
      <c r="F450" s="5" t="s">
        <v>2804</v>
      </c>
      <c r="G450" s="5" t="s">
        <v>1804</v>
      </c>
      <c r="J450" s="5" t="s">
        <v>2838</v>
      </c>
    </row>
    <row r="451" spans="1:10">
      <c r="A451" s="5">
        <v>450</v>
      </c>
      <c r="B451" s="5" t="s">
        <v>1338</v>
      </c>
      <c r="C451" s="5" t="s">
        <v>96</v>
      </c>
      <c r="D451" s="5" t="s">
        <v>2805</v>
      </c>
      <c r="E451" s="5" t="s">
        <v>2806</v>
      </c>
      <c r="F451" s="5" t="s">
        <v>2807</v>
      </c>
      <c r="G451" s="5" t="s">
        <v>1602</v>
      </c>
      <c r="H451" s="5" t="s">
        <v>2790</v>
      </c>
      <c r="J451" s="5" t="s">
        <v>2838</v>
      </c>
    </row>
    <row r="452" spans="1:10">
      <c r="A452" s="5">
        <v>451</v>
      </c>
      <c r="B452" s="5" t="s">
        <v>1338</v>
      </c>
      <c r="C452" s="5" t="s">
        <v>96</v>
      </c>
      <c r="D452" s="5" t="s">
        <v>2808</v>
      </c>
      <c r="E452" s="5" t="s">
        <v>2809</v>
      </c>
      <c r="F452" s="5" t="s">
        <v>2810</v>
      </c>
      <c r="G452" s="5" t="s">
        <v>1602</v>
      </c>
      <c r="J452" s="5" t="s">
        <v>2838</v>
      </c>
    </row>
    <row r="453" spans="1:10">
      <c r="A453" s="5">
        <v>452</v>
      </c>
      <c r="B453" s="5" t="s">
        <v>1338</v>
      </c>
      <c r="C453" s="5" t="s">
        <v>96</v>
      </c>
      <c r="D453" s="5" t="s">
        <v>2811</v>
      </c>
      <c r="E453" s="5" t="s">
        <v>2812</v>
      </c>
      <c r="F453" s="5" t="s">
        <v>2813</v>
      </c>
      <c r="G453" s="5" t="s">
        <v>1647</v>
      </c>
      <c r="H453" s="5" t="s">
        <v>2814</v>
      </c>
      <c r="J453" s="5" t="s">
        <v>2838</v>
      </c>
    </row>
    <row r="454" spans="1:10">
      <c r="A454" s="5">
        <v>453</v>
      </c>
      <c r="B454" s="5" t="s">
        <v>1338</v>
      </c>
      <c r="C454" s="5" t="s">
        <v>96</v>
      </c>
      <c r="D454" s="5" t="s">
        <v>2815</v>
      </c>
      <c r="E454" s="5" t="s">
        <v>2816</v>
      </c>
      <c r="F454" s="5" t="s">
        <v>2817</v>
      </c>
      <c r="G454" s="5" t="s">
        <v>1399</v>
      </c>
      <c r="J454" s="5" t="s">
        <v>2838</v>
      </c>
    </row>
    <row r="455" spans="1:10">
      <c r="A455" s="5">
        <v>454</v>
      </c>
      <c r="B455" s="5" t="s">
        <v>1338</v>
      </c>
      <c r="C455" s="5" t="s">
        <v>96</v>
      </c>
      <c r="D455" s="5" t="s">
        <v>2818</v>
      </c>
      <c r="E455" s="5" t="s">
        <v>2819</v>
      </c>
      <c r="F455" s="5" t="s">
        <v>2820</v>
      </c>
      <c r="G455" s="5" t="s">
        <v>2452</v>
      </c>
      <c r="J455" s="5" t="s">
        <v>2838</v>
      </c>
    </row>
    <row r="456" spans="1:10">
      <c r="A456" s="5">
        <v>455</v>
      </c>
      <c r="B456" s="5" t="s">
        <v>1338</v>
      </c>
      <c r="C456" s="5" t="s">
        <v>96</v>
      </c>
      <c r="D456" s="5" t="s">
        <v>2821</v>
      </c>
      <c r="E456" s="5" t="s">
        <v>2822</v>
      </c>
      <c r="F456" s="5" t="s">
        <v>2823</v>
      </c>
      <c r="G456" s="5" t="s">
        <v>2824</v>
      </c>
      <c r="J456" s="5" t="s">
        <v>2838</v>
      </c>
    </row>
    <row r="457" spans="1:10">
      <c r="A457" s="5">
        <v>456</v>
      </c>
      <c r="B457" s="5" t="s">
        <v>1338</v>
      </c>
      <c r="C457" s="5" t="s">
        <v>96</v>
      </c>
      <c r="D457" s="5" t="s">
        <v>2825</v>
      </c>
      <c r="E457" s="5" t="s">
        <v>2826</v>
      </c>
      <c r="F457" s="5" t="s">
        <v>2827</v>
      </c>
      <c r="G457" s="5" t="s">
        <v>2828</v>
      </c>
      <c r="J457" s="5" t="s">
        <v>2838</v>
      </c>
    </row>
    <row r="458" spans="1:10">
      <c r="A458" s="5">
        <v>457</v>
      </c>
      <c r="B458" s="5" t="s">
        <v>1338</v>
      </c>
      <c r="C458" s="5" t="s">
        <v>96</v>
      </c>
      <c r="D458" s="5" t="s">
        <v>2829</v>
      </c>
      <c r="E458" s="5" t="s">
        <v>2830</v>
      </c>
      <c r="F458" s="5" t="s">
        <v>1341</v>
      </c>
      <c r="G458" s="5" t="s">
        <v>2831</v>
      </c>
      <c r="J458" s="5" t="s">
        <v>2838</v>
      </c>
    </row>
    <row r="459" spans="1:10">
      <c r="A459" s="5">
        <v>458</v>
      </c>
      <c r="B459" s="5" t="s">
        <v>1338</v>
      </c>
      <c r="C459" s="5" t="s">
        <v>96</v>
      </c>
      <c r="D459" s="5" t="s">
        <v>2832</v>
      </c>
      <c r="E459" s="5" t="s">
        <v>2833</v>
      </c>
      <c r="F459" s="5" t="s">
        <v>1341</v>
      </c>
      <c r="G459" s="5" t="s">
        <v>2834</v>
      </c>
      <c r="J459" s="5" t="s">
        <v>2838</v>
      </c>
    </row>
    <row r="460" spans="1:10">
      <c r="A460" s="5">
        <v>459</v>
      </c>
      <c r="B460" s="5" t="s">
        <v>1338</v>
      </c>
      <c r="C460" s="5" t="s">
        <v>96</v>
      </c>
      <c r="D460" s="5" t="s">
        <v>2835</v>
      </c>
      <c r="E460" s="5" t="s">
        <v>2836</v>
      </c>
      <c r="F460" s="5" t="s">
        <v>1341</v>
      </c>
      <c r="G460" s="5" t="s">
        <v>2837</v>
      </c>
      <c r="J460" s="5" t="s">
        <v>2838</v>
      </c>
    </row>
  </sheetData>
  <sheetProtection formatColumns="0" formatRows="0"/>
  <phoneticPr fontId="9" type="noConversion"/>
  <pageMargins left="0.75" right="0.75" top="1" bottom="1" header="0.5" footer="0.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modClassifierValidate">
    <tabColor indexed="47"/>
  </sheetPr>
  <dimension ref="A1"/>
  <sheetViews>
    <sheetView showGridLines="0" zoomScaleNormal="100" workbookViewId="0"/>
  </sheetViews>
  <sheetFormatPr defaultRowHeight="11.25"/>
  <cols>
    <col min="1" max="16384" width="9.140625" style="3"/>
  </cols>
  <sheetData/>
  <phoneticPr fontId="9" type="noConversion"/>
  <pageMargins left="0.75" right="0.75" top="1" bottom="1" header="0.5" footer="0.5"/>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modProv">
    <tabColor indexed="47"/>
  </sheetPr>
  <dimension ref="A1"/>
  <sheetViews>
    <sheetView showGridLines="0" zoomScaleNormal="100" workbookViewId="0"/>
  </sheetViews>
  <sheetFormatPr defaultRowHeight="12.75"/>
  <cols>
    <col min="1" max="16384" width="9.140625" style="51"/>
  </cols>
  <sheetData/>
  <sheetProtection formatColumns="0" formatRows="0"/>
  <phoneticPr fontId="9" type="noConversion"/>
  <pageMargins left="0.75" right="0.75" top="1" bottom="1" header="0.5" footer="0.5"/>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modHyp">
    <tabColor indexed="47"/>
  </sheetPr>
  <dimension ref="A1"/>
  <sheetViews>
    <sheetView showGridLines="0" zoomScaleNormal="100" workbookViewId="0"/>
  </sheetViews>
  <sheetFormatPr defaultRowHeight="11.25"/>
  <cols>
    <col min="1" max="16384" width="9.140625" style="3"/>
  </cols>
  <sheetData/>
  <sheetProtection formatColumns="0" formatRows="0"/>
  <phoneticPr fontId="10" type="noConversion"/>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modServiceModule">
    <tabColor indexed="47"/>
  </sheetPr>
  <dimension ref="A1"/>
  <sheetViews>
    <sheetView showGridLines="0" zoomScaleNormal="100" workbookViewId="0"/>
  </sheetViews>
  <sheetFormatPr defaultRowHeight="11.25"/>
  <cols>
    <col min="1" max="16384" width="9.140625" style="3"/>
  </cols>
  <sheetData/>
  <sheetProtection formatColumns="0" formatRows="0"/>
  <pageMargins left="0.75" right="0.75" top="1" bottom="1" header="0.5" footer="0.5"/>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modList01">
    <tabColor indexed="47"/>
  </sheetPr>
  <dimension ref="A1:A424"/>
  <sheetViews>
    <sheetView showGridLines="0" zoomScaleNormal="100" workbookViewId="0"/>
  </sheetViews>
  <sheetFormatPr defaultRowHeight="11.25"/>
  <sheetData>
    <row r="1" spans="1:1">
      <c r="A1" s="3"/>
    </row>
    <row r="12" spans="1:1" ht="1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honeticPr fontId="9" type="noConversion"/>
  <pageMargins left="0.75" right="0.75" top="1" bottom="1" header="0.5" footer="0.5"/>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modList02">
    <tabColor indexed="47"/>
  </sheetPr>
  <dimension ref="A1"/>
  <sheetViews>
    <sheetView showGridLines="0" zoomScaleNormal="100" workbookViewId="0"/>
  </sheetViews>
  <sheetFormatPr defaultRowHeight="11.25"/>
  <sheetData>
    <row r="1" spans="1:1">
      <c r="A1" s="3"/>
    </row>
  </sheetData>
  <phoneticPr fontId="9" type="noConversion"/>
  <pageMargins left="0.75" right="0.75" top="1" bottom="1" header="0.5" footer="0.5"/>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modList03">
    <tabColor indexed="47"/>
  </sheetPr>
  <dimension ref="A1"/>
  <sheetViews>
    <sheetView showGridLines="0" zoomScaleNormal="100" workbookViewId="0"/>
  </sheetViews>
  <sheetFormatPr defaultRowHeight="11.25"/>
  <cols>
    <col min="1" max="16384" width="9.140625" style="121"/>
  </cols>
  <sheetData>
    <row r="1" spans="1:1">
      <c r="A1" s="183"/>
    </row>
  </sheetData>
  <phoneticPr fontId="9" type="noConversion"/>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TSH_REESTR_MO_FILTER">
    <tabColor rgb="FFFFCC99"/>
  </sheetPr>
  <dimension ref="A1"/>
  <sheetViews>
    <sheetView showGridLines="0" workbookViewId="0"/>
  </sheetViews>
  <sheetFormatPr defaultRowHeight="11.25"/>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TSH_REESTR_MO">
    <tabColor indexed="47"/>
  </sheetPr>
  <dimension ref="A1:D279"/>
  <sheetViews>
    <sheetView showGridLines="0" zoomScaleNormal="100" workbookViewId="0"/>
  </sheetViews>
  <sheetFormatPr defaultRowHeight="11.25"/>
  <cols>
    <col min="1" max="1" width="9.140625" style="1071"/>
  </cols>
  <sheetData>
    <row r="1" spans="1:4">
      <c r="A1" s="1071" t="s">
        <v>1314</v>
      </c>
      <c r="B1" t="s">
        <v>491</v>
      </c>
      <c r="C1" t="s">
        <v>492</v>
      </c>
      <c r="D1" t="s">
        <v>1313</v>
      </c>
    </row>
    <row r="2" spans="1:4">
      <c r="A2" s="1071">
        <v>1</v>
      </c>
      <c r="B2" t="s">
        <v>762</v>
      </c>
      <c r="C2" t="s">
        <v>762</v>
      </c>
      <c r="D2" t="s">
        <v>763</v>
      </c>
    </row>
    <row r="3" spans="1:4">
      <c r="A3" s="1071">
        <v>2</v>
      </c>
      <c r="B3" t="s">
        <v>762</v>
      </c>
      <c r="C3" t="s">
        <v>764</v>
      </c>
      <c r="D3" t="s">
        <v>765</v>
      </c>
    </row>
    <row r="4" spans="1:4">
      <c r="A4" s="1071">
        <v>3</v>
      </c>
      <c r="B4" t="s">
        <v>762</v>
      </c>
      <c r="C4" t="s">
        <v>766</v>
      </c>
      <c r="D4" t="s">
        <v>767</v>
      </c>
    </row>
    <row r="5" spans="1:4">
      <c r="A5" s="1071">
        <v>4</v>
      </c>
      <c r="B5" t="s">
        <v>762</v>
      </c>
      <c r="C5" t="s">
        <v>768</v>
      </c>
      <c r="D5" t="s">
        <v>769</v>
      </c>
    </row>
    <row r="6" spans="1:4">
      <c r="A6" s="1071">
        <v>5</v>
      </c>
      <c r="B6" t="s">
        <v>762</v>
      </c>
      <c r="C6" t="s">
        <v>770</v>
      </c>
      <c r="D6" t="s">
        <v>771</v>
      </c>
    </row>
    <row r="7" spans="1:4">
      <c r="A7" s="1071">
        <v>6</v>
      </c>
      <c r="B7" t="s">
        <v>762</v>
      </c>
      <c r="C7" t="s">
        <v>772</v>
      </c>
      <c r="D7" t="s">
        <v>773</v>
      </c>
    </row>
    <row r="8" spans="1:4">
      <c r="A8" s="1071">
        <v>7</v>
      </c>
      <c r="B8" t="s">
        <v>762</v>
      </c>
      <c r="C8" t="s">
        <v>774</v>
      </c>
      <c r="D8" t="s">
        <v>775</v>
      </c>
    </row>
    <row r="9" spans="1:4">
      <c r="A9" s="1071">
        <v>8</v>
      </c>
      <c r="B9" t="s">
        <v>762</v>
      </c>
      <c r="C9" t="s">
        <v>776</v>
      </c>
      <c r="D9" t="s">
        <v>777</v>
      </c>
    </row>
    <row r="10" spans="1:4">
      <c r="A10" s="1071">
        <v>9</v>
      </c>
      <c r="B10" t="s">
        <v>762</v>
      </c>
      <c r="C10" t="s">
        <v>778</v>
      </c>
      <c r="D10" t="s">
        <v>779</v>
      </c>
    </row>
    <row r="11" spans="1:4">
      <c r="A11" s="1071">
        <v>10</v>
      </c>
      <c r="B11" t="s">
        <v>780</v>
      </c>
      <c r="C11" t="s">
        <v>782</v>
      </c>
      <c r="D11" t="s">
        <v>783</v>
      </c>
    </row>
    <row r="12" spans="1:4">
      <c r="A12" s="1071">
        <v>11</v>
      </c>
      <c r="B12" t="s">
        <v>780</v>
      </c>
      <c r="C12" t="s">
        <v>780</v>
      </c>
      <c r="D12" t="s">
        <v>781</v>
      </c>
    </row>
    <row r="13" spans="1:4">
      <c r="A13" s="1071">
        <v>12</v>
      </c>
      <c r="B13" t="s">
        <v>780</v>
      </c>
      <c r="C13" t="s">
        <v>784</v>
      </c>
      <c r="D13" t="s">
        <v>785</v>
      </c>
    </row>
    <row r="14" spans="1:4">
      <c r="A14" s="1071">
        <v>13</v>
      </c>
      <c r="B14" t="s">
        <v>780</v>
      </c>
      <c r="C14" t="s">
        <v>786</v>
      </c>
      <c r="D14" t="s">
        <v>787</v>
      </c>
    </row>
    <row r="15" spans="1:4">
      <c r="A15" s="1071">
        <v>14</v>
      </c>
      <c r="B15" t="s">
        <v>780</v>
      </c>
      <c r="C15" t="s">
        <v>788</v>
      </c>
      <c r="D15" t="s">
        <v>789</v>
      </c>
    </row>
    <row r="16" spans="1:4">
      <c r="A16" s="1071">
        <v>15</v>
      </c>
      <c r="B16" t="s">
        <v>780</v>
      </c>
      <c r="C16" t="s">
        <v>790</v>
      </c>
      <c r="D16" t="s">
        <v>791</v>
      </c>
    </row>
    <row r="17" spans="1:4">
      <c r="A17" s="1071">
        <v>16</v>
      </c>
      <c r="B17" t="s">
        <v>780</v>
      </c>
      <c r="C17" t="s">
        <v>792</v>
      </c>
      <c r="D17" t="s">
        <v>793</v>
      </c>
    </row>
    <row r="18" spans="1:4">
      <c r="A18" s="1071">
        <v>17</v>
      </c>
      <c r="B18" t="s">
        <v>780</v>
      </c>
      <c r="C18" t="s">
        <v>794</v>
      </c>
      <c r="D18" t="s">
        <v>795</v>
      </c>
    </row>
    <row r="19" spans="1:4">
      <c r="A19" s="1071">
        <v>18</v>
      </c>
      <c r="B19" t="s">
        <v>780</v>
      </c>
      <c r="C19" t="s">
        <v>796</v>
      </c>
      <c r="D19" t="s">
        <v>797</v>
      </c>
    </row>
    <row r="20" spans="1:4">
      <c r="A20" s="1071">
        <v>19</v>
      </c>
      <c r="B20" t="s">
        <v>780</v>
      </c>
      <c r="C20" t="s">
        <v>798</v>
      </c>
      <c r="D20" t="s">
        <v>799</v>
      </c>
    </row>
    <row r="21" spans="1:4">
      <c r="A21" s="1071">
        <v>20</v>
      </c>
      <c r="B21" t="s">
        <v>780</v>
      </c>
      <c r="C21" t="s">
        <v>800</v>
      </c>
      <c r="D21" t="s">
        <v>801</v>
      </c>
    </row>
    <row r="22" spans="1:4">
      <c r="A22" s="1071">
        <v>21</v>
      </c>
      <c r="B22" t="s">
        <v>780</v>
      </c>
      <c r="C22" t="s">
        <v>802</v>
      </c>
      <c r="D22" t="s">
        <v>803</v>
      </c>
    </row>
    <row r="23" spans="1:4">
      <c r="A23" s="1071">
        <v>22</v>
      </c>
      <c r="B23" t="s">
        <v>780</v>
      </c>
      <c r="C23" t="s">
        <v>804</v>
      </c>
      <c r="D23" t="s">
        <v>805</v>
      </c>
    </row>
    <row r="24" spans="1:4">
      <c r="A24" s="1071">
        <v>23</v>
      </c>
      <c r="B24" t="s">
        <v>780</v>
      </c>
      <c r="C24" t="s">
        <v>806</v>
      </c>
      <c r="D24" t="s">
        <v>807</v>
      </c>
    </row>
    <row r="25" spans="1:4">
      <c r="A25" s="1071">
        <v>24</v>
      </c>
      <c r="B25" t="s">
        <v>808</v>
      </c>
      <c r="C25" t="s">
        <v>808</v>
      </c>
      <c r="D25" t="s">
        <v>809</v>
      </c>
    </row>
    <row r="26" spans="1:4">
      <c r="A26" s="1071">
        <v>25</v>
      </c>
      <c r="B26" t="s">
        <v>810</v>
      </c>
      <c r="C26" t="s">
        <v>810</v>
      </c>
      <c r="D26" t="s">
        <v>811</v>
      </c>
    </row>
    <row r="27" spans="1:4">
      <c r="A27" s="1071">
        <v>26</v>
      </c>
      <c r="B27" t="s">
        <v>812</v>
      </c>
      <c r="C27" t="s">
        <v>812</v>
      </c>
      <c r="D27" t="s">
        <v>813</v>
      </c>
    </row>
    <row r="28" spans="1:4">
      <c r="A28" s="1071">
        <v>27</v>
      </c>
      <c r="B28" t="s">
        <v>812</v>
      </c>
      <c r="C28" t="s">
        <v>814</v>
      </c>
      <c r="D28" t="s">
        <v>815</v>
      </c>
    </row>
    <row r="29" spans="1:4">
      <c r="A29" s="1071">
        <v>28</v>
      </c>
      <c r="B29" t="s">
        <v>812</v>
      </c>
      <c r="C29" t="s">
        <v>816</v>
      </c>
      <c r="D29" t="s">
        <v>817</v>
      </c>
    </row>
    <row r="30" spans="1:4">
      <c r="A30" s="1071">
        <v>29</v>
      </c>
      <c r="B30" t="s">
        <v>812</v>
      </c>
      <c r="C30" t="s">
        <v>818</v>
      </c>
      <c r="D30" t="s">
        <v>819</v>
      </c>
    </row>
    <row r="31" spans="1:4">
      <c r="A31" s="1071">
        <v>30</v>
      </c>
      <c r="B31" t="s">
        <v>812</v>
      </c>
      <c r="C31" t="s">
        <v>820</v>
      </c>
      <c r="D31" t="s">
        <v>821</v>
      </c>
    </row>
    <row r="32" spans="1:4">
      <c r="A32" s="1071">
        <v>31</v>
      </c>
      <c r="B32" t="s">
        <v>812</v>
      </c>
      <c r="C32" t="s">
        <v>822</v>
      </c>
      <c r="D32" t="s">
        <v>823</v>
      </c>
    </row>
    <row r="33" spans="1:4">
      <c r="A33" s="1071">
        <v>32</v>
      </c>
      <c r="B33" t="s">
        <v>812</v>
      </c>
      <c r="C33" t="s">
        <v>824</v>
      </c>
      <c r="D33" t="s">
        <v>825</v>
      </c>
    </row>
    <row r="34" spans="1:4">
      <c r="A34" s="1071">
        <v>33</v>
      </c>
      <c r="B34" t="s">
        <v>826</v>
      </c>
      <c r="C34" t="s">
        <v>826</v>
      </c>
      <c r="D34" t="s">
        <v>827</v>
      </c>
    </row>
    <row r="35" spans="1:4">
      <c r="A35" s="1071">
        <v>34</v>
      </c>
      <c r="B35" t="s">
        <v>826</v>
      </c>
      <c r="C35" t="s">
        <v>828</v>
      </c>
      <c r="D35" t="s">
        <v>829</v>
      </c>
    </row>
    <row r="36" spans="1:4">
      <c r="A36" s="1071">
        <v>35</v>
      </c>
      <c r="B36" t="s">
        <v>826</v>
      </c>
      <c r="C36" t="s">
        <v>830</v>
      </c>
      <c r="D36" t="s">
        <v>831</v>
      </c>
    </row>
    <row r="37" spans="1:4">
      <c r="A37" s="1071">
        <v>36</v>
      </c>
      <c r="B37" t="s">
        <v>826</v>
      </c>
      <c r="C37" t="s">
        <v>832</v>
      </c>
      <c r="D37" t="s">
        <v>833</v>
      </c>
    </row>
    <row r="38" spans="1:4">
      <c r="A38" s="1071">
        <v>37</v>
      </c>
      <c r="B38" t="s">
        <v>826</v>
      </c>
      <c r="C38" t="s">
        <v>834</v>
      </c>
      <c r="D38" t="s">
        <v>835</v>
      </c>
    </row>
    <row r="39" spans="1:4">
      <c r="A39" s="1071">
        <v>38</v>
      </c>
      <c r="B39" t="s">
        <v>836</v>
      </c>
      <c r="C39" t="s">
        <v>836</v>
      </c>
      <c r="D39" t="s">
        <v>837</v>
      </c>
    </row>
    <row r="40" spans="1:4">
      <c r="A40" s="1071">
        <v>39</v>
      </c>
      <c r="B40" t="s">
        <v>838</v>
      </c>
      <c r="C40" t="s">
        <v>838</v>
      </c>
      <c r="D40" t="s">
        <v>839</v>
      </c>
    </row>
    <row r="41" spans="1:4">
      <c r="A41" s="1071">
        <v>40</v>
      </c>
      <c r="B41" t="s">
        <v>840</v>
      </c>
      <c r="C41" t="s">
        <v>842</v>
      </c>
      <c r="D41" t="s">
        <v>843</v>
      </c>
    </row>
    <row r="42" spans="1:4">
      <c r="A42" s="1071">
        <v>41</v>
      </c>
      <c r="B42" t="s">
        <v>840</v>
      </c>
      <c r="C42" t="s">
        <v>840</v>
      </c>
      <c r="D42" t="s">
        <v>841</v>
      </c>
    </row>
    <row r="43" spans="1:4">
      <c r="A43" s="1071">
        <v>42</v>
      </c>
      <c r="B43" t="s">
        <v>840</v>
      </c>
      <c r="C43" t="s">
        <v>844</v>
      </c>
      <c r="D43" t="s">
        <v>845</v>
      </c>
    </row>
    <row r="44" spans="1:4">
      <c r="A44" s="1071">
        <v>43</v>
      </c>
      <c r="B44" t="s">
        <v>840</v>
      </c>
      <c r="C44" t="s">
        <v>846</v>
      </c>
      <c r="D44" t="s">
        <v>847</v>
      </c>
    </row>
    <row r="45" spans="1:4">
      <c r="A45" s="1071">
        <v>44</v>
      </c>
      <c r="B45" t="s">
        <v>840</v>
      </c>
      <c r="C45" t="s">
        <v>848</v>
      </c>
      <c r="D45" t="s">
        <v>849</v>
      </c>
    </row>
    <row r="46" spans="1:4">
      <c r="A46" s="1071">
        <v>45</v>
      </c>
      <c r="B46" t="s">
        <v>840</v>
      </c>
      <c r="C46" t="s">
        <v>850</v>
      </c>
      <c r="D46" t="s">
        <v>851</v>
      </c>
    </row>
    <row r="47" spans="1:4">
      <c r="A47" s="1071">
        <v>46</v>
      </c>
      <c r="B47" t="s">
        <v>840</v>
      </c>
      <c r="C47" t="s">
        <v>852</v>
      </c>
      <c r="D47" t="s">
        <v>853</v>
      </c>
    </row>
    <row r="48" spans="1:4">
      <c r="A48" s="1071">
        <v>47</v>
      </c>
      <c r="B48" t="s">
        <v>854</v>
      </c>
      <c r="C48" t="s">
        <v>856</v>
      </c>
      <c r="D48" t="s">
        <v>857</v>
      </c>
    </row>
    <row r="49" spans="1:4">
      <c r="A49" s="1071">
        <v>48</v>
      </c>
      <c r="B49" t="s">
        <v>854</v>
      </c>
      <c r="C49" t="s">
        <v>854</v>
      </c>
      <c r="D49" t="s">
        <v>855</v>
      </c>
    </row>
    <row r="50" spans="1:4">
      <c r="A50" s="1071">
        <v>49</v>
      </c>
      <c r="B50" t="s">
        <v>854</v>
      </c>
      <c r="C50" t="s">
        <v>858</v>
      </c>
      <c r="D50" t="s">
        <v>859</v>
      </c>
    </row>
    <row r="51" spans="1:4">
      <c r="A51" s="1071">
        <v>50</v>
      </c>
      <c r="B51" t="s">
        <v>854</v>
      </c>
      <c r="C51" t="s">
        <v>860</v>
      </c>
      <c r="D51" t="s">
        <v>861</v>
      </c>
    </row>
    <row r="52" spans="1:4">
      <c r="A52" s="1071">
        <v>51</v>
      </c>
      <c r="B52" t="s">
        <v>854</v>
      </c>
      <c r="C52" t="s">
        <v>862</v>
      </c>
      <c r="D52" t="s">
        <v>863</v>
      </c>
    </row>
    <row r="53" spans="1:4">
      <c r="A53" s="1071">
        <v>52</v>
      </c>
      <c r="B53" t="s">
        <v>854</v>
      </c>
      <c r="C53" t="s">
        <v>864</v>
      </c>
      <c r="D53" t="s">
        <v>865</v>
      </c>
    </row>
    <row r="54" spans="1:4">
      <c r="A54" s="1071">
        <v>53</v>
      </c>
      <c r="B54" t="s">
        <v>854</v>
      </c>
      <c r="C54" t="s">
        <v>866</v>
      </c>
      <c r="D54" t="s">
        <v>867</v>
      </c>
    </row>
    <row r="55" spans="1:4">
      <c r="A55" s="1071">
        <v>54</v>
      </c>
      <c r="B55" t="s">
        <v>868</v>
      </c>
      <c r="C55" t="s">
        <v>868</v>
      </c>
      <c r="D55" t="s">
        <v>869</v>
      </c>
    </row>
    <row r="56" spans="1:4">
      <c r="A56" s="1071">
        <v>55</v>
      </c>
      <c r="B56" t="s">
        <v>868</v>
      </c>
      <c r="C56" t="s">
        <v>870</v>
      </c>
      <c r="D56" t="s">
        <v>871</v>
      </c>
    </row>
    <row r="57" spans="1:4">
      <c r="A57" s="1071">
        <v>56</v>
      </c>
      <c r="B57" t="s">
        <v>868</v>
      </c>
      <c r="C57" t="s">
        <v>872</v>
      </c>
      <c r="D57" t="s">
        <v>873</v>
      </c>
    </row>
    <row r="58" spans="1:4">
      <c r="A58" s="1071">
        <v>57</v>
      </c>
      <c r="B58" t="s">
        <v>868</v>
      </c>
      <c r="C58" t="s">
        <v>874</v>
      </c>
      <c r="D58" t="s">
        <v>875</v>
      </c>
    </row>
    <row r="59" spans="1:4">
      <c r="A59" s="1071">
        <v>58</v>
      </c>
      <c r="B59" t="s">
        <v>868</v>
      </c>
      <c r="C59" t="s">
        <v>876</v>
      </c>
      <c r="D59" t="s">
        <v>877</v>
      </c>
    </row>
    <row r="60" spans="1:4">
      <c r="A60" s="1071">
        <v>59</v>
      </c>
      <c r="B60" t="s">
        <v>868</v>
      </c>
      <c r="C60" t="s">
        <v>878</v>
      </c>
      <c r="D60" t="s">
        <v>879</v>
      </c>
    </row>
    <row r="61" spans="1:4">
      <c r="A61" s="1071">
        <v>60</v>
      </c>
      <c r="B61" t="s">
        <v>868</v>
      </c>
      <c r="C61" t="s">
        <v>880</v>
      </c>
      <c r="D61" t="s">
        <v>881</v>
      </c>
    </row>
    <row r="62" spans="1:4">
      <c r="A62" s="1071">
        <v>61</v>
      </c>
      <c r="B62" t="s">
        <v>868</v>
      </c>
      <c r="C62" t="s">
        <v>882</v>
      </c>
      <c r="D62" t="s">
        <v>883</v>
      </c>
    </row>
    <row r="63" spans="1:4">
      <c r="A63" s="1071">
        <v>62</v>
      </c>
      <c r="B63" t="s">
        <v>868</v>
      </c>
      <c r="C63" t="s">
        <v>884</v>
      </c>
      <c r="D63" t="s">
        <v>885</v>
      </c>
    </row>
    <row r="64" spans="1:4">
      <c r="A64" s="1071">
        <v>63</v>
      </c>
      <c r="B64" t="s">
        <v>868</v>
      </c>
      <c r="C64" t="s">
        <v>886</v>
      </c>
      <c r="D64" t="s">
        <v>887</v>
      </c>
    </row>
    <row r="65" spans="1:4">
      <c r="A65" s="1071">
        <v>64</v>
      </c>
      <c r="B65" t="s">
        <v>888</v>
      </c>
      <c r="C65" t="s">
        <v>890</v>
      </c>
      <c r="D65" t="s">
        <v>891</v>
      </c>
    </row>
    <row r="66" spans="1:4">
      <c r="A66" s="1071">
        <v>65</v>
      </c>
      <c r="B66" t="s">
        <v>888</v>
      </c>
      <c r="C66" t="s">
        <v>892</v>
      </c>
      <c r="D66" t="s">
        <v>893</v>
      </c>
    </row>
    <row r="67" spans="1:4">
      <c r="A67" s="1071">
        <v>66</v>
      </c>
      <c r="B67" t="s">
        <v>888</v>
      </c>
      <c r="C67" t="s">
        <v>894</v>
      </c>
      <c r="D67" t="s">
        <v>895</v>
      </c>
    </row>
    <row r="68" spans="1:4">
      <c r="A68" s="1071">
        <v>67</v>
      </c>
      <c r="B68" t="s">
        <v>888</v>
      </c>
      <c r="C68" t="s">
        <v>888</v>
      </c>
      <c r="D68" t="s">
        <v>889</v>
      </c>
    </row>
    <row r="69" spans="1:4">
      <c r="A69" s="1071">
        <v>68</v>
      </c>
      <c r="B69" t="s">
        <v>888</v>
      </c>
      <c r="C69" t="s">
        <v>896</v>
      </c>
      <c r="D69" t="s">
        <v>897</v>
      </c>
    </row>
    <row r="70" spans="1:4">
      <c r="A70" s="1071">
        <v>69</v>
      </c>
      <c r="B70" t="s">
        <v>888</v>
      </c>
      <c r="C70" t="s">
        <v>898</v>
      </c>
      <c r="D70" t="s">
        <v>899</v>
      </c>
    </row>
    <row r="71" spans="1:4">
      <c r="A71" s="1071">
        <v>70</v>
      </c>
      <c r="B71" t="s">
        <v>888</v>
      </c>
      <c r="C71" t="s">
        <v>900</v>
      </c>
      <c r="D71" t="s">
        <v>901</v>
      </c>
    </row>
    <row r="72" spans="1:4">
      <c r="A72" s="1071">
        <v>71</v>
      </c>
      <c r="B72" t="s">
        <v>888</v>
      </c>
      <c r="C72" t="s">
        <v>902</v>
      </c>
      <c r="D72" t="s">
        <v>903</v>
      </c>
    </row>
    <row r="73" spans="1:4">
      <c r="A73" s="1071">
        <v>72</v>
      </c>
      <c r="B73" t="s">
        <v>888</v>
      </c>
      <c r="C73" t="s">
        <v>904</v>
      </c>
      <c r="D73" t="s">
        <v>905</v>
      </c>
    </row>
    <row r="74" spans="1:4">
      <c r="A74" s="1071">
        <v>73</v>
      </c>
      <c r="B74" t="s">
        <v>888</v>
      </c>
      <c r="C74" t="s">
        <v>906</v>
      </c>
      <c r="D74" t="s">
        <v>907</v>
      </c>
    </row>
    <row r="75" spans="1:4">
      <c r="A75" s="1071">
        <v>74</v>
      </c>
      <c r="B75" t="s">
        <v>908</v>
      </c>
      <c r="C75" t="s">
        <v>908</v>
      </c>
      <c r="D75" t="s">
        <v>909</v>
      </c>
    </row>
    <row r="76" spans="1:4">
      <c r="A76" s="1071">
        <v>75</v>
      </c>
      <c r="B76" t="s">
        <v>908</v>
      </c>
      <c r="C76" t="s">
        <v>910</v>
      </c>
      <c r="D76" t="s">
        <v>911</v>
      </c>
    </row>
    <row r="77" spans="1:4">
      <c r="A77" s="1071">
        <v>76</v>
      </c>
      <c r="B77" t="s">
        <v>908</v>
      </c>
      <c r="C77" t="s">
        <v>912</v>
      </c>
      <c r="D77" t="s">
        <v>913</v>
      </c>
    </row>
    <row r="78" spans="1:4">
      <c r="A78" s="1071">
        <v>77</v>
      </c>
      <c r="B78" t="s">
        <v>908</v>
      </c>
      <c r="C78" t="s">
        <v>914</v>
      </c>
      <c r="D78" t="s">
        <v>915</v>
      </c>
    </row>
    <row r="79" spans="1:4">
      <c r="A79" s="1071">
        <v>78</v>
      </c>
      <c r="B79" t="s">
        <v>908</v>
      </c>
      <c r="C79" t="s">
        <v>916</v>
      </c>
      <c r="D79" t="s">
        <v>917</v>
      </c>
    </row>
    <row r="80" spans="1:4">
      <c r="A80" s="1071">
        <v>79</v>
      </c>
      <c r="B80" t="s">
        <v>908</v>
      </c>
      <c r="C80" t="s">
        <v>918</v>
      </c>
      <c r="D80" t="s">
        <v>919</v>
      </c>
    </row>
    <row r="81" spans="1:4">
      <c r="A81" s="1071">
        <v>80</v>
      </c>
      <c r="B81" t="s">
        <v>908</v>
      </c>
      <c r="C81" t="s">
        <v>920</v>
      </c>
      <c r="D81" t="s">
        <v>921</v>
      </c>
    </row>
    <row r="82" spans="1:4">
      <c r="A82" s="1071">
        <v>81</v>
      </c>
      <c r="B82" t="s">
        <v>908</v>
      </c>
      <c r="C82" t="s">
        <v>922</v>
      </c>
      <c r="D82" t="s">
        <v>923</v>
      </c>
    </row>
    <row r="83" spans="1:4">
      <c r="A83" s="1071">
        <v>82</v>
      </c>
      <c r="B83" t="s">
        <v>908</v>
      </c>
      <c r="C83" t="s">
        <v>924</v>
      </c>
      <c r="D83" t="s">
        <v>925</v>
      </c>
    </row>
    <row r="84" spans="1:4">
      <c r="A84" s="1071">
        <v>83</v>
      </c>
      <c r="B84" t="s">
        <v>908</v>
      </c>
      <c r="C84" t="s">
        <v>926</v>
      </c>
      <c r="D84" t="s">
        <v>927</v>
      </c>
    </row>
    <row r="85" spans="1:4">
      <c r="A85" s="1071">
        <v>84</v>
      </c>
      <c r="B85" t="s">
        <v>908</v>
      </c>
      <c r="C85" t="s">
        <v>928</v>
      </c>
      <c r="D85" t="s">
        <v>929</v>
      </c>
    </row>
    <row r="86" spans="1:4">
      <c r="A86" s="1071">
        <v>85</v>
      </c>
      <c r="B86" t="s">
        <v>908</v>
      </c>
      <c r="C86" t="s">
        <v>930</v>
      </c>
      <c r="D86" t="s">
        <v>931</v>
      </c>
    </row>
    <row r="87" spans="1:4">
      <c r="A87" s="1071">
        <v>86</v>
      </c>
      <c r="B87" t="s">
        <v>932</v>
      </c>
      <c r="C87" t="s">
        <v>932</v>
      </c>
      <c r="D87" t="s">
        <v>933</v>
      </c>
    </row>
    <row r="88" spans="1:4">
      <c r="A88" s="1071">
        <v>87</v>
      </c>
      <c r="B88" t="s">
        <v>934</v>
      </c>
      <c r="C88" t="s">
        <v>936</v>
      </c>
      <c r="D88" t="s">
        <v>937</v>
      </c>
    </row>
    <row r="89" spans="1:4">
      <c r="A89" s="1071">
        <v>88</v>
      </c>
      <c r="B89" t="s">
        <v>934</v>
      </c>
      <c r="C89" t="s">
        <v>842</v>
      </c>
      <c r="D89" t="s">
        <v>938</v>
      </c>
    </row>
    <row r="90" spans="1:4">
      <c r="A90" s="1071">
        <v>89</v>
      </c>
      <c r="B90" t="s">
        <v>934</v>
      </c>
      <c r="C90" t="s">
        <v>939</v>
      </c>
      <c r="D90" t="s">
        <v>940</v>
      </c>
    </row>
    <row r="91" spans="1:4">
      <c r="A91" s="1071">
        <v>90</v>
      </c>
      <c r="B91" t="s">
        <v>934</v>
      </c>
      <c r="C91" t="s">
        <v>941</v>
      </c>
      <c r="D91" t="s">
        <v>942</v>
      </c>
    </row>
    <row r="92" spans="1:4">
      <c r="A92" s="1071">
        <v>91</v>
      </c>
      <c r="B92" t="s">
        <v>934</v>
      </c>
      <c r="C92" t="s">
        <v>934</v>
      </c>
      <c r="D92" t="s">
        <v>935</v>
      </c>
    </row>
    <row r="93" spans="1:4">
      <c r="A93" s="1071">
        <v>92</v>
      </c>
      <c r="B93" t="s">
        <v>934</v>
      </c>
      <c r="C93" t="s">
        <v>943</v>
      </c>
      <c r="D93" t="s">
        <v>944</v>
      </c>
    </row>
    <row r="94" spans="1:4">
      <c r="A94" s="1071">
        <v>93</v>
      </c>
      <c r="B94" t="s">
        <v>934</v>
      </c>
      <c r="C94" t="s">
        <v>945</v>
      </c>
      <c r="D94" t="s">
        <v>946</v>
      </c>
    </row>
    <row r="95" spans="1:4">
      <c r="A95" s="1071">
        <v>94</v>
      </c>
      <c r="B95" t="s">
        <v>934</v>
      </c>
      <c r="C95" t="s">
        <v>947</v>
      </c>
      <c r="D95" t="s">
        <v>948</v>
      </c>
    </row>
    <row r="96" spans="1:4">
      <c r="A96" s="1071">
        <v>95</v>
      </c>
      <c r="B96" t="s">
        <v>934</v>
      </c>
      <c r="C96" t="s">
        <v>949</v>
      </c>
      <c r="D96" t="s">
        <v>950</v>
      </c>
    </row>
    <row r="97" spans="1:4">
      <c r="A97" s="1071">
        <v>96</v>
      </c>
      <c r="B97" t="s">
        <v>934</v>
      </c>
      <c r="C97" t="s">
        <v>951</v>
      </c>
      <c r="D97" t="s">
        <v>952</v>
      </c>
    </row>
    <row r="98" spans="1:4">
      <c r="A98" s="1071">
        <v>97</v>
      </c>
      <c r="B98" t="s">
        <v>934</v>
      </c>
      <c r="C98" t="s">
        <v>953</v>
      </c>
      <c r="D98" t="s">
        <v>954</v>
      </c>
    </row>
    <row r="99" spans="1:4">
      <c r="A99" s="1071">
        <v>98</v>
      </c>
      <c r="B99" t="s">
        <v>934</v>
      </c>
      <c r="C99" t="s">
        <v>955</v>
      </c>
      <c r="D99" t="s">
        <v>956</v>
      </c>
    </row>
    <row r="100" spans="1:4">
      <c r="A100" s="1071">
        <v>99</v>
      </c>
      <c r="B100" t="s">
        <v>957</v>
      </c>
      <c r="C100" t="s">
        <v>959</v>
      </c>
      <c r="D100" t="s">
        <v>960</v>
      </c>
    </row>
    <row r="101" spans="1:4">
      <c r="A101" s="1071">
        <v>100</v>
      </c>
      <c r="B101" t="s">
        <v>957</v>
      </c>
      <c r="C101" t="s">
        <v>961</v>
      </c>
      <c r="D101" t="s">
        <v>962</v>
      </c>
    </row>
    <row r="102" spans="1:4">
      <c r="A102" s="1071">
        <v>101</v>
      </c>
      <c r="B102" t="s">
        <v>957</v>
      </c>
      <c r="C102" t="s">
        <v>957</v>
      </c>
      <c r="D102" t="s">
        <v>958</v>
      </c>
    </row>
    <row r="103" spans="1:4">
      <c r="A103" s="1071">
        <v>102</v>
      </c>
      <c r="B103" t="s">
        <v>957</v>
      </c>
      <c r="C103" t="s">
        <v>963</v>
      </c>
      <c r="D103" t="s">
        <v>964</v>
      </c>
    </row>
    <row r="104" spans="1:4">
      <c r="A104" s="1071">
        <v>103</v>
      </c>
      <c r="B104" t="s">
        <v>957</v>
      </c>
      <c r="C104" t="s">
        <v>965</v>
      </c>
      <c r="D104" t="s">
        <v>966</v>
      </c>
    </row>
    <row r="105" spans="1:4">
      <c r="A105" s="1071">
        <v>104</v>
      </c>
      <c r="B105" t="s">
        <v>957</v>
      </c>
      <c r="C105" t="s">
        <v>967</v>
      </c>
      <c r="D105" t="s">
        <v>968</v>
      </c>
    </row>
    <row r="106" spans="1:4">
      <c r="A106" s="1071">
        <v>105</v>
      </c>
      <c r="B106" t="s">
        <v>957</v>
      </c>
      <c r="C106" t="s">
        <v>969</v>
      </c>
      <c r="D106" t="s">
        <v>970</v>
      </c>
    </row>
    <row r="107" spans="1:4">
      <c r="A107" s="1071">
        <v>106</v>
      </c>
      <c r="B107" t="s">
        <v>971</v>
      </c>
      <c r="C107" t="s">
        <v>973</v>
      </c>
      <c r="D107" t="s">
        <v>974</v>
      </c>
    </row>
    <row r="108" spans="1:4">
      <c r="A108" s="1071">
        <v>107</v>
      </c>
      <c r="B108" t="s">
        <v>971</v>
      </c>
      <c r="C108" t="s">
        <v>975</v>
      </c>
      <c r="D108" t="s">
        <v>976</v>
      </c>
    </row>
    <row r="109" spans="1:4">
      <c r="A109" s="1071">
        <v>108</v>
      </c>
      <c r="B109" t="s">
        <v>971</v>
      </c>
      <c r="C109" t="s">
        <v>971</v>
      </c>
      <c r="D109" t="s">
        <v>972</v>
      </c>
    </row>
    <row r="110" spans="1:4">
      <c r="A110" s="1071">
        <v>109</v>
      </c>
      <c r="B110" t="s">
        <v>971</v>
      </c>
      <c r="C110" t="s">
        <v>977</v>
      </c>
      <c r="D110" t="s">
        <v>978</v>
      </c>
    </row>
    <row r="111" spans="1:4">
      <c r="A111" s="1071">
        <v>110</v>
      </c>
      <c r="B111" t="s">
        <v>971</v>
      </c>
      <c r="C111" t="s">
        <v>979</v>
      </c>
      <c r="D111" t="s">
        <v>980</v>
      </c>
    </row>
    <row r="112" spans="1:4">
      <c r="A112" s="1071">
        <v>111</v>
      </c>
      <c r="B112" t="s">
        <v>971</v>
      </c>
      <c r="C112" t="s">
        <v>981</v>
      </c>
      <c r="D112" t="s">
        <v>982</v>
      </c>
    </row>
    <row r="113" spans="1:4">
      <c r="A113" s="1071">
        <v>112</v>
      </c>
      <c r="B113" t="s">
        <v>971</v>
      </c>
      <c r="C113" t="s">
        <v>983</v>
      </c>
      <c r="D113" t="s">
        <v>984</v>
      </c>
    </row>
    <row r="114" spans="1:4">
      <c r="A114" s="1071">
        <v>113</v>
      </c>
      <c r="B114" t="s">
        <v>971</v>
      </c>
      <c r="C114" t="s">
        <v>985</v>
      </c>
      <c r="D114" t="s">
        <v>986</v>
      </c>
    </row>
    <row r="115" spans="1:4">
      <c r="A115" s="1071">
        <v>114</v>
      </c>
      <c r="B115" t="s">
        <v>971</v>
      </c>
      <c r="C115" t="s">
        <v>987</v>
      </c>
      <c r="D115" t="s">
        <v>988</v>
      </c>
    </row>
    <row r="116" spans="1:4">
      <c r="A116" s="1071">
        <v>115</v>
      </c>
      <c r="B116" t="s">
        <v>971</v>
      </c>
      <c r="C116" t="s">
        <v>989</v>
      </c>
      <c r="D116" t="s">
        <v>990</v>
      </c>
    </row>
    <row r="117" spans="1:4">
      <c r="A117" s="1071">
        <v>116</v>
      </c>
      <c r="B117" t="s">
        <v>971</v>
      </c>
      <c r="C117" t="s">
        <v>991</v>
      </c>
      <c r="D117" t="s">
        <v>992</v>
      </c>
    </row>
    <row r="118" spans="1:4">
      <c r="A118" s="1071">
        <v>117</v>
      </c>
      <c r="B118" t="s">
        <v>971</v>
      </c>
      <c r="C118" t="s">
        <v>993</v>
      </c>
      <c r="D118" t="s">
        <v>994</v>
      </c>
    </row>
    <row r="119" spans="1:4">
      <c r="A119" s="1071">
        <v>118</v>
      </c>
      <c r="B119" t="s">
        <v>971</v>
      </c>
      <c r="C119" t="s">
        <v>995</v>
      </c>
      <c r="D119" t="s">
        <v>996</v>
      </c>
    </row>
    <row r="120" spans="1:4">
      <c r="A120" s="1071">
        <v>119</v>
      </c>
      <c r="B120" t="s">
        <v>997</v>
      </c>
      <c r="C120" t="s">
        <v>999</v>
      </c>
      <c r="D120" t="s">
        <v>1000</v>
      </c>
    </row>
    <row r="121" spans="1:4">
      <c r="A121" s="1071">
        <v>120</v>
      </c>
      <c r="B121" t="s">
        <v>997</v>
      </c>
      <c r="C121" t="s">
        <v>1001</v>
      </c>
      <c r="D121" t="s">
        <v>1002</v>
      </c>
    </row>
    <row r="122" spans="1:4">
      <c r="A122" s="1071">
        <v>121</v>
      </c>
      <c r="B122" t="s">
        <v>997</v>
      </c>
      <c r="C122" t="s">
        <v>997</v>
      </c>
      <c r="D122" t="s">
        <v>998</v>
      </c>
    </row>
    <row r="123" spans="1:4">
      <c r="A123" s="1071">
        <v>122</v>
      </c>
      <c r="B123" t="s">
        <v>997</v>
      </c>
      <c r="C123" t="s">
        <v>1003</v>
      </c>
      <c r="D123" t="s">
        <v>1004</v>
      </c>
    </row>
    <row r="124" spans="1:4">
      <c r="A124" s="1071">
        <v>123</v>
      </c>
      <c r="B124" t="s">
        <v>997</v>
      </c>
      <c r="C124" t="s">
        <v>1005</v>
      </c>
      <c r="D124" t="s">
        <v>1006</v>
      </c>
    </row>
    <row r="125" spans="1:4">
      <c r="A125" s="1071">
        <v>124</v>
      </c>
      <c r="B125" t="s">
        <v>997</v>
      </c>
      <c r="C125" t="s">
        <v>1007</v>
      </c>
      <c r="D125" t="s">
        <v>1008</v>
      </c>
    </row>
    <row r="126" spans="1:4">
      <c r="A126" s="1071">
        <v>125</v>
      </c>
      <c r="B126" t="s">
        <v>997</v>
      </c>
      <c r="C126" t="s">
        <v>1009</v>
      </c>
      <c r="D126" t="s">
        <v>1010</v>
      </c>
    </row>
    <row r="127" spans="1:4">
      <c r="A127" s="1071">
        <v>126</v>
      </c>
      <c r="B127" t="s">
        <v>997</v>
      </c>
      <c r="C127" t="s">
        <v>1011</v>
      </c>
      <c r="D127" t="s">
        <v>1012</v>
      </c>
    </row>
    <row r="128" spans="1:4">
      <c r="A128" s="1071">
        <v>127</v>
      </c>
      <c r="B128" t="s">
        <v>997</v>
      </c>
      <c r="C128" t="s">
        <v>1013</v>
      </c>
      <c r="D128" t="s">
        <v>1014</v>
      </c>
    </row>
    <row r="129" spans="1:4">
      <c r="A129" s="1071">
        <v>128</v>
      </c>
      <c r="B129" t="s">
        <v>997</v>
      </c>
      <c r="C129" t="s">
        <v>1015</v>
      </c>
      <c r="D129" t="s">
        <v>1016</v>
      </c>
    </row>
    <row r="130" spans="1:4">
      <c r="A130" s="1071">
        <v>129</v>
      </c>
      <c r="B130" t="s">
        <v>997</v>
      </c>
      <c r="C130" t="s">
        <v>1017</v>
      </c>
      <c r="D130" t="s">
        <v>1018</v>
      </c>
    </row>
    <row r="131" spans="1:4">
      <c r="A131" s="1071">
        <v>130</v>
      </c>
      <c r="B131" t="s">
        <v>1019</v>
      </c>
      <c r="C131" t="s">
        <v>1019</v>
      </c>
      <c r="D131" t="s">
        <v>1020</v>
      </c>
    </row>
    <row r="132" spans="1:4">
      <c r="A132" s="1071">
        <v>131</v>
      </c>
      <c r="B132" t="s">
        <v>1021</v>
      </c>
      <c r="C132" t="s">
        <v>1021</v>
      </c>
      <c r="D132" t="s">
        <v>1022</v>
      </c>
    </row>
    <row r="133" spans="1:4">
      <c r="A133" s="1071">
        <v>132</v>
      </c>
      <c r="B133" t="s">
        <v>1023</v>
      </c>
      <c r="C133" t="s">
        <v>1025</v>
      </c>
      <c r="D133" t="s">
        <v>1026</v>
      </c>
    </row>
    <row r="134" spans="1:4">
      <c r="A134" s="1071">
        <v>133</v>
      </c>
      <c r="B134" t="s">
        <v>1023</v>
      </c>
      <c r="C134" t="s">
        <v>1027</v>
      </c>
      <c r="D134" t="s">
        <v>1028</v>
      </c>
    </row>
    <row r="135" spans="1:4">
      <c r="A135" s="1071">
        <v>134</v>
      </c>
      <c r="B135" t="s">
        <v>1023</v>
      </c>
      <c r="C135" t="s">
        <v>1029</v>
      </c>
      <c r="D135" t="s">
        <v>1030</v>
      </c>
    </row>
    <row r="136" spans="1:4">
      <c r="A136" s="1071">
        <v>135</v>
      </c>
      <c r="B136" t="s">
        <v>1023</v>
      </c>
      <c r="C136" t="s">
        <v>1031</v>
      </c>
      <c r="D136" t="s">
        <v>1032</v>
      </c>
    </row>
    <row r="137" spans="1:4">
      <c r="A137" s="1071">
        <v>136</v>
      </c>
      <c r="B137" t="s">
        <v>1023</v>
      </c>
      <c r="C137" t="s">
        <v>1023</v>
      </c>
      <c r="D137" t="s">
        <v>1024</v>
      </c>
    </row>
    <row r="138" spans="1:4">
      <c r="A138" s="1071">
        <v>137</v>
      </c>
      <c r="B138" t="s">
        <v>1023</v>
      </c>
      <c r="C138" t="s">
        <v>1033</v>
      </c>
      <c r="D138" t="s">
        <v>1034</v>
      </c>
    </row>
    <row r="139" spans="1:4">
      <c r="A139" s="1071">
        <v>138</v>
      </c>
      <c r="B139" t="s">
        <v>1035</v>
      </c>
      <c r="C139" t="s">
        <v>1035</v>
      </c>
      <c r="D139" t="s">
        <v>1036</v>
      </c>
    </row>
    <row r="140" spans="1:4">
      <c r="A140" s="1071">
        <v>139</v>
      </c>
      <c r="B140" t="s">
        <v>1037</v>
      </c>
      <c r="C140" t="s">
        <v>1039</v>
      </c>
      <c r="D140" t="s">
        <v>1040</v>
      </c>
    </row>
    <row r="141" spans="1:4">
      <c r="A141" s="1071">
        <v>140</v>
      </c>
      <c r="B141" t="s">
        <v>1037</v>
      </c>
      <c r="C141" t="s">
        <v>1037</v>
      </c>
      <c r="D141" t="s">
        <v>1038</v>
      </c>
    </row>
    <row r="142" spans="1:4">
      <c r="A142" s="1071">
        <v>141</v>
      </c>
      <c r="B142" t="s">
        <v>1037</v>
      </c>
      <c r="C142" t="s">
        <v>1041</v>
      </c>
      <c r="D142" t="s">
        <v>1042</v>
      </c>
    </row>
    <row r="143" spans="1:4">
      <c r="A143" s="1071">
        <v>142</v>
      </c>
      <c r="B143" t="s">
        <v>1037</v>
      </c>
      <c r="C143" t="s">
        <v>1043</v>
      </c>
      <c r="D143" t="s">
        <v>1044</v>
      </c>
    </row>
    <row r="144" spans="1:4">
      <c r="A144" s="1071">
        <v>143</v>
      </c>
      <c r="B144" t="s">
        <v>1037</v>
      </c>
      <c r="C144" t="s">
        <v>1045</v>
      </c>
      <c r="D144" t="s">
        <v>1046</v>
      </c>
    </row>
    <row r="145" spans="1:4">
      <c r="A145" s="1071">
        <v>144</v>
      </c>
      <c r="B145" t="s">
        <v>1037</v>
      </c>
      <c r="C145" t="s">
        <v>1047</v>
      </c>
      <c r="D145" t="s">
        <v>1048</v>
      </c>
    </row>
    <row r="146" spans="1:4">
      <c r="A146" s="1071">
        <v>145</v>
      </c>
      <c r="B146" t="s">
        <v>1037</v>
      </c>
      <c r="C146" t="s">
        <v>1049</v>
      </c>
      <c r="D146" t="s">
        <v>1050</v>
      </c>
    </row>
    <row r="147" spans="1:4">
      <c r="A147" s="1071">
        <v>146</v>
      </c>
      <c r="B147" t="s">
        <v>1051</v>
      </c>
      <c r="C147" t="s">
        <v>1053</v>
      </c>
      <c r="D147" t="s">
        <v>1054</v>
      </c>
    </row>
    <row r="148" spans="1:4">
      <c r="A148" s="1071">
        <v>147</v>
      </c>
      <c r="B148" t="s">
        <v>1051</v>
      </c>
      <c r="C148" t="s">
        <v>1055</v>
      </c>
      <c r="D148" t="s">
        <v>1056</v>
      </c>
    </row>
    <row r="149" spans="1:4">
      <c r="A149" s="1071">
        <v>148</v>
      </c>
      <c r="B149" t="s">
        <v>1051</v>
      </c>
      <c r="C149" t="s">
        <v>1057</v>
      </c>
      <c r="D149" t="s">
        <v>1058</v>
      </c>
    </row>
    <row r="150" spans="1:4">
      <c r="A150" s="1071">
        <v>149</v>
      </c>
      <c r="B150" t="s">
        <v>1051</v>
      </c>
      <c r="C150" t="s">
        <v>1059</v>
      </c>
      <c r="D150" t="s">
        <v>1060</v>
      </c>
    </row>
    <row r="151" spans="1:4">
      <c r="A151" s="1071">
        <v>150</v>
      </c>
      <c r="B151" t="s">
        <v>1051</v>
      </c>
      <c r="C151" t="s">
        <v>1051</v>
      </c>
      <c r="D151" t="s">
        <v>1052</v>
      </c>
    </row>
    <row r="152" spans="1:4">
      <c r="A152" s="1071">
        <v>151</v>
      </c>
      <c r="B152" t="s">
        <v>1051</v>
      </c>
      <c r="C152" t="s">
        <v>1061</v>
      </c>
      <c r="D152" t="s">
        <v>1062</v>
      </c>
    </row>
    <row r="153" spans="1:4">
      <c r="A153" s="1071">
        <v>152</v>
      </c>
      <c r="B153" t="s">
        <v>1051</v>
      </c>
      <c r="C153" t="s">
        <v>1063</v>
      </c>
      <c r="D153" t="s">
        <v>1064</v>
      </c>
    </row>
    <row r="154" spans="1:4">
      <c r="A154" s="1071">
        <v>153</v>
      </c>
      <c r="B154" t="s">
        <v>1051</v>
      </c>
      <c r="C154" t="s">
        <v>1065</v>
      </c>
      <c r="D154" t="s">
        <v>1066</v>
      </c>
    </row>
    <row r="155" spans="1:4">
      <c r="A155" s="1071">
        <v>154</v>
      </c>
      <c r="B155" t="s">
        <v>1051</v>
      </c>
      <c r="C155" t="s">
        <v>1067</v>
      </c>
      <c r="D155" t="s">
        <v>1068</v>
      </c>
    </row>
    <row r="156" spans="1:4">
      <c r="A156" s="1071">
        <v>155</v>
      </c>
      <c r="B156" t="s">
        <v>1051</v>
      </c>
      <c r="C156" t="s">
        <v>1069</v>
      </c>
      <c r="D156" t="s">
        <v>1070</v>
      </c>
    </row>
    <row r="157" spans="1:4">
      <c r="A157" s="1071">
        <v>156</v>
      </c>
      <c r="B157" t="s">
        <v>1051</v>
      </c>
      <c r="C157" t="s">
        <v>1071</v>
      </c>
      <c r="D157" t="s">
        <v>1072</v>
      </c>
    </row>
    <row r="158" spans="1:4">
      <c r="A158" s="1071">
        <v>157</v>
      </c>
      <c r="B158" t="s">
        <v>1051</v>
      </c>
      <c r="C158" t="s">
        <v>1073</v>
      </c>
      <c r="D158" t="s">
        <v>1074</v>
      </c>
    </row>
    <row r="159" spans="1:4">
      <c r="A159" s="1071">
        <v>158</v>
      </c>
      <c r="B159" t="s">
        <v>1051</v>
      </c>
      <c r="C159" t="s">
        <v>1075</v>
      </c>
      <c r="D159" t="s">
        <v>1076</v>
      </c>
    </row>
    <row r="160" spans="1:4">
      <c r="A160" s="1071">
        <v>159</v>
      </c>
      <c r="B160" t="s">
        <v>1077</v>
      </c>
      <c r="C160" t="s">
        <v>1079</v>
      </c>
      <c r="D160" t="s">
        <v>1080</v>
      </c>
    </row>
    <row r="161" spans="1:4">
      <c r="A161" s="1071">
        <v>160</v>
      </c>
      <c r="B161" t="s">
        <v>1077</v>
      </c>
      <c r="C161" t="s">
        <v>1081</v>
      </c>
      <c r="D161" t="s">
        <v>1082</v>
      </c>
    </row>
    <row r="162" spans="1:4">
      <c r="A162" s="1071">
        <v>161</v>
      </c>
      <c r="B162" t="s">
        <v>1077</v>
      </c>
      <c r="C162" t="s">
        <v>1083</v>
      </c>
      <c r="D162" t="s">
        <v>1084</v>
      </c>
    </row>
    <row r="163" spans="1:4">
      <c r="A163" s="1071">
        <v>162</v>
      </c>
      <c r="B163" t="s">
        <v>1077</v>
      </c>
      <c r="C163" t="s">
        <v>1085</v>
      </c>
      <c r="D163" t="s">
        <v>1086</v>
      </c>
    </row>
    <row r="164" spans="1:4">
      <c r="A164" s="1071">
        <v>163</v>
      </c>
      <c r="B164" t="s">
        <v>1077</v>
      </c>
      <c r="C164" t="s">
        <v>1087</v>
      </c>
      <c r="D164" t="s">
        <v>1088</v>
      </c>
    </row>
    <row r="165" spans="1:4">
      <c r="A165" s="1071">
        <v>164</v>
      </c>
      <c r="B165" t="s">
        <v>1077</v>
      </c>
      <c r="C165" t="s">
        <v>1089</v>
      </c>
      <c r="D165" t="s">
        <v>1090</v>
      </c>
    </row>
    <row r="166" spans="1:4">
      <c r="A166" s="1071">
        <v>165</v>
      </c>
      <c r="B166" t="s">
        <v>1077</v>
      </c>
      <c r="C166" t="s">
        <v>1091</v>
      </c>
      <c r="D166" t="s">
        <v>1092</v>
      </c>
    </row>
    <row r="167" spans="1:4">
      <c r="A167" s="1071">
        <v>166</v>
      </c>
      <c r="B167" t="s">
        <v>1077</v>
      </c>
      <c r="C167" t="s">
        <v>1077</v>
      </c>
      <c r="D167" t="s">
        <v>1078</v>
      </c>
    </row>
    <row r="168" spans="1:4">
      <c r="A168" s="1071">
        <v>167</v>
      </c>
      <c r="B168" t="s">
        <v>1077</v>
      </c>
      <c r="C168" t="s">
        <v>1093</v>
      </c>
      <c r="D168" t="s">
        <v>1094</v>
      </c>
    </row>
    <row r="169" spans="1:4">
      <c r="A169" s="1071">
        <v>168</v>
      </c>
      <c r="B169" t="s">
        <v>1077</v>
      </c>
      <c r="C169" t="s">
        <v>1095</v>
      </c>
      <c r="D169" t="s">
        <v>1096</v>
      </c>
    </row>
    <row r="170" spans="1:4">
      <c r="A170" s="1071">
        <v>169</v>
      </c>
      <c r="B170" t="s">
        <v>1077</v>
      </c>
      <c r="C170" t="s">
        <v>1097</v>
      </c>
      <c r="D170" t="s">
        <v>1098</v>
      </c>
    </row>
    <row r="171" spans="1:4">
      <c r="A171" s="1071">
        <v>170</v>
      </c>
      <c r="B171" t="s">
        <v>1077</v>
      </c>
      <c r="C171" t="s">
        <v>1099</v>
      </c>
      <c r="D171" t="s">
        <v>1100</v>
      </c>
    </row>
    <row r="172" spans="1:4">
      <c r="A172" s="1071">
        <v>171</v>
      </c>
      <c r="B172" t="s">
        <v>1077</v>
      </c>
      <c r="C172" t="s">
        <v>1101</v>
      </c>
      <c r="D172" t="s">
        <v>1102</v>
      </c>
    </row>
    <row r="173" spans="1:4">
      <c r="A173" s="1071">
        <v>172</v>
      </c>
      <c r="B173" t="s">
        <v>1077</v>
      </c>
      <c r="C173" t="s">
        <v>804</v>
      </c>
      <c r="D173" t="s">
        <v>1103</v>
      </c>
    </row>
    <row r="174" spans="1:4">
      <c r="A174" s="1071">
        <v>173</v>
      </c>
      <c r="B174" t="s">
        <v>1077</v>
      </c>
      <c r="C174" t="s">
        <v>1104</v>
      </c>
      <c r="D174" t="s">
        <v>1105</v>
      </c>
    </row>
    <row r="175" spans="1:4">
      <c r="A175" s="1071">
        <v>174</v>
      </c>
      <c r="B175" t="s">
        <v>1106</v>
      </c>
      <c r="C175" t="s">
        <v>1108</v>
      </c>
      <c r="D175" t="s">
        <v>1109</v>
      </c>
    </row>
    <row r="176" spans="1:4">
      <c r="A176" s="1071">
        <v>175</v>
      </c>
      <c r="B176" t="s">
        <v>1106</v>
      </c>
      <c r="C176" t="s">
        <v>1110</v>
      </c>
      <c r="D176" t="s">
        <v>1111</v>
      </c>
    </row>
    <row r="177" spans="1:4">
      <c r="A177" s="1071">
        <v>176</v>
      </c>
      <c r="B177" t="s">
        <v>1106</v>
      </c>
      <c r="C177" t="s">
        <v>1112</v>
      </c>
      <c r="D177" t="s">
        <v>1113</v>
      </c>
    </row>
    <row r="178" spans="1:4">
      <c r="A178" s="1071">
        <v>177</v>
      </c>
      <c r="B178" t="s">
        <v>1106</v>
      </c>
      <c r="C178" t="s">
        <v>1114</v>
      </c>
      <c r="D178" t="s">
        <v>1115</v>
      </c>
    </row>
    <row r="179" spans="1:4">
      <c r="A179" s="1071">
        <v>178</v>
      </c>
      <c r="B179" t="s">
        <v>1106</v>
      </c>
      <c r="C179" t="s">
        <v>1116</v>
      </c>
      <c r="D179" t="s">
        <v>1117</v>
      </c>
    </row>
    <row r="180" spans="1:4">
      <c r="A180" s="1071">
        <v>179</v>
      </c>
      <c r="B180" t="s">
        <v>1106</v>
      </c>
      <c r="C180" t="s">
        <v>1106</v>
      </c>
      <c r="D180" t="s">
        <v>1107</v>
      </c>
    </row>
    <row r="181" spans="1:4">
      <c r="A181" s="1071">
        <v>180</v>
      </c>
      <c r="B181" t="s">
        <v>1106</v>
      </c>
      <c r="C181" t="s">
        <v>1118</v>
      </c>
      <c r="D181" t="s">
        <v>1119</v>
      </c>
    </row>
    <row r="182" spans="1:4">
      <c r="A182" s="1071">
        <v>181</v>
      </c>
      <c r="B182" t="s">
        <v>1106</v>
      </c>
      <c r="C182" t="s">
        <v>1120</v>
      </c>
      <c r="D182" t="s">
        <v>1121</v>
      </c>
    </row>
    <row r="183" spans="1:4">
      <c r="A183" s="1071">
        <v>182</v>
      </c>
      <c r="B183" t="s">
        <v>1106</v>
      </c>
      <c r="C183" t="s">
        <v>1122</v>
      </c>
      <c r="D183" t="s">
        <v>1123</v>
      </c>
    </row>
    <row r="184" spans="1:4">
      <c r="A184" s="1071">
        <v>183</v>
      </c>
      <c r="B184" t="s">
        <v>1124</v>
      </c>
      <c r="C184" t="s">
        <v>1124</v>
      </c>
      <c r="D184" t="s">
        <v>1125</v>
      </c>
    </row>
    <row r="185" spans="1:4">
      <c r="A185" s="1071">
        <v>184</v>
      </c>
      <c r="B185" t="s">
        <v>1126</v>
      </c>
      <c r="C185" t="s">
        <v>1126</v>
      </c>
      <c r="D185" t="s">
        <v>1127</v>
      </c>
    </row>
    <row r="186" spans="1:4">
      <c r="A186" s="1071">
        <v>185</v>
      </c>
      <c r="B186" t="s">
        <v>1128</v>
      </c>
      <c r="C186" t="s">
        <v>1128</v>
      </c>
      <c r="D186" t="s">
        <v>1129</v>
      </c>
    </row>
    <row r="187" spans="1:4">
      <c r="A187" s="1071">
        <v>186</v>
      </c>
      <c r="B187" t="s">
        <v>1130</v>
      </c>
      <c r="C187" t="s">
        <v>1130</v>
      </c>
      <c r="D187" t="s">
        <v>1131</v>
      </c>
    </row>
    <row r="188" spans="1:4">
      <c r="A188" s="1071">
        <v>187</v>
      </c>
      <c r="B188" t="s">
        <v>1132</v>
      </c>
      <c r="C188" t="s">
        <v>1134</v>
      </c>
      <c r="D188" t="s">
        <v>1135</v>
      </c>
    </row>
    <row r="189" spans="1:4">
      <c r="A189" s="1071">
        <v>188</v>
      </c>
      <c r="B189" t="s">
        <v>1132</v>
      </c>
      <c r="C189" t="s">
        <v>1136</v>
      </c>
      <c r="D189" t="s">
        <v>1137</v>
      </c>
    </row>
    <row r="190" spans="1:4">
      <c r="A190" s="1071">
        <v>189</v>
      </c>
      <c r="B190" t="s">
        <v>1132</v>
      </c>
      <c r="C190" t="s">
        <v>1138</v>
      </c>
      <c r="D190" t="s">
        <v>1139</v>
      </c>
    </row>
    <row r="191" spans="1:4">
      <c r="A191" s="1071">
        <v>190</v>
      </c>
      <c r="B191" t="s">
        <v>1132</v>
      </c>
      <c r="C191" t="s">
        <v>1140</v>
      </c>
      <c r="D191" t="s">
        <v>1141</v>
      </c>
    </row>
    <row r="192" spans="1:4">
      <c r="A192" s="1071">
        <v>191</v>
      </c>
      <c r="B192" t="s">
        <v>1132</v>
      </c>
      <c r="C192" t="s">
        <v>1142</v>
      </c>
      <c r="D192" t="s">
        <v>1143</v>
      </c>
    </row>
    <row r="193" spans="1:4">
      <c r="A193" s="1071">
        <v>192</v>
      </c>
      <c r="B193" t="s">
        <v>1132</v>
      </c>
      <c r="C193" t="s">
        <v>1063</v>
      </c>
      <c r="D193" t="s">
        <v>1144</v>
      </c>
    </row>
    <row r="194" spans="1:4">
      <c r="A194" s="1071">
        <v>193</v>
      </c>
      <c r="B194" t="s">
        <v>1132</v>
      </c>
      <c r="C194" t="s">
        <v>1145</v>
      </c>
      <c r="D194" t="s">
        <v>1146</v>
      </c>
    </row>
    <row r="195" spans="1:4">
      <c r="A195" s="1071">
        <v>194</v>
      </c>
      <c r="B195" t="s">
        <v>1132</v>
      </c>
      <c r="C195" t="s">
        <v>1147</v>
      </c>
      <c r="D195" t="s">
        <v>1148</v>
      </c>
    </row>
    <row r="196" spans="1:4">
      <c r="A196" s="1071">
        <v>195</v>
      </c>
      <c r="B196" t="s">
        <v>1132</v>
      </c>
      <c r="C196" t="s">
        <v>1149</v>
      </c>
      <c r="D196" t="s">
        <v>1150</v>
      </c>
    </row>
    <row r="197" spans="1:4">
      <c r="A197" s="1071">
        <v>196</v>
      </c>
      <c r="B197" t="s">
        <v>1132</v>
      </c>
      <c r="C197" t="s">
        <v>1132</v>
      </c>
      <c r="D197" t="s">
        <v>1133</v>
      </c>
    </row>
    <row r="198" spans="1:4">
      <c r="A198" s="1071">
        <v>197</v>
      </c>
      <c r="B198" t="s">
        <v>1132</v>
      </c>
      <c r="C198" t="s">
        <v>1151</v>
      </c>
      <c r="D198" t="s">
        <v>1152</v>
      </c>
    </row>
    <row r="199" spans="1:4">
      <c r="A199" s="1071">
        <v>198</v>
      </c>
      <c r="B199" t="s">
        <v>1132</v>
      </c>
      <c r="C199" t="s">
        <v>1153</v>
      </c>
      <c r="D199" t="s">
        <v>1154</v>
      </c>
    </row>
    <row r="200" spans="1:4">
      <c r="A200" s="1071">
        <v>199</v>
      </c>
      <c r="B200" t="s">
        <v>1132</v>
      </c>
      <c r="C200" t="s">
        <v>1155</v>
      </c>
      <c r="D200" t="s">
        <v>1156</v>
      </c>
    </row>
    <row r="201" spans="1:4">
      <c r="A201" s="1071">
        <v>200</v>
      </c>
      <c r="B201" t="s">
        <v>1157</v>
      </c>
      <c r="C201" t="s">
        <v>1157</v>
      </c>
      <c r="D201" t="s">
        <v>1158</v>
      </c>
    </row>
    <row r="202" spans="1:4">
      <c r="A202" s="1071">
        <v>201</v>
      </c>
      <c r="B202" t="s">
        <v>1159</v>
      </c>
      <c r="C202" t="s">
        <v>1159</v>
      </c>
      <c r="D202" t="s">
        <v>1160</v>
      </c>
    </row>
    <row r="203" spans="1:4">
      <c r="A203" s="1071">
        <v>202</v>
      </c>
      <c r="B203" t="s">
        <v>1161</v>
      </c>
      <c r="C203" t="s">
        <v>1163</v>
      </c>
      <c r="D203" t="s">
        <v>1164</v>
      </c>
    </row>
    <row r="204" spans="1:4">
      <c r="A204" s="1071">
        <v>203</v>
      </c>
      <c r="B204" t="s">
        <v>1161</v>
      </c>
      <c r="C204" t="s">
        <v>1165</v>
      </c>
      <c r="D204" t="s">
        <v>1166</v>
      </c>
    </row>
    <row r="205" spans="1:4">
      <c r="A205" s="1071">
        <v>204</v>
      </c>
      <c r="B205" t="s">
        <v>1161</v>
      </c>
      <c r="C205" t="s">
        <v>842</v>
      </c>
      <c r="D205" t="s">
        <v>1167</v>
      </c>
    </row>
    <row r="206" spans="1:4">
      <c r="A206" s="1071">
        <v>205</v>
      </c>
      <c r="B206" t="s">
        <v>1161</v>
      </c>
      <c r="C206" t="s">
        <v>1168</v>
      </c>
      <c r="D206" t="s">
        <v>1169</v>
      </c>
    </row>
    <row r="207" spans="1:4">
      <c r="A207" s="1071">
        <v>206</v>
      </c>
      <c r="B207" t="s">
        <v>1161</v>
      </c>
      <c r="C207" t="s">
        <v>1170</v>
      </c>
      <c r="D207" t="s">
        <v>1171</v>
      </c>
    </row>
    <row r="208" spans="1:4">
      <c r="A208" s="1071">
        <v>207</v>
      </c>
      <c r="B208" t="s">
        <v>1161</v>
      </c>
      <c r="C208" t="s">
        <v>1172</v>
      </c>
      <c r="D208" t="s">
        <v>1173</v>
      </c>
    </row>
    <row r="209" spans="1:4">
      <c r="A209" s="1071">
        <v>208</v>
      </c>
      <c r="B209" t="s">
        <v>1161</v>
      </c>
      <c r="C209" t="s">
        <v>1116</v>
      </c>
      <c r="D209" t="s">
        <v>1174</v>
      </c>
    </row>
    <row r="210" spans="1:4">
      <c r="A210" s="1071">
        <v>209</v>
      </c>
      <c r="B210" t="s">
        <v>1161</v>
      </c>
      <c r="C210" t="s">
        <v>1175</v>
      </c>
      <c r="D210" t="s">
        <v>1176</v>
      </c>
    </row>
    <row r="211" spans="1:4">
      <c r="A211" s="1071">
        <v>210</v>
      </c>
      <c r="B211" t="s">
        <v>1161</v>
      </c>
      <c r="C211" t="s">
        <v>1161</v>
      </c>
      <c r="D211" t="s">
        <v>1162</v>
      </c>
    </row>
    <row r="212" spans="1:4">
      <c r="A212" s="1071">
        <v>211</v>
      </c>
      <c r="B212" t="s">
        <v>1161</v>
      </c>
      <c r="C212" t="s">
        <v>1177</v>
      </c>
      <c r="D212" t="s">
        <v>1178</v>
      </c>
    </row>
    <row r="213" spans="1:4">
      <c r="A213" s="1071">
        <v>212</v>
      </c>
      <c r="B213" t="s">
        <v>1161</v>
      </c>
      <c r="C213" t="s">
        <v>1179</v>
      </c>
      <c r="D213" t="s">
        <v>1180</v>
      </c>
    </row>
    <row r="214" spans="1:4">
      <c r="A214" s="1071">
        <v>213</v>
      </c>
      <c r="B214" t="s">
        <v>1161</v>
      </c>
      <c r="C214" t="s">
        <v>1181</v>
      </c>
      <c r="D214" t="s">
        <v>1182</v>
      </c>
    </row>
    <row r="215" spans="1:4">
      <c r="A215" s="1071">
        <v>214</v>
      </c>
      <c r="B215" t="s">
        <v>1183</v>
      </c>
      <c r="C215" t="s">
        <v>1185</v>
      </c>
      <c r="D215" t="s">
        <v>1186</v>
      </c>
    </row>
    <row r="216" spans="1:4">
      <c r="A216" s="1071">
        <v>215</v>
      </c>
      <c r="B216" t="s">
        <v>1183</v>
      </c>
      <c r="C216" t="s">
        <v>1187</v>
      </c>
      <c r="D216" t="s">
        <v>1188</v>
      </c>
    </row>
    <row r="217" spans="1:4">
      <c r="A217" s="1071">
        <v>216</v>
      </c>
      <c r="B217" t="s">
        <v>1183</v>
      </c>
      <c r="C217" t="s">
        <v>1189</v>
      </c>
      <c r="D217" t="s">
        <v>1190</v>
      </c>
    </row>
    <row r="218" spans="1:4">
      <c r="A218" s="1071">
        <v>217</v>
      </c>
      <c r="B218" t="s">
        <v>1183</v>
      </c>
      <c r="C218" t="s">
        <v>1191</v>
      </c>
      <c r="D218" t="s">
        <v>1192</v>
      </c>
    </row>
    <row r="219" spans="1:4">
      <c r="A219" s="1071">
        <v>218</v>
      </c>
      <c r="B219" t="s">
        <v>1183</v>
      </c>
      <c r="C219" t="s">
        <v>1193</v>
      </c>
      <c r="D219" t="s">
        <v>1194</v>
      </c>
    </row>
    <row r="220" spans="1:4">
      <c r="A220" s="1071">
        <v>219</v>
      </c>
      <c r="B220" t="s">
        <v>1183</v>
      </c>
      <c r="C220" t="s">
        <v>1195</v>
      </c>
      <c r="D220" t="s">
        <v>1196</v>
      </c>
    </row>
    <row r="221" spans="1:4">
      <c r="A221" s="1071">
        <v>220</v>
      </c>
      <c r="B221" t="s">
        <v>1183</v>
      </c>
      <c r="C221" t="s">
        <v>1183</v>
      </c>
      <c r="D221" t="s">
        <v>1184</v>
      </c>
    </row>
    <row r="222" spans="1:4">
      <c r="A222" s="1071">
        <v>221</v>
      </c>
      <c r="B222" t="s">
        <v>1183</v>
      </c>
      <c r="C222" t="s">
        <v>1197</v>
      </c>
      <c r="D222" t="s">
        <v>1198</v>
      </c>
    </row>
    <row r="223" spans="1:4">
      <c r="A223" s="1071">
        <v>222</v>
      </c>
      <c r="B223" t="s">
        <v>1199</v>
      </c>
      <c r="C223" t="s">
        <v>1199</v>
      </c>
      <c r="D223" t="s">
        <v>1200</v>
      </c>
    </row>
    <row r="224" spans="1:4">
      <c r="A224" s="1071">
        <v>223</v>
      </c>
      <c r="B224" t="s">
        <v>1201</v>
      </c>
      <c r="C224" t="s">
        <v>1203</v>
      </c>
      <c r="D224" t="s">
        <v>1204</v>
      </c>
    </row>
    <row r="225" spans="1:4">
      <c r="A225" s="1071">
        <v>224</v>
      </c>
      <c r="B225" t="s">
        <v>1201</v>
      </c>
      <c r="C225" t="s">
        <v>1205</v>
      </c>
      <c r="D225" t="s">
        <v>1206</v>
      </c>
    </row>
    <row r="226" spans="1:4">
      <c r="A226" s="1071">
        <v>225</v>
      </c>
      <c r="B226" t="s">
        <v>1201</v>
      </c>
      <c r="C226" t="s">
        <v>1207</v>
      </c>
      <c r="D226" t="s">
        <v>1208</v>
      </c>
    </row>
    <row r="227" spans="1:4">
      <c r="A227" s="1071">
        <v>226</v>
      </c>
      <c r="B227" t="s">
        <v>1201</v>
      </c>
      <c r="C227" t="s">
        <v>1209</v>
      </c>
      <c r="D227" t="s">
        <v>1210</v>
      </c>
    </row>
    <row r="228" spans="1:4">
      <c r="A228" s="1071">
        <v>227</v>
      </c>
      <c r="B228" t="s">
        <v>1201</v>
      </c>
      <c r="C228" t="s">
        <v>1211</v>
      </c>
      <c r="D228" t="s">
        <v>1212</v>
      </c>
    </row>
    <row r="229" spans="1:4">
      <c r="A229" s="1071">
        <v>228</v>
      </c>
      <c r="B229" t="s">
        <v>1201</v>
      </c>
      <c r="C229" t="s">
        <v>1213</v>
      </c>
      <c r="D229" t="s">
        <v>1214</v>
      </c>
    </row>
    <row r="230" spans="1:4">
      <c r="A230" s="1071">
        <v>229</v>
      </c>
      <c r="B230" t="s">
        <v>1201</v>
      </c>
      <c r="C230" t="s">
        <v>1215</v>
      </c>
      <c r="D230" t="s">
        <v>1216</v>
      </c>
    </row>
    <row r="231" spans="1:4">
      <c r="A231" s="1071">
        <v>230</v>
      </c>
      <c r="B231" t="s">
        <v>1201</v>
      </c>
      <c r="C231" t="s">
        <v>1217</v>
      </c>
      <c r="D231" t="s">
        <v>1218</v>
      </c>
    </row>
    <row r="232" spans="1:4">
      <c r="A232" s="1071">
        <v>231</v>
      </c>
      <c r="B232" t="s">
        <v>1201</v>
      </c>
      <c r="C232" t="s">
        <v>1201</v>
      </c>
      <c r="D232" t="s">
        <v>1202</v>
      </c>
    </row>
    <row r="233" spans="1:4">
      <c r="A233" s="1071">
        <v>232</v>
      </c>
      <c r="B233" t="s">
        <v>1201</v>
      </c>
      <c r="C233" t="s">
        <v>1219</v>
      </c>
      <c r="D233" t="s">
        <v>1220</v>
      </c>
    </row>
    <row r="234" spans="1:4">
      <c r="A234" s="1071">
        <v>233</v>
      </c>
      <c r="B234" t="s">
        <v>1221</v>
      </c>
      <c r="C234" t="s">
        <v>1223</v>
      </c>
      <c r="D234" t="s">
        <v>1224</v>
      </c>
    </row>
    <row r="235" spans="1:4">
      <c r="A235" s="1071">
        <v>234</v>
      </c>
      <c r="B235" t="s">
        <v>1221</v>
      </c>
      <c r="C235" t="s">
        <v>1225</v>
      </c>
      <c r="D235" t="s">
        <v>1226</v>
      </c>
    </row>
    <row r="236" spans="1:4">
      <c r="A236" s="1071">
        <v>235</v>
      </c>
      <c r="B236" t="s">
        <v>1221</v>
      </c>
      <c r="C236" t="s">
        <v>1227</v>
      </c>
      <c r="D236" t="s">
        <v>1228</v>
      </c>
    </row>
    <row r="237" spans="1:4">
      <c r="A237" s="1071">
        <v>236</v>
      </c>
      <c r="B237" t="s">
        <v>1221</v>
      </c>
      <c r="C237" t="s">
        <v>1229</v>
      </c>
      <c r="D237" t="s">
        <v>1230</v>
      </c>
    </row>
    <row r="238" spans="1:4">
      <c r="A238" s="1071">
        <v>237</v>
      </c>
      <c r="B238" t="s">
        <v>1221</v>
      </c>
      <c r="C238" t="s">
        <v>1231</v>
      </c>
      <c r="D238" t="s">
        <v>1232</v>
      </c>
    </row>
    <row r="239" spans="1:4">
      <c r="A239" s="1071">
        <v>238</v>
      </c>
      <c r="B239" t="s">
        <v>1221</v>
      </c>
      <c r="C239" t="s">
        <v>1221</v>
      </c>
      <c r="D239" t="s">
        <v>1222</v>
      </c>
    </row>
    <row r="240" spans="1:4">
      <c r="A240" s="1071">
        <v>239</v>
      </c>
      <c r="B240" t="s">
        <v>1221</v>
      </c>
      <c r="C240" t="s">
        <v>1233</v>
      </c>
      <c r="D240" t="s">
        <v>1234</v>
      </c>
    </row>
    <row r="241" spans="1:4">
      <c r="A241" s="1071">
        <v>240</v>
      </c>
      <c r="B241" t="s">
        <v>1221</v>
      </c>
      <c r="C241" t="s">
        <v>1235</v>
      </c>
      <c r="D241" t="s">
        <v>1236</v>
      </c>
    </row>
    <row r="242" spans="1:4">
      <c r="A242" s="1071">
        <v>241</v>
      </c>
      <c r="B242" t="s">
        <v>1237</v>
      </c>
      <c r="C242" t="s">
        <v>1239</v>
      </c>
      <c r="D242" t="s">
        <v>1240</v>
      </c>
    </row>
    <row r="243" spans="1:4">
      <c r="A243" s="1071">
        <v>242</v>
      </c>
      <c r="B243" t="s">
        <v>1237</v>
      </c>
      <c r="C243" t="s">
        <v>1241</v>
      </c>
      <c r="D243" t="s">
        <v>1242</v>
      </c>
    </row>
    <row r="244" spans="1:4">
      <c r="A244" s="1071">
        <v>243</v>
      </c>
      <c r="B244" t="s">
        <v>1237</v>
      </c>
      <c r="C244" t="s">
        <v>1243</v>
      </c>
      <c r="D244" t="s">
        <v>1244</v>
      </c>
    </row>
    <row r="245" spans="1:4">
      <c r="A245" s="1071">
        <v>244</v>
      </c>
      <c r="B245" t="s">
        <v>1237</v>
      </c>
      <c r="C245" t="s">
        <v>1245</v>
      </c>
      <c r="D245" t="s">
        <v>1246</v>
      </c>
    </row>
    <row r="246" spans="1:4">
      <c r="A246" s="1071">
        <v>245</v>
      </c>
      <c r="B246" t="s">
        <v>1237</v>
      </c>
      <c r="C246" t="s">
        <v>1247</v>
      </c>
      <c r="D246" t="s">
        <v>1248</v>
      </c>
    </row>
    <row r="247" spans="1:4">
      <c r="A247" s="1071">
        <v>246</v>
      </c>
      <c r="B247" t="s">
        <v>1237</v>
      </c>
      <c r="C247" t="s">
        <v>1237</v>
      </c>
      <c r="D247" t="s">
        <v>1238</v>
      </c>
    </row>
    <row r="248" spans="1:4">
      <c r="A248" s="1071">
        <v>247</v>
      </c>
      <c r="B248" t="s">
        <v>1249</v>
      </c>
      <c r="C248" t="s">
        <v>1249</v>
      </c>
      <c r="D248" t="s">
        <v>1250</v>
      </c>
    </row>
    <row r="249" spans="1:4">
      <c r="A249" s="1071">
        <v>248</v>
      </c>
      <c r="B249" t="s">
        <v>1251</v>
      </c>
      <c r="C249" t="s">
        <v>1251</v>
      </c>
      <c r="D249" t="s">
        <v>1252</v>
      </c>
    </row>
    <row r="250" spans="1:4">
      <c r="A250" s="1071">
        <v>249</v>
      </c>
      <c r="B250" t="s">
        <v>1253</v>
      </c>
      <c r="C250" t="s">
        <v>1255</v>
      </c>
      <c r="D250" t="s">
        <v>1256</v>
      </c>
    </row>
    <row r="251" spans="1:4">
      <c r="A251" s="1071">
        <v>250</v>
      </c>
      <c r="B251" t="s">
        <v>1253</v>
      </c>
      <c r="C251" t="s">
        <v>1257</v>
      </c>
      <c r="D251" t="s">
        <v>1258</v>
      </c>
    </row>
    <row r="252" spans="1:4">
      <c r="A252" s="1071">
        <v>251</v>
      </c>
      <c r="B252" t="s">
        <v>1253</v>
      </c>
      <c r="C252" t="s">
        <v>1259</v>
      </c>
      <c r="D252" t="s">
        <v>1260</v>
      </c>
    </row>
    <row r="253" spans="1:4">
      <c r="A253" s="1071">
        <v>252</v>
      </c>
      <c r="B253" t="s">
        <v>1253</v>
      </c>
      <c r="C253" t="s">
        <v>1261</v>
      </c>
      <c r="D253" t="s">
        <v>1262</v>
      </c>
    </row>
    <row r="254" spans="1:4">
      <c r="A254" s="1071">
        <v>253</v>
      </c>
      <c r="B254" t="s">
        <v>1253</v>
      </c>
      <c r="C254" t="s">
        <v>1263</v>
      </c>
      <c r="D254" t="s">
        <v>1264</v>
      </c>
    </row>
    <row r="255" spans="1:4">
      <c r="A255" s="1071">
        <v>254</v>
      </c>
      <c r="B255" t="s">
        <v>1253</v>
      </c>
      <c r="C255" t="s">
        <v>1265</v>
      </c>
      <c r="D255" t="s">
        <v>1266</v>
      </c>
    </row>
    <row r="256" spans="1:4">
      <c r="A256" s="1071">
        <v>255</v>
      </c>
      <c r="B256" t="s">
        <v>1253</v>
      </c>
      <c r="C256" t="s">
        <v>1267</v>
      </c>
      <c r="D256" t="s">
        <v>1268</v>
      </c>
    </row>
    <row r="257" spans="1:4">
      <c r="A257" s="1071">
        <v>256</v>
      </c>
      <c r="B257" t="s">
        <v>1253</v>
      </c>
      <c r="C257" t="s">
        <v>1253</v>
      </c>
      <c r="D257" t="s">
        <v>1254</v>
      </c>
    </row>
    <row r="258" spans="1:4">
      <c r="A258" s="1071">
        <v>257</v>
      </c>
      <c r="B258" t="s">
        <v>1253</v>
      </c>
      <c r="C258" t="s">
        <v>1269</v>
      </c>
      <c r="D258" t="s">
        <v>1270</v>
      </c>
    </row>
    <row r="259" spans="1:4">
      <c r="A259" s="1071">
        <v>258</v>
      </c>
      <c r="B259" t="s">
        <v>1271</v>
      </c>
      <c r="C259" t="s">
        <v>1273</v>
      </c>
      <c r="D259" t="s">
        <v>1274</v>
      </c>
    </row>
    <row r="260" spans="1:4">
      <c r="A260" s="1071">
        <v>259</v>
      </c>
      <c r="B260" t="s">
        <v>1271</v>
      </c>
      <c r="C260" t="s">
        <v>1275</v>
      </c>
      <c r="D260" t="s">
        <v>1276</v>
      </c>
    </row>
    <row r="261" spans="1:4">
      <c r="A261" s="1071">
        <v>260</v>
      </c>
      <c r="B261" t="s">
        <v>1271</v>
      </c>
      <c r="C261" t="s">
        <v>1277</v>
      </c>
      <c r="D261" t="s">
        <v>1278</v>
      </c>
    </row>
    <row r="262" spans="1:4">
      <c r="A262" s="1071">
        <v>261</v>
      </c>
      <c r="B262" t="s">
        <v>1271</v>
      </c>
      <c r="C262" t="s">
        <v>1279</v>
      </c>
      <c r="D262" t="s">
        <v>1280</v>
      </c>
    </row>
    <row r="263" spans="1:4">
      <c r="A263" s="1071">
        <v>262</v>
      </c>
      <c r="B263" t="s">
        <v>1271</v>
      </c>
      <c r="C263" t="s">
        <v>1281</v>
      </c>
      <c r="D263" t="s">
        <v>1282</v>
      </c>
    </row>
    <row r="264" spans="1:4">
      <c r="A264" s="1071">
        <v>263</v>
      </c>
      <c r="B264" t="s">
        <v>1271</v>
      </c>
      <c r="C264" t="s">
        <v>1283</v>
      </c>
      <c r="D264" t="s">
        <v>1284</v>
      </c>
    </row>
    <row r="265" spans="1:4">
      <c r="A265" s="1071">
        <v>264</v>
      </c>
      <c r="B265" t="s">
        <v>1271</v>
      </c>
      <c r="C265" t="s">
        <v>1285</v>
      </c>
      <c r="D265" t="s">
        <v>1286</v>
      </c>
    </row>
    <row r="266" spans="1:4">
      <c r="A266" s="1071">
        <v>265</v>
      </c>
      <c r="B266" t="s">
        <v>1271</v>
      </c>
      <c r="C266" t="s">
        <v>1287</v>
      </c>
      <c r="D266" t="s">
        <v>1288</v>
      </c>
    </row>
    <row r="267" spans="1:4">
      <c r="A267" s="1071">
        <v>266</v>
      </c>
      <c r="B267" t="s">
        <v>1271</v>
      </c>
      <c r="C267" t="s">
        <v>1289</v>
      </c>
      <c r="D267" t="s">
        <v>1290</v>
      </c>
    </row>
    <row r="268" spans="1:4">
      <c r="A268" s="1071">
        <v>267</v>
      </c>
      <c r="B268" t="s">
        <v>1271</v>
      </c>
      <c r="C268" t="s">
        <v>1291</v>
      </c>
      <c r="D268" t="s">
        <v>1292</v>
      </c>
    </row>
    <row r="269" spans="1:4">
      <c r="A269" s="1071">
        <v>268</v>
      </c>
      <c r="B269" t="s">
        <v>1271</v>
      </c>
      <c r="C269" t="s">
        <v>1293</v>
      </c>
      <c r="D269" t="s">
        <v>1294</v>
      </c>
    </row>
    <row r="270" spans="1:4">
      <c r="A270" s="1071">
        <v>269</v>
      </c>
      <c r="B270" t="s">
        <v>1271</v>
      </c>
      <c r="C270" t="s">
        <v>1271</v>
      </c>
      <c r="D270" t="s">
        <v>1272</v>
      </c>
    </row>
    <row r="271" spans="1:4">
      <c r="A271" s="1071">
        <v>270</v>
      </c>
      <c r="B271" t="s">
        <v>1295</v>
      </c>
      <c r="C271" t="s">
        <v>1295</v>
      </c>
      <c r="D271" t="s">
        <v>1296</v>
      </c>
    </row>
    <row r="272" spans="1:4">
      <c r="A272" s="1071">
        <v>271</v>
      </c>
      <c r="B272" t="s">
        <v>1297</v>
      </c>
      <c r="C272" t="s">
        <v>1297</v>
      </c>
      <c r="D272" t="s">
        <v>1298</v>
      </c>
    </row>
    <row r="273" spans="1:4">
      <c r="A273" s="1071">
        <v>272</v>
      </c>
      <c r="B273" t="s">
        <v>1299</v>
      </c>
      <c r="C273" t="s">
        <v>1299</v>
      </c>
      <c r="D273" t="s">
        <v>1300</v>
      </c>
    </row>
    <row r="274" spans="1:4">
      <c r="A274" s="1071">
        <v>273</v>
      </c>
      <c r="B274" t="s">
        <v>1301</v>
      </c>
      <c r="C274" t="s">
        <v>1301</v>
      </c>
      <c r="D274" t="s">
        <v>1302</v>
      </c>
    </row>
    <row r="275" spans="1:4">
      <c r="A275" s="1071">
        <v>274</v>
      </c>
      <c r="B275" t="s">
        <v>1303</v>
      </c>
      <c r="C275" t="s">
        <v>1303</v>
      </c>
      <c r="D275" t="s">
        <v>1304</v>
      </c>
    </row>
    <row r="276" spans="1:4">
      <c r="A276" s="1071">
        <v>275</v>
      </c>
      <c r="B276" t="s">
        <v>1305</v>
      </c>
      <c r="C276" t="s">
        <v>1305</v>
      </c>
      <c r="D276" t="s">
        <v>1306</v>
      </c>
    </row>
    <row r="277" spans="1:4">
      <c r="A277" s="1071">
        <v>276</v>
      </c>
      <c r="B277" t="s">
        <v>1307</v>
      </c>
      <c r="C277" t="s">
        <v>1307</v>
      </c>
      <c r="D277" t="s">
        <v>1308</v>
      </c>
    </row>
    <row r="278" spans="1:4">
      <c r="A278" s="1071">
        <v>277</v>
      </c>
      <c r="B278" t="s">
        <v>1309</v>
      </c>
      <c r="C278" t="s">
        <v>1309</v>
      </c>
      <c r="D278" t="s">
        <v>1310</v>
      </c>
    </row>
    <row r="279" spans="1:4">
      <c r="A279" s="1071">
        <v>278</v>
      </c>
      <c r="B279" t="s">
        <v>1311</v>
      </c>
      <c r="C279" t="s">
        <v>1311</v>
      </c>
      <c r="D279" t="s">
        <v>1312</v>
      </c>
    </row>
  </sheetData>
  <phoneticPr fontId="9" type="noConversion"/>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modInfo">
    <tabColor indexed="47"/>
  </sheetPr>
  <dimension ref="A1:D36"/>
  <sheetViews>
    <sheetView showGridLines="0" zoomScaleNormal="100" workbookViewId="0"/>
  </sheetViews>
  <sheetFormatPr defaultRowHeight="11.25"/>
  <cols>
    <col min="1" max="1" width="3.7109375" style="40" customWidth="1"/>
    <col min="2" max="2" width="90.7109375" style="40" customWidth="1"/>
    <col min="3" max="16384" width="9.140625" style="40"/>
  </cols>
  <sheetData>
    <row r="1" spans="2:4">
      <c r="B1" s="48" t="s">
        <v>59</v>
      </c>
    </row>
    <row r="2" spans="2:4" ht="90">
      <c r="B2" s="50" t="s">
        <v>480</v>
      </c>
    </row>
    <row r="3" spans="2:4" ht="67.5">
      <c r="B3" s="50" t="s">
        <v>389</v>
      </c>
    </row>
    <row r="4" spans="2:4" ht="33.75">
      <c r="B4" s="50" t="s">
        <v>577</v>
      </c>
    </row>
    <row r="5" spans="2:4">
      <c r="B5" s="50" t="s">
        <v>222</v>
      </c>
    </row>
    <row r="6" spans="2:4" ht="22.5">
      <c r="B6" s="50" t="s">
        <v>266</v>
      </c>
    </row>
    <row r="7" spans="2:4" ht="22.5">
      <c r="B7" s="50" t="s">
        <v>267</v>
      </c>
    </row>
    <row r="8" spans="2:4" ht="22.5">
      <c r="B8" s="50" t="s">
        <v>268</v>
      </c>
    </row>
    <row r="9" spans="2:4" ht="22.5">
      <c r="B9" s="50" t="s">
        <v>481</v>
      </c>
    </row>
    <row r="10" spans="2:4" ht="56.25">
      <c r="B10" s="50" t="s">
        <v>672</v>
      </c>
    </row>
    <row r="11" spans="2:4" ht="12.75">
      <c r="B11" s="214" t="s">
        <v>387</v>
      </c>
    </row>
    <row r="12" spans="2:4">
      <c r="B12" s="48" t="s">
        <v>181</v>
      </c>
    </row>
    <row r="13" spans="2:4" ht="22.5">
      <c r="B13" s="50" t="s">
        <v>197</v>
      </c>
    </row>
    <row r="14" spans="2:4" ht="67.5">
      <c r="B14" s="50" t="s">
        <v>250</v>
      </c>
    </row>
    <row r="15" spans="2:4" ht="22.5">
      <c r="B15" s="50" t="s">
        <v>230</v>
      </c>
    </row>
    <row r="16" spans="2:4">
      <c r="B16" s="48" t="s">
        <v>206</v>
      </c>
      <c r="D16" s="88"/>
    </row>
    <row r="17" spans="1:2" ht="33.75">
      <c r="B17" s="50" t="s">
        <v>264</v>
      </c>
    </row>
    <row r="18" spans="1:2" ht="33.75">
      <c r="B18" s="50" t="s">
        <v>265</v>
      </c>
    </row>
    <row r="19" spans="1:2">
      <c r="B19" s="50" t="s">
        <v>251</v>
      </c>
    </row>
    <row r="20" spans="1:2" ht="33.75">
      <c r="B20" s="50" t="s">
        <v>292</v>
      </c>
    </row>
    <row r="21" spans="1:2">
      <c r="B21" s="48" t="s">
        <v>219</v>
      </c>
    </row>
    <row r="22" spans="1:2">
      <c r="B22" s="50" t="s">
        <v>221</v>
      </c>
    </row>
    <row r="24" spans="1:2" ht="22.5">
      <c r="B24" s="216" t="s">
        <v>370</v>
      </c>
    </row>
    <row r="26" spans="1:2">
      <c r="B26" s="48" t="s">
        <v>331</v>
      </c>
    </row>
    <row r="27" spans="1:2" ht="22.5">
      <c r="B27" s="215" t="s">
        <v>458</v>
      </c>
    </row>
    <row r="28" spans="1:2" ht="56.25">
      <c r="B28" s="215" t="s">
        <v>457</v>
      </c>
    </row>
    <row r="29" spans="1:2">
      <c r="B29" s="291" t="s">
        <v>388</v>
      </c>
    </row>
    <row r="30" spans="1:2" ht="22.5">
      <c r="B30" s="215" t="s">
        <v>576</v>
      </c>
    </row>
    <row r="32" spans="1:2">
      <c r="A32" s="273"/>
      <c r="B32" s="274" t="s">
        <v>431</v>
      </c>
    </row>
    <row r="33" spans="1:2" ht="14.25">
      <c r="A33" s="275">
        <v>1</v>
      </c>
      <c r="B33" s="276" t="s">
        <v>432</v>
      </c>
    </row>
    <row r="34" spans="1:2" ht="14.25">
      <c r="A34" s="275">
        <v>2</v>
      </c>
      <c r="B34" s="276" t="s">
        <v>433</v>
      </c>
    </row>
    <row r="35" spans="1:2">
      <c r="B35" s="274" t="s">
        <v>434</v>
      </c>
    </row>
    <row r="36" spans="1:2">
      <c r="B36" s="276" t="s">
        <v>435</v>
      </c>
    </row>
  </sheetData>
  <phoneticPr fontId="9" type="noConversion"/>
  <pageMargins left="0.75" right="0.75" top="1" bottom="1" header="0.5" footer="0.5"/>
  <pageSetup paperSize="9" orientation="portrait" horizontalDpi="200" verticalDpi="200"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modList05">
    <tabColor rgb="FFFFCC99"/>
  </sheetPr>
  <dimension ref="A1"/>
  <sheetViews>
    <sheetView showGridLines="0" workbookViewId="0"/>
  </sheetViews>
  <sheetFormatPr defaultRowHeight="11.25"/>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modList06">
    <tabColor indexed="47"/>
  </sheetPr>
  <dimension ref="A1"/>
  <sheetViews>
    <sheetView showGridLines="0" zoomScaleNormal="100" workbookViewId="0"/>
  </sheetViews>
  <sheetFormatPr defaultRowHeight="11.25"/>
  <sheetData>
    <row r="1" spans="1:1">
      <c r="A1" s="3"/>
    </row>
  </sheetData>
  <phoneticPr fontId="9" type="noConversion"/>
  <pageMargins left="0.75" right="0.75" top="1" bottom="1" header="0.5" footer="0.5"/>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modList07">
    <tabColor indexed="47"/>
  </sheetPr>
  <dimension ref="A1"/>
  <sheetViews>
    <sheetView showGridLines="0" zoomScaleNormal="100" workbookViewId="0"/>
  </sheetViews>
  <sheetFormatPr defaultRowHeight="11.25"/>
  <cols>
    <col min="1" max="16384" width="9.140625" style="167"/>
  </cols>
  <sheetData>
    <row r="1" spans="1:1">
      <c r="A1" s="184"/>
    </row>
  </sheetData>
  <pageMargins left="0.7" right="0.7" top="0.75" bottom="0.75" header="0.3" footer="0.3"/>
  <pageSetup paperSize="9" orientation="portrait" verticalDpi="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modList11">
    <tabColor indexed="47"/>
  </sheetPr>
  <dimension ref="A1"/>
  <sheetViews>
    <sheetView showGridLines="0" zoomScaleNormal="100" workbookViewId="0"/>
  </sheetViews>
  <sheetFormatPr defaultRowHeight="11.25"/>
  <sheetData>
    <row r="1" spans="1:1">
      <c r="A1" s="3"/>
    </row>
  </sheetData>
  <sheetProtection formatColumns="0" formatRows="0"/>
  <phoneticPr fontId="9" type="noConversion"/>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modList12">
    <tabColor indexed="47"/>
  </sheetPr>
  <dimension ref="A1"/>
  <sheetViews>
    <sheetView showGridLines="0" workbookViewId="0"/>
  </sheetViews>
  <sheetFormatPr defaultRowHeight="11.25"/>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modfrmDateChoose">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modComm">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modThisWorkbook">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modfrmReestrMR">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modfrmCheckUpdates">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822</vt:i4>
      </vt:variant>
    </vt:vector>
  </HeadingPairs>
  <TitlesOfParts>
    <vt:vector size="834" baseType="lpstr">
      <vt:lpstr>Инструкция</vt:lpstr>
      <vt:lpstr>Титульный</vt:lpstr>
      <vt:lpstr>Территории</vt:lpstr>
      <vt:lpstr>Перечень тарифов</vt:lpstr>
      <vt:lpstr>Форма 1.0.1 | Т-ТЭ | потр</vt:lpstr>
      <vt:lpstr>Форма 4.10.2 | Т-ТЭ | потр</vt:lpstr>
      <vt:lpstr>Форма 1.0.1 | Форма 4.9</vt:lpstr>
      <vt:lpstr>Форма 4.9</vt:lpstr>
      <vt:lpstr>Форма 1.0.1 | Форма 4.10.1</vt:lpstr>
      <vt:lpstr>Форма 4.10.1</vt:lpstr>
      <vt:lpstr>Комментарии</vt:lpstr>
      <vt:lpstr>Проверка</vt:lpstr>
      <vt:lpstr>activity</vt:lpstr>
      <vt:lpstr>add_CS_List05_1</vt:lpstr>
      <vt:lpstr>add_CS_List05_10</vt:lpstr>
      <vt:lpstr>add_CS_List05_2</vt:lpstr>
      <vt:lpstr>add_CS_List05_3</vt:lpstr>
      <vt:lpstr>add_CS_List05_3_i</vt:lpstr>
      <vt:lpstr>add_CS_List05_4</vt:lpstr>
      <vt:lpstr>add_CS_List05_5</vt:lpstr>
      <vt:lpstr>add_CS_List05_6</vt:lpstr>
      <vt:lpstr>add_CS_List05_7</vt:lpstr>
      <vt:lpstr>add_CS_List05_8</vt:lpstr>
      <vt:lpstr>add_CS_List05_9</vt:lpstr>
      <vt:lpstr>add_CT_1</vt:lpstr>
      <vt:lpstr>add_CT_10</vt:lpstr>
      <vt:lpstr>add_CT_2</vt:lpstr>
      <vt:lpstr>add_CT_3</vt:lpstr>
      <vt:lpstr>add_CT_3_i</vt:lpstr>
      <vt:lpstr>add_CT_4</vt:lpstr>
      <vt:lpstr>add_CT_5</vt:lpstr>
      <vt:lpstr>add_CT_6</vt:lpstr>
      <vt:lpstr>add_CT_7</vt:lpstr>
      <vt:lpstr>add_CT_8</vt:lpstr>
      <vt:lpstr>add_CT_9</vt:lpstr>
      <vt:lpstr>add_MO_1</vt:lpstr>
      <vt:lpstr>add_MO_10</vt:lpstr>
      <vt:lpstr>add_MO_2</vt:lpstr>
      <vt:lpstr>add_MO_3</vt:lpstr>
      <vt:lpstr>add_MO_3_i</vt:lpstr>
      <vt:lpstr>add_MO_4</vt:lpstr>
      <vt:lpstr>add_MO_5</vt:lpstr>
      <vt:lpstr>add_MO_6</vt:lpstr>
      <vt:lpstr>add_MO_7</vt:lpstr>
      <vt:lpstr>add_MO_8</vt:lpstr>
      <vt:lpstr>add_MO_9</vt:lpstr>
      <vt:lpstr>add_MO_List05_1</vt:lpstr>
      <vt:lpstr>add_MO_List05_10</vt:lpstr>
      <vt:lpstr>add_MO_List05_2</vt:lpstr>
      <vt:lpstr>add_MO_List05_3</vt:lpstr>
      <vt:lpstr>add_MO_List05_3_i</vt:lpstr>
      <vt:lpstr>add_MO_List05_4</vt:lpstr>
      <vt:lpstr>add_MO_List05_5</vt:lpstr>
      <vt:lpstr>add_MO_List05_6</vt:lpstr>
      <vt:lpstr>add_MO_List05_7</vt:lpstr>
      <vt:lpstr>add_MO_List05_8</vt:lpstr>
      <vt:lpstr>add_MO_List05_9</vt:lpstr>
      <vt:lpstr>add_MR_List05_1</vt:lpstr>
      <vt:lpstr>add_MR_List05_10</vt:lpstr>
      <vt:lpstr>add_MR_List05_2</vt:lpstr>
      <vt:lpstr>add_MR_List05_3</vt:lpstr>
      <vt:lpstr>add_MR_List05_3_i</vt:lpstr>
      <vt:lpstr>add_MR_List05_4</vt:lpstr>
      <vt:lpstr>add_MR_List05_5</vt:lpstr>
      <vt:lpstr>add_MR_List05_6</vt:lpstr>
      <vt:lpstr>add_MR_List05_7</vt:lpstr>
      <vt:lpstr>add_MR_List05_8</vt:lpstr>
      <vt:lpstr>add_MR_List05_9</vt:lpstr>
      <vt:lpstr>add_POST_5</vt:lpstr>
      <vt:lpstr>add_Rate_1</vt:lpstr>
      <vt:lpstr>add_Rate_10</vt:lpstr>
      <vt:lpstr>add_Rate_2</vt:lpstr>
      <vt:lpstr>add_Rate_3</vt:lpstr>
      <vt:lpstr>add_Rate_3_i</vt:lpstr>
      <vt:lpstr>add_Rate_4</vt:lpstr>
      <vt:lpstr>add_Rate_5</vt:lpstr>
      <vt:lpstr>add_Rate_6</vt:lpstr>
      <vt:lpstr>add_Rate_7</vt:lpstr>
      <vt:lpstr>add_Rate_8</vt:lpstr>
      <vt:lpstr>add_Rate_9</vt:lpstr>
      <vt:lpstr>add_Scheme_6</vt:lpstr>
      <vt:lpstr>add_TER_List05_1</vt:lpstr>
      <vt:lpstr>add_TER_List05_10</vt:lpstr>
      <vt:lpstr>add_TER_List05_2</vt:lpstr>
      <vt:lpstr>add_TER_List05_3</vt:lpstr>
      <vt:lpstr>add_TER_List05_3_i</vt:lpstr>
      <vt:lpstr>add_TER_List05_4</vt:lpstr>
      <vt:lpstr>add_TER_List05_5</vt:lpstr>
      <vt:lpstr>add_TER_List05_6</vt:lpstr>
      <vt:lpstr>add_TER_List05_7</vt:lpstr>
      <vt:lpstr>add_TER_List05_8</vt:lpstr>
      <vt:lpstr>add_TER_List05_9</vt:lpstr>
      <vt:lpstr>add_Warm_1</vt:lpstr>
      <vt:lpstr>add_Warm_10</vt:lpstr>
      <vt:lpstr>add_Warm_2</vt:lpstr>
      <vt:lpstr>add_Warm_3</vt:lpstr>
      <vt:lpstr>add_Warm_3_i</vt:lpstr>
      <vt:lpstr>add_Warm_4</vt:lpstr>
      <vt:lpstr>add_Warm_5</vt:lpstr>
      <vt:lpstr>add_Warm_6</vt:lpstr>
      <vt:lpstr>add_Warm_7</vt:lpstr>
      <vt:lpstr>add_Warm_8</vt:lpstr>
      <vt:lpstr>add_Warm_9</vt:lpstr>
      <vt:lpstr>checkCell_List01</vt:lpstr>
      <vt:lpstr>checkCell_List02</vt:lpstr>
      <vt:lpstr>checkCell_List06_1</vt:lpstr>
      <vt:lpstr>checkCell_List06_1_double_date</vt:lpstr>
      <vt:lpstr>checkCell_List06_1_unique_t</vt:lpstr>
      <vt:lpstr>checkCell_List06_1_unique_t1</vt:lpstr>
      <vt:lpstr>checkCell_List06_10</vt:lpstr>
      <vt:lpstr>checkCell_List06_10_double_date</vt:lpstr>
      <vt:lpstr>checkCell_List06_10_plata</vt:lpstr>
      <vt:lpstr>checkCell_List06_10_unique</vt:lpstr>
      <vt:lpstr>checkCell_List06_13</vt:lpstr>
      <vt:lpstr>checkCell_List06_13_double_date</vt:lpstr>
      <vt:lpstr>checkCell_List06_13_unique_t</vt:lpstr>
      <vt:lpstr>checkCell_List06_13_unique_t1</vt:lpstr>
      <vt:lpstr>checkCell_List06_2</vt:lpstr>
      <vt:lpstr>checkCell_List06_2_double_date</vt:lpstr>
      <vt:lpstr>checkCell_List06_2_unique_t</vt:lpstr>
      <vt:lpstr>checkCell_List06_2_unique_t1</vt:lpstr>
      <vt:lpstr>checkCell_List06_3</vt:lpstr>
      <vt:lpstr>checkCell_List06_3_double_date</vt:lpstr>
      <vt:lpstr>checkCell_List06_3_i</vt:lpstr>
      <vt:lpstr>checkCell_List06_3_i_double_date</vt:lpstr>
      <vt:lpstr>checkCell_List06_3_i_unique_t</vt:lpstr>
      <vt:lpstr>checkCell_List06_3_i_unique_t1</vt:lpstr>
      <vt:lpstr>checkCell_List06_3_unique_t</vt:lpstr>
      <vt:lpstr>checkCell_List06_3_unique_t1</vt:lpstr>
      <vt:lpstr>checkCell_List06_4</vt:lpstr>
      <vt:lpstr>checkCell_List06_4_double_date</vt:lpstr>
      <vt:lpstr>checkCell_List06_4_unique_t</vt:lpstr>
      <vt:lpstr>checkCell_List06_4_unique_t1</vt:lpstr>
      <vt:lpstr>checkCell_List06_5</vt:lpstr>
      <vt:lpstr>checkCell_List06_5_double_date</vt:lpstr>
      <vt:lpstr>checkCell_List06_5_unique_t</vt:lpstr>
      <vt:lpstr>checkCell_List06_5_unique_t1</vt:lpstr>
      <vt:lpstr>checkCell_List06_6</vt:lpstr>
      <vt:lpstr>checkCell_List06_6_double_date</vt:lpstr>
      <vt:lpstr>checkCell_List06_6_unique_t</vt:lpstr>
      <vt:lpstr>checkCell_List06_6_unique_t1</vt:lpstr>
      <vt:lpstr>checkCell_List06_7</vt:lpstr>
      <vt:lpstr>checkCell_List06_7_double_date</vt:lpstr>
      <vt:lpstr>checkCell_List06_7_unique_t</vt:lpstr>
      <vt:lpstr>checkCell_List06_7_unique_t1</vt:lpstr>
      <vt:lpstr>checkCell_List06_8</vt:lpstr>
      <vt:lpstr>checkCell_List06_8_double_date</vt:lpstr>
      <vt:lpstr>checkCell_List06_8_unique_t</vt:lpstr>
      <vt:lpstr>checkCell_List06_8_unique_t1</vt:lpstr>
      <vt:lpstr>checkCell_List06_9</vt:lpstr>
      <vt:lpstr>checkCell_List06_9_double_date</vt:lpstr>
      <vt:lpstr>checkCell_List06_9_plata</vt:lpstr>
      <vt:lpstr>checkCell_List07</vt:lpstr>
      <vt:lpstr>checkCell_List13</vt:lpstr>
      <vt:lpstr>checkCells_List05_1</vt:lpstr>
      <vt:lpstr>checkCells_List05_10</vt:lpstr>
      <vt:lpstr>checkCells_List05_11</vt:lpstr>
      <vt:lpstr>checkCells_List05_13</vt:lpstr>
      <vt:lpstr>checkCells_List05_2</vt:lpstr>
      <vt:lpstr>checkCells_List05_3</vt:lpstr>
      <vt:lpstr>checkCells_List05_3_i</vt:lpstr>
      <vt:lpstr>checkCells_List05_4</vt:lpstr>
      <vt:lpstr>checkCells_List05_5</vt:lpstr>
      <vt:lpstr>checkCells_List05_6</vt:lpstr>
      <vt:lpstr>checkCells_List05_7</vt:lpstr>
      <vt:lpstr>checkCells_List05_8</vt:lpstr>
      <vt:lpstr>checkCells_List05_9</vt:lpstr>
      <vt:lpstr>checkCells_List14_1</vt:lpstr>
      <vt:lpstr>checkDEfCell_List01</vt:lpstr>
      <vt:lpstr>chkGetUpdatesValue</vt:lpstr>
      <vt:lpstr>chkNoUpdatesValue</vt:lpstr>
      <vt:lpstr>code</vt:lpstr>
      <vt:lpstr>Col_5_2</vt:lpstr>
      <vt:lpstr>Component_comp</vt:lpstr>
      <vt:lpstr>Component_comp_p</vt:lpstr>
      <vt:lpstr>connection_flag</vt:lpstr>
      <vt:lpstr>CURRENT_DATE</vt:lpstr>
      <vt:lpstr>data_List13</vt:lpstr>
      <vt:lpstr>DATA_URL</vt:lpstr>
      <vt:lpstr>dataType</vt:lpstr>
      <vt:lpstr>dateCh</vt:lpstr>
      <vt:lpstr>dateChPeriod</vt:lpstr>
      <vt:lpstr>datePr</vt:lpstr>
      <vt:lpstr>datePr_ch</vt:lpstr>
      <vt:lpstr>default_val_1</vt:lpstr>
      <vt:lpstr>default_val_2</vt:lpstr>
      <vt:lpstr>default_val_4</vt:lpstr>
      <vt:lpstr>default_val_5</vt:lpstr>
      <vt:lpstr>default_val_6</vt:lpstr>
      <vt:lpstr>DESCRIPTION_TERRITORY</vt:lpstr>
      <vt:lpstr>et_add_POST_5</vt:lpstr>
      <vt:lpstr>et_Comm</vt:lpstr>
      <vt:lpstr>et_Component_comp</vt:lpstr>
      <vt:lpstr>et_Component_comp_p</vt:lpstr>
      <vt:lpstr>et_DS_range</vt:lpstr>
      <vt:lpstr>et_List00_00</vt:lpstr>
      <vt:lpstr>et_List00_01</vt:lpstr>
      <vt:lpstr>et_List00_02</vt:lpstr>
      <vt:lpstr>et_List00_03</vt:lpstr>
      <vt:lpstr>et_List00_04</vt:lpstr>
      <vt:lpstr>et_List01_0</vt:lpstr>
      <vt:lpstr>et_List01_1</vt:lpstr>
      <vt:lpstr>et_List01_2</vt:lpstr>
      <vt:lpstr>et_List02</vt:lpstr>
      <vt:lpstr>et_List02_1</vt:lpstr>
      <vt:lpstr>et_List02_1_wd</vt:lpstr>
      <vt:lpstr>et_List02_2</vt:lpstr>
      <vt:lpstr>et_List02_2_wd</vt:lpstr>
      <vt:lpstr>et_List02_3</vt:lpstr>
      <vt:lpstr>et_List02_3_wd</vt:lpstr>
      <vt:lpstr>et_List02_4</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et_List03</vt:lpstr>
      <vt:lpstr>et_List05_1</vt:lpstr>
      <vt:lpstr>et_List05_1_FormulaVD</vt:lpstr>
      <vt:lpstr>et_List05_10_FormulaVD</vt:lpstr>
      <vt:lpstr>et_List05_11_FormulaVD</vt:lpstr>
      <vt:lpstr>et_List05_13_FormulaVD</vt:lpstr>
      <vt:lpstr>et_List05_2</vt:lpstr>
      <vt:lpstr>et_List05_2_FormulaVD</vt:lpstr>
      <vt:lpstr>et_List05_3</vt:lpstr>
      <vt:lpstr>et_List05_3_FormulaVD</vt:lpstr>
      <vt:lpstr>et_List05_3_i_FormulaVD</vt:lpstr>
      <vt:lpstr>et_List05_4</vt:lpstr>
      <vt:lpstr>et_List05_4_FormulaVD</vt:lpstr>
      <vt:lpstr>et_List05_5_FormulaVD</vt:lpstr>
      <vt:lpstr>et_List05_6_FormulaVD</vt:lpstr>
      <vt:lpstr>et_List05_7_FormulaVD</vt:lpstr>
      <vt:lpstr>et_List05_8_FormulaVD</vt:lpstr>
      <vt:lpstr>et_List05_9_FormulaVD</vt:lpstr>
      <vt:lpstr>et_List05_FormulaVD</vt:lpstr>
      <vt:lpstr>et_List06</vt:lpstr>
      <vt:lpstr>et_List06_1</vt:lpstr>
      <vt:lpstr>et_List06_1_1</vt:lpstr>
      <vt:lpstr>et_List06_1_2</vt:lpstr>
      <vt:lpstr>et_List06_1_3</vt:lpstr>
      <vt:lpstr>et_List06_1_4</vt:lpstr>
      <vt:lpstr>et_List06_1_5</vt:lpstr>
      <vt:lpstr>et_List06_1_6</vt:lpstr>
      <vt:lpstr>et_List06_1_7</vt:lpstr>
      <vt:lpstr>et_List06_1_MC</vt:lpstr>
      <vt:lpstr>et_List06_1_MC2</vt:lpstr>
      <vt:lpstr>et_List06_1_MC3</vt:lpstr>
      <vt:lpstr>et_List06_1_Period</vt:lpstr>
      <vt:lpstr>et_List06_10_1</vt:lpstr>
      <vt:lpstr>et_List06_10_1_K</vt:lpstr>
      <vt:lpstr>et_List06_10_2</vt:lpstr>
      <vt:lpstr>et_List06_10_3</vt:lpstr>
      <vt:lpstr>et_List06_10_4</vt:lpstr>
      <vt:lpstr>et_List06_10_5</vt:lpstr>
      <vt:lpstr>et_List06_10_6</vt:lpstr>
      <vt:lpstr>et_List06_10_7</vt:lpstr>
      <vt:lpstr>et_List06_10_8</vt:lpstr>
      <vt:lpstr>et_List06_10_MC</vt:lpstr>
      <vt:lpstr>et_List06_10_MC2</vt:lpstr>
      <vt:lpstr>et_List06_10_MC3</vt:lpstr>
      <vt:lpstr>et_List06_10_MC4</vt:lpstr>
      <vt:lpstr>et_List06_10_Period</vt:lpstr>
      <vt:lpstr>et_List06_13</vt:lpstr>
      <vt:lpstr>et_List06_13_1</vt:lpstr>
      <vt:lpstr>et_List06_13_2</vt:lpstr>
      <vt:lpstr>et_List06_13_3</vt:lpstr>
      <vt:lpstr>et_List06_13_4</vt:lpstr>
      <vt:lpstr>et_List06_13_5</vt:lpstr>
      <vt:lpstr>et_List06_13_6</vt:lpstr>
      <vt:lpstr>et_List06_13_7</vt:lpstr>
      <vt:lpstr>et_List06_13_MC</vt:lpstr>
      <vt:lpstr>et_List06_13_MC2</vt:lpstr>
      <vt:lpstr>et_List06_13_MC3</vt:lpstr>
      <vt:lpstr>et_List06_13_Period</vt:lpstr>
      <vt:lpstr>et_List06_2</vt:lpstr>
      <vt:lpstr>et_List06_2_1</vt:lpstr>
      <vt:lpstr>et_List06_2_2</vt:lpstr>
      <vt:lpstr>et_List06_2_3</vt:lpstr>
      <vt:lpstr>et_List06_2_4</vt:lpstr>
      <vt:lpstr>et_List06_2_5</vt:lpstr>
      <vt:lpstr>et_List06_2_6</vt:lpstr>
      <vt:lpstr>et_List06_2_7</vt:lpstr>
      <vt:lpstr>et_List06_2_MC</vt:lpstr>
      <vt:lpstr>et_List06_2_MC2</vt:lpstr>
      <vt:lpstr>et_List06_2_MC3</vt:lpstr>
      <vt:lpstr>et_List06_2_Period</vt:lpstr>
      <vt:lpstr>et_List06_3</vt:lpstr>
      <vt:lpstr>et_List06_3_1</vt:lpstr>
      <vt:lpstr>et_List06_3_2</vt:lpstr>
      <vt:lpstr>et_List06_3_3</vt:lpstr>
      <vt:lpstr>et_List06_3_4</vt:lpstr>
      <vt:lpstr>et_List06_3_5</vt:lpstr>
      <vt:lpstr>et_List06_3_6</vt:lpstr>
      <vt:lpstr>et_List06_3_7</vt:lpstr>
      <vt:lpstr>et_List06_3_i</vt:lpstr>
      <vt:lpstr>et_List06_3_i_1</vt:lpstr>
      <vt:lpstr>et_List06_3_i_2</vt:lpstr>
      <vt:lpstr>et_List06_3_i_3</vt:lpstr>
      <vt:lpstr>et_List06_3_i_4</vt:lpstr>
      <vt:lpstr>et_List06_3_i_5</vt:lpstr>
      <vt:lpstr>et_List06_3_i_6</vt:lpstr>
      <vt:lpstr>et_List06_3_i_7</vt:lpstr>
      <vt:lpstr>et_List06_3_i_MC</vt:lpstr>
      <vt:lpstr>et_List06_3_i_MC2</vt:lpstr>
      <vt:lpstr>et_List06_3_i_MC3</vt:lpstr>
      <vt:lpstr>et_List06_3_i_Period</vt:lpstr>
      <vt:lpstr>et_List06_3_MC</vt:lpstr>
      <vt:lpstr>et_List06_3_MC2</vt:lpstr>
      <vt:lpstr>et_List06_3_MC3</vt:lpstr>
      <vt:lpstr>et_List06_3_Period</vt:lpstr>
      <vt:lpstr>et_List06_4</vt:lpstr>
      <vt:lpstr>et_List06_4_1</vt:lpstr>
      <vt:lpstr>et_List06_4_2</vt:lpstr>
      <vt:lpstr>et_List06_4_3</vt:lpstr>
      <vt:lpstr>et_List06_4_4</vt:lpstr>
      <vt:lpstr>et_List06_4_5</vt:lpstr>
      <vt:lpstr>et_List06_4_6</vt:lpstr>
      <vt:lpstr>et_List06_4_7</vt:lpstr>
      <vt:lpstr>et_List06_4_MC</vt:lpstr>
      <vt:lpstr>et_List06_4_MC2</vt:lpstr>
      <vt:lpstr>et_List06_4_MC3</vt:lpstr>
      <vt:lpstr>et_List06_4_Period</vt:lpstr>
      <vt:lpstr>et_List06_5</vt:lpstr>
      <vt:lpstr>et_List06_5_0</vt:lpstr>
      <vt:lpstr>et_List06_5_0_first</vt:lpstr>
      <vt:lpstr>et_List06_5_1</vt:lpstr>
      <vt:lpstr>et_List06_5_1_changeColor</vt:lpstr>
      <vt:lpstr>et_List06_5_2</vt:lpstr>
      <vt:lpstr>et_List06_5_3</vt:lpstr>
      <vt:lpstr>et_List06_5_4</vt:lpstr>
      <vt:lpstr>et_List06_5_5</vt:lpstr>
      <vt:lpstr>et_List06_5_6</vt:lpstr>
      <vt:lpstr>et_List06_5_7</vt:lpstr>
      <vt:lpstr>et_List06_5_MC</vt:lpstr>
      <vt:lpstr>et_List06_5_MC2</vt:lpstr>
      <vt:lpstr>et_List06_5_MC3</vt:lpstr>
      <vt:lpstr>et_List06_5_Period</vt:lpstr>
      <vt:lpstr>et_List06_6</vt:lpstr>
      <vt:lpstr>et_List06_6_1</vt:lpstr>
      <vt:lpstr>et_List06_6_2</vt:lpstr>
      <vt:lpstr>et_List06_6_3</vt:lpstr>
      <vt:lpstr>et_List06_6_4</vt:lpstr>
      <vt:lpstr>et_List06_6_5</vt:lpstr>
      <vt:lpstr>et_List06_6_6</vt:lpstr>
      <vt:lpstr>et_List06_6_7</vt:lpstr>
      <vt:lpstr>et_List06_6_MC</vt:lpstr>
      <vt:lpstr>et_List06_6_MC2</vt:lpstr>
      <vt:lpstr>et_List06_6_MC3</vt:lpstr>
      <vt:lpstr>et_List06_6_Period</vt:lpstr>
      <vt:lpstr>et_List06_7</vt:lpstr>
      <vt:lpstr>et_List06_7_1</vt:lpstr>
      <vt:lpstr>et_List06_7_2</vt:lpstr>
      <vt:lpstr>et_List06_7_3</vt:lpstr>
      <vt:lpstr>et_List06_7_4</vt:lpstr>
      <vt:lpstr>et_List06_7_5</vt:lpstr>
      <vt:lpstr>et_List06_7_6</vt:lpstr>
      <vt:lpstr>et_List06_7_7</vt:lpstr>
      <vt:lpstr>et_List06_7_MC</vt:lpstr>
      <vt:lpstr>et_List06_7_MC2</vt:lpstr>
      <vt:lpstr>et_List06_7_MC3</vt:lpstr>
      <vt:lpstr>et_List06_7_Period</vt:lpstr>
      <vt:lpstr>et_List06_8</vt:lpstr>
      <vt:lpstr>et_List06_8_1</vt:lpstr>
      <vt:lpstr>et_List06_8_2</vt:lpstr>
      <vt:lpstr>et_List06_8_3</vt:lpstr>
      <vt:lpstr>et_List06_8_4</vt:lpstr>
      <vt:lpstr>et_List06_8_5</vt:lpstr>
      <vt:lpstr>et_List06_8_6</vt:lpstr>
      <vt:lpstr>et_List06_8_7</vt:lpstr>
      <vt:lpstr>et_List06_8_MC</vt:lpstr>
      <vt:lpstr>et_List06_8_MC2</vt:lpstr>
      <vt:lpstr>et_List06_8_MC3</vt:lpstr>
      <vt:lpstr>et_List06_8_Period</vt:lpstr>
      <vt:lpstr>et_List06_9</vt:lpstr>
      <vt:lpstr>et_List06_9_1</vt:lpstr>
      <vt:lpstr>et_List06_9_4</vt:lpstr>
      <vt:lpstr>et_List06_9_5</vt:lpstr>
      <vt:lpstr>et_List06_9_6</vt:lpstr>
      <vt:lpstr>et_List06_9_7</vt:lpstr>
      <vt:lpstr>et_List06_9_MC</vt:lpstr>
      <vt:lpstr>et_List06_9_MC2</vt:lpstr>
      <vt:lpstr>et_List06_9_MC3</vt:lpstr>
      <vt:lpstr>et_List06_9_Period</vt:lpstr>
      <vt:lpstr>et_List07</vt:lpstr>
      <vt:lpstr>et_List08</vt:lpstr>
      <vt:lpstr>et_List11_1</vt:lpstr>
      <vt:lpstr>et_List12_1</vt:lpstr>
      <vt:lpstr>et_List12_2</vt:lpstr>
      <vt:lpstr>et_List12_3</vt:lpstr>
      <vt:lpstr>et_List12_4</vt:lpstr>
      <vt:lpstr>et_List13_1</vt:lpstr>
      <vt:lpstr>et_List14_1_1</vt:lpstr>
      <vt:lpstr>et_List14_1_2</vt:lpstr>
      <vt:lpstr>et_List14_1_3</vt:lpstr>
      <vt:lpstr>et_List14_1_4</vt:lpstr>
      <vt:lpstr>et_OneRates_1</vt:lpstr>
      <vt:lpstr>et_OneRates_13</vt:lpstr>
      <vt:lpstr>et_OneRates_2</vt:lpstr>
      <vt:lpstr>et_OneRates_3</vt:lpstr>
      <vt:lpstr>et_OneRates_3_i</vt:lpstr>
      <vt:lpstr>et_OneRates_4</vt:lpstr>
      <vt:lpstr>et_OneRates_5</vt:lpstr>
      <vt:lpstr>et_OneRates_5_comp</vt:lpstr>
      <vt:lpstr>et_OneRates_5_comp_p</vt:lpstr>
      <vt:lpstr>et_OneRates_5_p</vt:lpstr>
      <vt:lpstr>et_OneRates_6</vt:lpstr>
      <vt:lpstr>et_OneRates_7</vt:lpstr>
      <vt:lpstr>et_pIns_List06_1_Period</vt:lpstr>
      <vt:lpstr>et_pIns_List06_10_Period</vt:lpstr>
      <vt:lpstr>et_pIns_List06_13_Period</vt:lpstr>
      <vt:lpstr>et_pIns_List06_2_Period</vt:lpstr>
      <vt:lpstr>et_pIns_List06_3_i_Period</vt:lpstr>
      <vt:lpstr>et_pIns_List06_3_Period</vt:lpstr>
      <vt:lpstr>et_pIns_List06_4_Period</vt:lpstr>
      <vt:lpstr>et_pIns_List06_5_Period</vt:lpstr>
      <vt:lpstr>et_pIns_List06_6_Period</vt:lpstr>
      <vt:lpstr>et_pIns_List06_7_Period</vt:lpstr>
      <vt:lpstr>et_pIns_List06_8_Period</vt:lpstr>
      <vt:lpstr>et_pIns_List06_9_Period</vt:lpstr>
      <vt:lpstr>et_TN_range</vt:lpstr>
      <vt:lpstr>et_TS_range</vt:lpstr>
      <vt:lpstr>et_TwoRates_1</vt:lpstr>
      <vt:lpstr>et_TwoRates_13</vt:lpstr>
      <vt:lpstr>et_TwoRates_2</vt:lpstr>
      <vt:lpstr>et_TwoRates_3</vt:lpstr>
      <vt:lpstr>et_TwoRates_3_i</vt:lpstr>
      <vt:lpstr>et_TwoRates_4</vt:lpstr>
      <vt:lpstr>et_TwoRates_5</vt:lpstr>
      <vt:lpstr>et_TwoRates_5_comp</vt:lpstr>
      <vt:lpstr>et_TwoRates_5_comp_p</vt:lpstr>
      <vt:lpstr>et_TwoRates_5_p</vt:lpstr>
      <vt:lpstr>et_TwoRates_6</vt:lpstr>
      <vt:lpstr>et_TwoRates_7</vt:lpstr>
      <vt:lpstr>fil</vt:lpstr>
      <vt:lpstr>fil_flag</vt:lpstr>
      <vt:lpstr>FirstLine</vt:lpstr>
      <vt:lpstr>flag_publication</vt:lpstr>
      <vt:lpstr>flagDS</vt:lpstr>
      <vt:lpstr>flagIndicat_List06_3</vt:lpstr>
      <vt:lpstr>flagMO</vt:lpstr>
      <vt:lpstr>flagSource</vt:lpstr>
      <vt:lpstr>flagST</vt:lpstr>
      <vt:lpstr>flagTN</vt:lpstr>
      <vt:lpstr>flagTS</vt:lpstr>
      <vt:lpstr>flagTwoTariff</vt:lpstr>
      <vt:lpstr>flagUsedTer_List01</vt:lpstr>
      <vt:lpstr>group_rates</vt:lpstr>
      <vt:lpstr>header_1</vt:lpstr>
      <vt:lpstr>header_10</vt:lpstr>
      <vt:lpstr>header_2</vt:lpstr>
      <vt:lpstr>header_3</vt:lpstr>
      <vt:lpstr>header_4</vt:lpstr>
      <vt:lpstr>header_5</vt:lpstr>
      <vt:lpstr>header_6</vt:lpstr>
      <vt:lpstr>header_7</vt:lpstr>
      <vt:lpstr>header_8</vt:lpstr>
      <vt:lpstr>header_9</vt:lpstr>
      <vt:lpstr>id_rates</vt:lpstr>
      <vt:lpstr>IDtariff_List05_1</vt:lpstr>
      <vt:lpstr>IDtariff_List05_10</vt:lpstr>
      <vt:lpstr>IDtariff_List05_11</vt:lpstr>
      <vt:lpstr>IDtariff_List05_13</vt:lpstr>
      <vt:lpstr>IDtariff_List05_2</vt:lpstr>
      <vt:lpstr>IDtariff_List05_3</vt:lpstr>
      <vt:lpstr>IDtariff_List05_3_i</vt:lpstr>
      <vt:lpstr>IDtariff_List05_4</vt:lpstr>
      <vt:lpstr>IDtariff_List05_5</vt:lpstr>
      <vt:lpstr>IDtariff_List05_6</vt:lpstr>
      <vt:lpstr>IDtariff_List05_7</vt:lpstr>
      <vt:lpstr>IDtariff_List05_8</vt:lpstr>
      <vt:lpstr>IDtariff_List05_9</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Instr_1</vt:lpstr>
      <vt:lpstr>Instr_2</vt:lpstr>
      <vt:lpstr>Instr_3</vt:lpstr>
      <vt:lpstr>Instr_4</vt:lpstr>
      <vt:lpstr>Instr_5</vt:lpstr>
      <vt:lpstr>Instr_6</vt:lpstr>
      <vt:lpstr>Instr_7</vt:lpstr>
      <vt:lpstr>Instr_8</vt:lpstr>
      <vt:lpstr>instr_hyp1</vt:lpstr>
      <vt:lpstr>instr_hyp2</vt:lpstr>
      <vt:lpstr>instr_hyp3</vt:lpstr>
      <vt:lpstr>isComponent</vt:lpstr>
      <vt:lpstr>isDiff</vt:lpstr>
      <vt:lpstr>isIndicat</vt:lpstr>
      <vt:lpstr>isSellers</vt:lpstr>
      <vt:lpstr>IstPub</vt:lpstr>
      <vt:lpstr>IstPub_ch</vt:lpstr>
      <vt:lpstr>kind_group_rates</vt:lpstr>
      <vt:lpstr>kind_group_rates_load</vt:lpstr>
      <vt:lpstr>kind_group_rates_load_ETS</vt:lpstr>
      <vt:lpstr>kind_group_rates_load_filter</vt:lpstr>
      <vt:lpstr>kind_group_rates_load_filter_ETS</vt:lpstr>
      <vt:lpstr>kind_of_activity</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kind_of_forms</vt:lpstr>
      <vt:lpstr>kind_of_fuel</vt:lpstr>
      <vt:lpstr>kind_of_heat_transfer</vt:lpstr>
      <vt:lpstr>kind_of_heat_transfer2</vt:lpstr>
      <vt:lpstr>kind_of_heat_transfer3</vt:lpstr>
      <vt:lpstr>kind_of_load</vt:lpstr>
      <vt:lpstr>kind_of_load2</vt:lpstr>
      <vt:lpstr>kind_of_load3</vt:lpstr>
      <vt:lpstr>kind_of_load4</vt:lpstr>
      <vt:lpstr>kind_of_nameforms</vt:lpstr>
      <vt:lpstr>kind_of_NDS</vt:lpstr>
      <vt:lpstr>kind_of_NDS_tariff</vt:lpstr>
      <vt:lpstr>kind_of_NDS_tariff_people</vt:lpstr>
      <vt:lpstr>kind_of_nets</vt:lpstr>
      <vt:lpstr>kind_of_org_type</vt:lpstr>
      <vt:lpstr>kind_of_publication</vt:lpstr>
      <vt:lpstr>kind_of_scheme_in</vt:lpstr>
      <vt:lpstr>kind_of_scheme_in2</vt:lpstr>
      <vt:lpstr>kind_of_tariff_unit</vt:lpstr>
      <vt:lpstr>kind_of_unit</vt:lpstr>
      <vt:lpstr>kind_of_zak</vt:lpstr>
      <vt:lpstr>kpp</vt:lpstr>
      <vt:lpstr>LINK_RANGE</vt:lpstr>
      <vt:lpstr>List_H</vt:lpstr>
      <vt:lpstr>List_M</vt:lpstr>
      <vt:lpstr>LIST_MR_MO_OKTMO</vt:lpstr>
      <vt:lpstr>List01_CheckC</vt:lpstr>
      <vt:lpstr>List01_NameCol</vt:lpstr>
      <vt:lpstr>List01_REESTR_MO</vt:lpstr>
      <vt:lpstr>List03_Date_1</vt:lpstr>
      <vt:lpstr>List03_GroundMaterials_1</vt:lpstr>
      <vt:lpstr>List03_NameForms</vt:lpstr>
      <vt:lpstr>List03_NameForms_Copy</vt:lpstr>
      <vt:lpstr>List03_note</vt:lpstr>
      <vt:lpstr>List03_NumForms</vt:lpstr>
      <vt:lpstr>List03_NumForms_Copy</vt:lpstr>
      <vt:lpstr>List06_1_DP</vt:lpstr>
      <vt:lpstr>List06_1_MC</vt:lpstr>
      <vt:lpstr>List06_1_MC2</vt:lpstr>
      <vt:lpstr>List06_1_note</vt:lpstr>
      <vt:lpstr>List06_1_Period</vt:lpstr>
      <vt:lpstr>List06_10_DP</vt:lpstr>
      <vt:lpstr>List06_10_MC2</vt:lpstr>
      <vt:lpstr>List06_10_note</vt:lpstr>
      <vt:lpstr>List06_10_Period</vt:lpstr>
      <vt:lpstr>List06_10_pl</vt:lpstr>
      <vt:lpstr>List06_10_region</vt:lpstr>
      <vt:lpstr>List06_13_DP</vt:lpstr>
      <vt:lpstr>List06_13_MC</vt:lpstr>
      <vt:lpstr>List06_13_MC2</vt:lpstr>
      <vt:lpstr>List06_13_note</vt:lpstr>
      <vt:lpstr>List06_13_Period</vt:lpstr>
      <vt:lpstr>List06_2_DP</vt:lpstr>
      <vt:lpstr>List06_2_MC</vt:lpstr>
      <vt:lpstr>List06_2_MC2</vt:lpstr>
      <vt:lpstr>List06_2_note</vt:lpstr>
      <vt:lpstr>List06_2_Period</vt:lpstr>
      <vt:lpstr>List06_3_DP</vt:lpstr>
      <vt:lpstr>List06_3_i_DP</vt:lpstr>
      <vt:lpstr>List06_3_i_GroundMaterials</vt:lpstr>
      <vt:lpstr>List06_3_i_MC</vt:lpstr>
      <vt:lpstr>List06_3_i_MC2</vt:lpstr>
      <vt:lpstr>List06_3_i_note</vt:lpstr>
      <vt:lpstr>List06_3_i_Period</vt:lpstr>
      <vt:lpstr>List06_3_MC</vt:lpstr>
      <vt:lpstr>List06_3_MC2</vt:lpstr>
      <vt:lpstr>List06_3_note</vt:lpstr>
      <vt:lpstr>List06_3_Period</vt:lpstr>
      <vt:lpstr>List06_4_DP</vt:lpstr>
      <vt:lpstr>List06_4_MC2</vt:lpstr>
      <vt:lpstr>List06_4_note</vt:lpstr>
      <vt:lpstr>List06_4_Period</vt:lpstr>
      <vt:lpstr>List06_5_0</vt:lpstr>
      <vt:lpstr>List06_5_DP</vt:lpstr>
      <vt:lpstr>List06_5_MC</vt:lpstr>
      <vt:lpstr>List06_5_MC2</vt:lpstr>
      <vt:lpstr>List06_5_note</vt:lpstr>
      <vt:lpstr>List06_5_Period</vt:lpstr>
      <vt:lpstr>List06_6_DP</vt:lpstr>
      <vt:lpstr>List06_6_MC</vt:lpstr>
      <vt:lpstr>List06_6_MC2</vt:lpstr>
      <vt:lpstr>List06_6_note</vt:lpstr>
      <vt:lpstr>List06_6_Period</vt:lpstr>
      <vt:lpstr>List06_7_DP</vt:lpstr>
      <vt:lpstr>List06_7_MC</vt:lpstr>
      <vt:lpstr>List06_7_MC2</vt:lpstr>
      <vt:lpstr>List06_7_note</vt:lpstr>
      <vt:lpstr>List06_7_Period</vt:lpstr>
      <vt:lpstr>List06_8_DP</vt:lpstr>
      <vt:lpstr>List06_8_MC</vt:lpstr>
      <vt:lpstr>List06_8_MC2</vt:lpstr>
      <vt:lpstr>List06_8_note</vt:lpstr>
      <vt:lpstr>List06_8_Period</vt:lpstr>
      <vt:lpstr>List06_9_DP</vt:lpstr>
      <vt:lpstr>List06_9_MC</vt:lpstr>
      <vt:lpstr>List06_9_MC2</vt:lpstr>
      <vt:lpstr>List06_9_note</vt:lpstr>
      <vt:lpstr>List06_9_Period</vt:lpstr>
      <vt:lpstr>List06_9_pl</vt:lpstr>
      <vt:lpstr>List13_GroundMaterials_1</vt:lpstr>
      <vt:lpstr>List13_note</vt:lpstr>
      <vt:lpstr>List14_1_Date</vt:lpstr>
      <vt:lpstr>List14_1_Date_1</vt:lpstr>
      <vt:lpstr>List14_1_DPR</vt:lpstr>
      <vt:lpstr>List14_1_flagIPR</vt:lpstr>
      <vt:lpstr>List14_1_GroundMaterials_1</vt:lpstr>
      <vt:lpstr>List14_1_hypIPR</vt:lpstr>
      <vt:lpstr>List14_1_method</vt:lpstr>
      <vt:lpstr>List14_1_note</vt:lpstr>
      <vt:lpstr>ListForms</vt:lpstr>
      <vt:lpstr>logical</vt:lpstr>
      <vt:lpstr>mo_List01</vt:lpstr>
      <vt:lpstr>MODesc</vt:lpstr>
      <vt:lpstr>MONTH</vt:lpstr>
      <vt:lpstr>mr_List01</vt:lpstr>
      <vt:lpstr>mrCopy_List01</vt:lpstr>
      <vt:lpstr>mrmoCopy_List01</vt:lpstr>
      <vt:lpstr>nalog</vt:lpstr>
      <vt:lpstr>name_rates</vt:lpstr>
      <vt:lpstr>name_rates_4</vt:lpstr>
      <vt:lpstr>name_rates_4_filter</vt:lpstr>
      <vt:lpstr>name_rates_8</vt:lpstr>
      <vt:lpstr>name_rates_8_filter</vt:lpstr>
      <vt:lpstr>nameApr</vt:lpstr>
      <vt:lpstr>NameOrPr</vt:lpstr>
      <vt:lpstr>NameOrPr_ch</vt:lpstr>
      <vt:lpstr>numberPr</vt:lpstr>
      <vt:lpstr>numberPr_ch</vt:lpstr>
      <vt:lpstr>OneRates_1</vt:lpstr>
      <vt:lpstr>OneRates_13</vt:lpstr>
      <vt:lpstr>OneRates_2</vt:lpstr>
      <vt:lpstr>OneRates_3</vt:lpstr>
      <vt:lpstr>OneRates_3_i</vt:lpstr>
      <vt:lpstr>OneRates_4</vt:lpstr>
      <vt:lpstr>OneRates_5</vt:lpstr>
      <vt:lpstr>OneRates_5_comp</vt:lpstr>
      <vt:lpstr>OneRates_5_comp_p</vt:lpstr>
      <vt:lpstr>OneRates_5_p</vt:lpstr>
      <vt:lpstr>OneRates_6</vt:lpstr>
      <vt:lpstr>OneRates_7</vt:lpstr>
      <vt:lpstr>org</vt:lpstr>
      <vt:lpstr>Org_Address</vt:lpstr>
      <vt:lpstr>ORG_END_DATE</vt:lpstr>
      <vt:lpstr>Org_main</vt:lpstr>
      <vt:lpstr>ORG_START_DATE</vt:lpstr>
      <vt:lpstr>otv_lico_name</vt:lpstr>
      <vt:lpstr>pCng_List13_1</vt:lpstr>
      <vt:lpstr>pDel_Comm</vt:lpstr>
      <vt:lpstr>pDel_List01_0</vt:lpstr>
      <vt:lpstr>pDel_List01_1</vt:lpstr>
      <vt:lpstr>pDel_List01_2</vt:lpstr>
      <vt:lpstr>pDel_List02</vt:lpstr>
      <vt:lpstr>pDel_List02_1</vt:lpstr>
      <vt:lpstr>pDel_List02_2</vt:lpstr>
      <vt:lpstr>pDel_List02_3</vt:lpstr>
      <vt:lpstr>pDel_List02_4</vt:lpstr>
      <vt:lpstr>pDel_List03</vt:lpstr>
      <vt:lpstr>pDel_List06_1_1</vt:lpstr>
      <vt:lpstr>pDel_List06_1_2</vt:lpstr>
      <vt:lpstr>pDel_List06_1_3</vt:lpstr>
      <vt:lpstr>pDel_List06_10_4</vt:lpstr>
      <vt:lpstr>pDel_List06_10_5</vt:lpstr>
      <vt:lpstr>pDel_List06_13_1</vt:lpstr>
      <vt:lpstr>pDel_List06_13_2</vt:lpstr>
      <vt:lpstr>pDel_List06_13_3</vt:lpstr>
      <vt:lpstr>pDel_List06_2_1</vt:lpstr>
      <vt:lpstr>pDel_List06_2_2</vt:lpstr>
      <vt:lpstr>pDel_List06_2_3</vt:lpstr>
      <vt:lpstr>pDel_List06_3_1</vt:lpstr>
      <vt:lpstr>pDel_List06_3_2</vt:lpstr>
      <vt:lpstr>pDel_List06_3_3</vt:lpstr>
      <vt:lpstr>pDel_List06_3_i_1</vt:lpstr>
      <vt:lpstr>pDel_List06_3_i_2</vt:lpstr>
      <vt:lpstr>pDel_List06_3_i_3</vt:lpstr>
      <vt:lpstr>pDel_List06_4_1</vt:lpstr>
      <vt:lpstr>pDel_List06_4_2</vt:lpstr>
      <vt:lpstr>pDel_List06_4_3</vt:lpstr>
      <vt:lpstr>pDel_List06_5_1</vt:lpstr>
      <vt:lpstr>pDel_List06_5_2</vt:lpstr>
      <vt:lpstr>pDel_List06_5_3</vt:lpstr>
      <vt:lpstr>pDel_List06_6_1</vt:lpstr>
      <vt:lpstr>pDel_List06_6_2</vt:lpstr>
      <vt:lpstr>pDel_List06_6_3</vt:lpstr>
      <vt:lpstr>pDel_List06_7_1</vt:lpstr>
      <vt:lpstr>pDel_List06_7_2</vt:lpstr>
      <vt:lpstr>pDel_List06_7_3</vt:lpstr>
      <vt:lpstr>pDel_List06_8_1</vt:lpstr>
      <vt:lpstr>pDel_List06_8_2</vt:lpstr>
      <vt:lpstr>pDel_List06_8_3</vt:lpstr>
      <vt:lpstr>pDel_List06_9_5</vt:lpstr>
      <vt:lpstr>pDel_List07</vt:lpstr>
      <vt:lpstr>pDel_List13_1</vt:lpstr>
      <vt:lpstr>pDel_List14_1_1</vt:lpstr>
      <vt:lpstr>pDel_List14_1_1_2</vt:lpstr>
      <vt:lpstr>pDel_List14_1_2</vt:lpstr>
      <vt:lpstr>pDel_List14_1_2_2</vt:lpstr>
      <vt:lpstr>pDel_List14_1_3</vt:lpstr>
      <vt:lpstr>pDel_List14_1_3_2</vt:lpstr>
      <vt:lpstr>pDel_List14_1_4</vt:lpstr>
      <vt:lpstr>pDel_List14_1_4_2</vt:lpstr>
      <vt:lpstr>pDel_List14_1_5</vt:lpstr>
      <vt:lpstr>pDel_List14_1_5_2</vt:lpstr>
      <vt:lpstr>periodEnd</vt:lpstr>
      <vt:lpstr>periodStart</vt:lpstr>
      <vt:lpstr>pIns_Comm</vt:lpstr>
      <vt:lpstr>pIns_List01_0</vt:lpstr>
      <vt:lpstr>pIns_List02</vt:lpstr>
      <vt:lpstr>pIns_List03</vt:lpstr>
      <vt:lpstr>pIns_List06_1_Period</vt:lpstr>
      <vt:lpstr>pIns_List06_10_Period</vt:lpstr>
      <vt:lpstr>pIns_List06_13_Period</vt:lpstr>
      <vt:lpstr>pIns_List06_2_Period</vt:lpstr>
      <vt:lpstr>pIns_List06_3_i_Period</vt:lpstr>
      <vt:lpstr>pIns_List06_3_Period</vt:lpstr>
      <vt:lpstr>pIns_List06_4_Period</vt:lpstr>
      <vt:lpstr>pIns_List06_5_Period</vt:lpstr>
      <vt:lpstr>pIns_List06_6_Period</vt:lpstr>
      <vt:lpstr>pIns_List06_7_Period</vt:lpstr>
      <vt:lpstr>pIns_List06_8_Period</vt:lpstr>
      <vt:lpstr>pIns_List06_9_Period</vt:lpstr>
      <vt:lpstr>pIns_List07</vt:lpstr>
      <vt:lpstr>pIns_List13_1</vt:lpstr>
      <vt:lpstr>pr_List06_1</vt:lpstr>
      <vt:lpstr>pr_List06_10</vt:lpstr>
      <vt:lpstr>pr_List06_13</vt:lpstr>
      <vt:lpstr>pr_List06_2</vt:lpstr>
      <vt:lpstr>pr_List06_3</vt:lpstr>
      <vt:lpstr>pr_List06_3_i</vt:lpstr>
      <vt:lpstr>pr_List06_4</vt:lpstr>
      <vt:lpstr>pr_List06_5</vt:lpstr>
      <vt:lpstr>pr_List06_6</vt:lpstr>
      <vt:lpstr>pr_List06_7</vt:lpstr>
      <vt:lpstr>pr_List06_8</vt:lpstr>
      <vt:lpstr>pr_List06_9</vt:lpstr>
      <vt:lpstr>pVDel_List06_1</vt:lpstr>
      <vt:lpstr>pVDel_List06_10</vt:lpstr>
      <vt:lpstr>pVDel_List06_13</vt:lpstr>
      <vt:lpstr>pVDel_List06_2</vt:lpstr>
      <vt:lpstr>pVDel_List06_3</vt:lpstr>
      <vt:lpstr>pVDel_List06_3_i</vt:lpstr>
      <vt:lpstr>pVDel_List06_4</vt:lpstr>
      <vt:lpstr>pVDel_List06_5</vt:lpstr>
      <vt:lpstr>pVDel_List06_6</vt:lpstr>
      <vt:lpstr>pVDel_List06_7</vt:lpstr>
      <vt:lpstr>pVDel_List06_8</vt:lpstr>
      <vt:lpstr>pVDel_List06_9</vt:lpstr>
      <vt:lpstr>QUARTER</vt:lpstr>
      <vt:lpstr>REESTR_LINK_RANGE</vt:lpstr>
      <vt:lpstr>REESTR_ORG_RANGE</vt:lpstr>
      <vt:lpstr>REESTR_VED_RANGE</vt:lpstr>
      <vt:lpstr>REESTR_VT_RANGE</vt:lpstr>
      <vt:lpstr>REGION</vt:lpstr>
      <vt:lpstr>region_name</vt:lpstr>
      <vt:lpstr>RegulatoryPeriod</vt:lpstr>
      <vt:lpstr>shema_podkl_2</vt:lpstr>
      <vt:lpstr>shema_podkl_3</vt:lpstr>
      <vt:lpstr>shema_podkl_3_i</vt:lpstr>
      <vt:lpstr>SKI_number</vt:lpstr>
      <vt:lpstr>tariffDesc</vt:lpstr>
      <vt:lpstr>TECH_ORG_ID</vt:lpstr>
      <vt:lpstr>ter_List01</vt:lpstr>
      <vt:lpstr>terCopy_List01</vt:lpstr>
      <vt:lpstr>TitlePr_ch</vt:lpstr>
      <vt:lpstr>TwoRates_1</vt:lpstr>
      <vt:lpstr>TwoRates_13</vt:lpstr>
      <vt:lpstr>TwoRates_2</vt:lpstr>
      <vt:lpstr>TwoRates_3</vt:lpstr>
      <vt:lpstr>TwoRates_3_i</vt:lpstr>
      <vt:lpstr>TwoRates_5</vt:lpstr>
      <vt:lpstr>TwoRates_5_comp</vt:lpstr>
      <vt:lpstr>TwoRates_5_comp_p</vt:lpstr>
      <vt:lpstr>TwoRates_5_p</vt:lpstr>
      <vt:lpstr>TwoRates_6</vt:lpstr>
      <vt:lpstr>TwoRates_7</vt:lpstr>
      <vt:lpstr>type_org</vt:lpstr>
      <vt:lpstr>UpdStatus</vt:lpstr>
      <vt:lpstr>VDET_END_DATE</vt:lpstr>
      <vt:lpstr>VDET_START_DATE</vt:lpstr>
      <vt:lpstr>version</vt:lpstr>
      <vt:lpstr>vid_teplnos_1</vt:lpstr>
      <vt:lpstr>vid_teplnos_10</vt:lpstr>
      <vt:lpstr>vid_teplnos_11</vt:lpstr>
      <vt:lpstr>vid_teplnos_12</vt:lpstr>
      <vt:lpstr>vid_teplnos_2</vt:lpstr>
      <vt:lpstr>vid_teplnos_3</vt:lpstr>
      <vt:lpstr>vid_teplnos_4</vt:lpstr>
      <vt:lpstr>vid_teplnos_5</vt:lpstr>
      <vt:lpstr>vid_teplnos_6</vt:lpstr>
      <vt:lpstr>vid_teplnos_7</vt:lpstr>
      <vt:lpstr>vid_teplnos_8</vt:lpstr>
      <vt:lpstr>vid_teplnos_9</vt:lpstr>
      <vt:lpstr>VidTopl</vt:lpstr>
      <vt:lpstr>VidTopl_1</vt:lpstr>
      <vt:lpstr>VidTopl_2</vt:lpstr>
      <vt:lpstr>VidTopl_3</vt:lpstr>
      <vt:lpstr>warmNote</vt:lpstr>
      <vt:lpstr>warmSource</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dc:title>
  <dc:subjec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dc:subject>
  <dc:creator>--</dc:creator>
  <cp:lastModifiedBy>Голубцов Александр</cp:lastModifiedBy>
  <cp:lastPrinted>2013-08-29T08:11:20Z</cp:lastPrinted>
  <dcterms:created xsi:type="dcterms:W3CDTF">2004-05-21T07:18:45Z</dcterms:created>
  <dcterms:modified xsi:type="dcterms:W3CDTF">2021-04-29T14:17:43Z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FAS.JKH.OPEN.INFO.REQUEST.WARM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2</vt:lpwstr>
  </property>
  <property fmtid="{D5CDD505-2E9C-101B-9397-08002B2CF9AE}" pid="12" name="CurrentVersion">
    <vt:lpwstr>1.0.2</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3</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