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xlsBook"/>
  <mc:AlternateContent xmlns:mc="http://schemas.openxmlformats.org/markup-compatibility/2006">
    <mc:Choice Requires="x15">
      <x15ac:absPath xmlns:x15ac="http://schemas.microsoft.com/office/spreadsheetml/2010/11/ac" url="C:\Users\golubtsov\Desktop\Для сайтов\Тепло Плюс\29.04.2021\"/>
    </mc:Choice>
  </mc:AlternateContent>
  <xr:revisionPtr revIDLastSave="0" documentId="8_{18A93692-DBE4-405E-A72D-4345D34B2E21}" xr6:coauthVersionLast="41" xr6:coauthVersionMax="41" xr10:uidLastSave="{00000000-0000-0000-0000-000000000000}"/>
  <bookViews>
    <workbookView xWindow="-120" yWindow="-120" windowWidth="29040" windowHeight="15840" tabRatio="903" firstSheet="3"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потр'!$M$18:$CH$28</definedName>
    <definedName name="checkCell_List06_13_double_date">'Форма 4.10.2 | Т-ТЭ | потр'!$CI$18:$CI$28</definedName>
    <definedName name="checkCell_List06_13_unique_t">'Форма 4.10.2 | Т-ТЭ | потр'!$M$18:$M$28</definedName>
    <definedName name="checkCell_List06_13_unique_t1">'Форма 4.10.2 | Т-ТЭ | потр'!$CJ$18:$CJ$28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4.10.1'!$D$14:$L$48</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et_union_hor!$O$238:$CG$243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et_union_hor!$CG$238:$CG$251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REESTR_MO!$A$2:$D$279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потр'!$CG$18:$CG$28</definedName>
    <definedName name="List06_13_note">'Форма 4.10.2 | Т-ТЭ | потр'!$CH$18:$CH$28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4.10.1'!$H$22:$I$48</definedName>
    <definedName name="List14_1_DPR">'Форма 4.10.1'!$K$20</definedName>
    <definedName name="List14_1_flagIPR">'Форма 4.10.1'!$J$15</definedName>
    <definedName name="List14_1_GroundMaterials_1">'Форма 4.10.1'!$K$15:$K$48</definedName>
    <definedName name="List14_1_hypIPR">'Форма 4.10.1'!$K$15</definedName>
    <definedName name="List14_1_method">'Форма 4.10.1'!$J$17:$J$18</definedName>
    <definedName name="List14_1_note">'Форма 4.10.1'!$L$14:$L$48</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4.10.1'!$C$22:$C$27</definedName>
    <definedName name="pDel_List14_1_2_2">'Форма 4.10.1'!$G$22:$G$27</definedName>
    <definedName name="pDel_List14_1_3">'Форма 4.10.1'!$C$29:$C$34</definedName>
    <definedName name="pDel_List14_1_3_2">'Форма 4.10.1'!$G$29:$G$34</definedName>
    <definedName name="pDel_List14_1_4">'Форма 4.10.1'!$C$36:$C$41</definedName>
    <definedName name="pDel_List14_1_4_2">'Форма 4.10.1'!$G$36:$G$41</definedName>
    <definedName name="pDel_List14_1_5">'Форма 4.10.1'!$C$43:$C$48</definedName>
    <definedName name="pDel_List14_1_5_2">'Форма 4.10.1'!$G$43:$G$48</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потр'!$CG$13:$CG$28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REESTR_ORG!$A$2:$J$460</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workbook>
</file>

<file path=xl/calcChain.xml><?xml version="1.0" encoding="utf-8"?>
<calcChain xmlns="http://schemas.openxmlformats.org/spreadsheetml/2006/main">
  <c r="M8" i="642" l="1"/>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BG17" i="642" s="1"/>
  <c r="BH17" i="642" s="1"/>
  <c r="BI17" i="642" s="1"/>
  <c r="BK17" i="642" s="1"/>
  <c r="BL17" i="642" s="1"/>
  <c r="BM17" i="642" s="1"/>
  <c r="BN17" i="642" s="1"/>
  <c r="BO17" i="642" s="1"/>
  <c r="BP17" i="642" s="1"/>
  <c r="BR17" i="642" s="1"/>
  <c r="BS17" i="642" s="1"/>
  <c r="BT17" i="642" s="1"/>
  <c r="BU17" i="642" s="1"/>
  <c r="BV17" i="642" s="1"/>
  <c r="BW17" i="642" s="1"/>
  <c r="BY17" i="642" s="1"/>
  <c r="BZ17" i="642" s="1"/>
  <c r="CA17" i="642" s="1"/>
  <c r="CB17" i="642" s="1"/>
  <c r="CC17" i="642" s="1"/>
  <c r="CD17" i="642" s="1"/>
  <c r="CF17" i="642" s="1"/>
  <c r="CG17" i="642" s="1"/>
  <c r="CH17" i="642" s="1"/>
  <c r="L18" i="642"/>
  <c r="O18" i="642"/>
  <c r="CK18" i="642"/>
  <c r="L19" i="642"/>
  <c r="CK19" i="642"/>
  <c r="L20" i="642"/>
  <c r="CK20" i="642"/>
  <c r="L21" i="642"/>
  <c r="CK21" i="642"/>
  <c r="L22" i="642"/>
  <c r="CK22" i="642"/>
  <c r="L23" i="642"/>
  <c r="CK23" i="642"/>
  <c r="L24" i="642"/>
  <c r="Q25" i="642"/>
  <c r="X25" i="642"/>
  <c r="AE25" i="642"/>
  <c r="AL25" i="642"/>
  <c r="AS25" i="642"/>
  <c r="AZ25" i="642"/>
  <c r="BG25" i="642"/>
  <c r="BN25" i="642"/>
  <c r="BU25" i="642"/>
  <c r="CB25" i="642"/>
  <c r="CI24" i="642"/>
  <c r="CK24" i="642"/>
  <c r="CK25" i="642"/>
  <c r="CK26" i="642"/>
  <c r="CK27" i="642"/>
  <c r="CK28"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A162" i="612"/>
  <c r="A163" i="612"/>
  <c r="A164" i="612"/>
  <c r="A165" i="612"/>
  <c r="A166" i="612"/>
  <c r="A167" i="612"/>
  <c r="A168" i="612"/>
  <c r="A169" i="612"/>
  <c r="A170" i="612"/>
  <c r="A171" i="612"/>
  <c r="A172" i="612"/>
  <c r="A173" i="612"/>
  <c r="A174" i="612"/>
  <c r="A175" i="612"/>
  <c r="A176" i="612"/>
  <c r="A177" i="612"/>
  <c r="A178" i="612"/>
  <c r="A179" i="612"/>
  <c r="A180" i="612"/>
  <c r="A181" i="612"/>
  <c r="A182" i="612"/>
  <c r="A183" i="612"/>
  <c r="A184" i="612"/>
  <c r="A185" i="612"/>
  <c r="A186" i="612"/>
  <c r="A187" i="612"/>
  <c r="A188" i="612"/>
  <c r="A189" i="612"/>
  <c r="A190" i="612"/>
  <c r="A191" i="612"/>
  <c r="A192" i="612"/>
  <c r="A193" i="612"/>
  <c r="A194" i="612"/>
  <c r="A195" i="612"/>
  <c r="A196" i="612"/>
  <c r="A197" i="612"/>
  <c r="A198" i="612"/>
  <c r="A199" i="612"/>
  <c r="A200" i="612"/>
  <c r="A201" i="612"/>
  <c r="A202" i="612"/>
  <c r="A203" i="612"/>
  <c r="A204" i="612"/>
  <c r="A205" i="612"/>
  <c r="A206" i="612"/>
  <c r="A207" i="612"/>
  <c r="A208" i="612"/>
  <c r="A209" i="612"/>
  <c r="A210" i="612"/>
  <c r="A211" i="612"/>
  <c r="A212" i="612"/>
  <c r="A213" i="612"/>
  <c r="A214" i="612"/>
  <c r="A215" i="612"/>
  <c r="A216" i="612"/>
  <c r="A217" i="612"/>
  <c r="CB245" i="471"/>
  <c r="BU245" i="471"/>
  <c r="BN245" i="471"/>
  <c r="BG245" i="471"/>
  <c r="AZ245" i="471"/>
  <c r="AS245" i="471"/>
  <c r="AL245" i="471"/>
  <c r="AE245" i="471"/>
  <c r="X245" i="471"/>
  <c r="H12" i="649" l="1"/>
  <c r="H11" i="649"/>
  <c r="H9" i="649"/>
  <c r="H8" i="649"/>
  <c r="H7" i="649"/>
  <c r="H12" i="645"/>
  <c r="H9" i="645"/>
  <c r="H8" i="645"/>
  <c r="F43" i="647"/>
  <c r="E43" i="647"/>
  <c r="F36" i="647"/>
  <c r="E36" i="647"/>
  <c r="F29" i="647"/>
  <c r="E29" i="647"/>
  <c r="F22" i="647"/>
  <c r="E22" i="647"/>
  <c r="F17" i="647"/>
  <c r="E17" i="647"/>
  <c r="H12" i="643"/>
  <c r="H9" i="643"/>
  <c r="H8" i="643"/>
  <c r="F9" i="649"/>
  <c r="F10" i="649"/>
  <c r="F8" i="649"/>
  <c r="F12" i="649"/>
  <c r="F13" i="649"/>
  <c r="F11" i="649"/>
  <c r="R14" i="601" l="1"/>
  <c r="R13" i="601"/>
  <c r="R12" i="601"/>
  <c r="P12" i="601"/>
  <c r="M14" i="601"/>
  <c r="M13" i="601"/>
  <c r="M12" i="601"/>
  <c r="H13" i="649" l="1"/>
  <c r="H13" i="645"/>
  <c r="H13" i="643"/>
  <c r="B2" i="525"/>
  <c r="B3" i="525"/>
  <c r="M8" i="624" l="1"/>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1" i="624"/>
  <c r="L22" i="624"/>
  <c r="L20" i="624"/>
  <c r="L23" i="624"/>
  <c r="X24" i="624"/>
  <c r="L18" i="624"/>
  <c r="L24" i="624"/>
  <c r="L19" i="624"/>
  <c r="F8" i="647" l="1"/>
  <c r="E8" i="647"/>
  <c r="F7" i="647"/>
  <c r="E7" i="647"/>
  <c r="H11" i="645"/>
  <c r="H7" i="645"/>
  <c r="F10" i="645"/>
  <c r="F8" i="645"/>
  <c r="F9" i="645"/>
  <c r="F12" i="645"/>
  <c r="F11" i="645"/>
  <c r="F13"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2" i="437"/>
  <c r="E3" i="437"/>
  <c r="O17" i="627" l="1"/>
  <c r="P17" i="627" s="1"/>
  <c r="Q17" i="627" s="1"/>
  <c r="R17" i="627" s="1"/>
  <c r="S17" i="627" s="1"/>
  <c r="U17" i="627" s="1"/>
  <c r="V17" i="627" s="1"/>
  <c r="W17" i="627" s="1"/>
  <c r="Z24" i="627"/>
  <c r="Q25" i="627"/>
  <c r="L19" i="627"/>
  <c r="X24" i="627"/>
  <c r="Y23" i="627"/>
  <c r="L23" i="627"/>
  <c r="L24" i="627"/>
  <c r="L21" i="627"/>
  <c r="L20" i="627"/>
  <c r="L18" i="627"/>
  <c r="O18" i="632" l="1"/>
  <c r="P18" i="632" s="1"/>
  <c r="Q18" i="632" s="1"/>
  <c r="R18" i="632" s="1"/>
  <c r="S18" i="632" s="1"/>
  <c r="T18" i="632" s="1"/>
  <c r="V18" i="632" s="1"/>
  <c r="R24" i="632"/>
  <c r="L19" i="632"/>
  <c r="L22" i="632"/>
  <c r="Y23" i="632"/>
  <c r="L21" i="632"/>
  <c r="L23" i="632"/>
  <c r="L20" i="632"/>
  <c r="X18" i="632" l="1"/>
  <c r="M12" i="550"/>
  <c r="CK251" i="471" l="1"/>
  <c r="CK250" i="471"/>
  <c r="CK249" i="471"/>
  <c r="CK248" i="471"/>
  <c r="CK247" i="471"/>
  <c r="CK246" i="471"/>
  <c r="CK245" i="471"/>
  <c r="Q245" i="471"/>
  <c r="CK244" i="471"/>
  <c r="CK243" i="471"/>
  <c r="CK242" i="471"/>
  <c r="CK241" i="471"/>
  <c r="CK240" i="471"/>
  <c r="CK239" i="471"/>
  <c r="CK238" i="471"/>
  <c r="H11" i="643"/>
  <c r="H7" i="643"/>
  <c r="F13" i="643"/>
  <c r="F10" i="643"/>
  <c r="F9" i="643"/>
  <c r="F12" i="643"/>
  <c r="F11" i="643"/>
  <c r="F8" i="643"/>
  <c r="L243" i="471"/>
  <c r="L244" i="471"/>
  <c r="L241" i="471"/>
  <c r="L242" i="471"/>
  <c r="L240" i="471"/>
  <c r="L239" i="471"/>
  <c r="L238" i="471"/>
  <c r="CI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F11" i="641"/>
  <c r="F9" i="641"/>
  <c r="F13" i="641"/>
  <c r="F8" i="641"/>
  <c r="L25" i="640"/>
  <c r="L21" i="640"/>
  <c r="L26" i="640"/>
  <c r="L22" i="640"/>
  <c r="L20" i="640"/>
  <c r="F10" i="641"/>
  <c r="X26" i="640"/>
  <c r="F12" i="641"/>
  <c r="L24" i="640"/>
  <c r="L23" i="640"/>
  <c r="L224" i="471"/>
  <c r="L225" i="471"/>
  <c r="L223" i="471"/>
  <c r="L220" i="471"/>
  <c r="L222" i="471"/>
  <c r="X226" i="471"/>
  <c r="L226" i="471"/>
  <c r="L221"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9" i="635"/>
  <c r="F8" i="637"/>
  <c r="F10" i="637"/>
  <c r="F13" i="638"/>
  <c r="F13" i="635"/>
  <c r="F12" i="634"/>
  <c r="F9" i="637"/>
  <c r="F13" i="636"/>
  <c r="F9" i="634"/>
  <c r="F12" i="638"/>
  <c r="F11" i="638"/>
  <c r="F10" i="638"/>
  <c r="F12" i="636"/>
  <c r="F10" i="635"/>
  <c r="F13" i="637"/>
  <c r="F9" i="638"/>
  <c r="F11" i="635"/>
  <c r="F11" i="636"/>
  <c r="F9" i="636"/>
  <c r="F8" i="635"/>
  <c r="F11" i="634"/>
  <c r="F12" i="639"/>
  <c r="F13" i="634"/>
  <c r="F12" i="637"/>
  <c r="F10" i="634"/>
  <c r="F11" i="637"/>
  <c r="F9" i="639"/>
  <c r="F8" i="636"/>
  <c r="F10" i="639"/>
  <c r="F8" i="639"/>
  <c r="F11" i="639"/>
  <c r="F10" i="636"/>
  <c r="F8" i="638"/>
  <c r="F13" i="639"/>
  <c r="F12" i="635"/>
  <c r="F8" i="634"/>
  <c r="L183" i="471"/>
  <c r="Y90" i="471"/>
  <c r="L167" i="471"/>
  <c r="L144" i="471"/>
  <c r="L85" i="471"/>
  <c r="L90" i="471"/>
  <c r="L130" i="471"/>
  <c r="L105" i="471"/>
  <c r="X37" i="471"/>
  <c r="L179" i="471"/>
  <c r="L31" i="471"/>
  <c r="X91" i="471"/>
  <c r="L72" i="471"/>
  <c r="L182" i="471"/>
  <c r="L67" i="471"/>
  <c r="L181" i="471"/>
  <c r="X55" i="471"/>
  <c r="L73" i="471"/>
  <c r="L91" i="471"/>
  <c r="L35" i="471"/>
  <c r="L34" i="471"/>
  <c r="L166" i="471"/>
  <c r="L127" i="471"/>
  <c r="L180" i="471"/>
  <c r="L126" i="471"/>
  <c r="L86" i="471"/>
  <c r="L32" i="471"/>
  <c r="L195" i="471"/>
  <c r="L110" i="471"/>
  <c r="L33" i="471"/>
  <c r="L87" i="471"/>
  <c r="L125" i="471"/>
  <c r="L109" i="471"/>
  <c r="X149" i="471"/>
  <c r="L162" i="471"/>
  <c r="L145" i="471"/>
  <c r="Y183" i="471"/>
  <c r="L143" i="471"/>
  <c r="L196" i="471"/>
  <c r="L146" i="471"/>
  <c r="Y166" i="471"/>
  <c r="AC120" i="471"/>
  <c r="L149" i="471"/>
  <c r="L53" i="471"/>
  <c r="L128" i="471"/>
  <c r="L164" i="471"/>
  <c r="L71" i="471"/>
  <c r="L165" i="471"/>
  <c r="L104" i="471"/>
  <c r="AH197" i="471"/>
  <c r="Y130" i="471"/>
  <c r="L36" i="471"/>
  <c r="L163" i="471"/>
  <c r="L103" i="471"/>
  <c r="L49" i="471"/>
  <c r="AC110" i="471"/>
  <c r="Y148" i="471"/>
  <c r="L131" i="471"/>
  <c r="AD108" i="471"/>
  <c r="L52" i="471"/>
  <c r="L148" i="471"/>
  <c r="L120" i="471"/>
  <c r="L193" i="471"/>
  <c r="L106" i="471"/>
  <c r="X131" i="471"/>
  <c r="X73" i="471"/>
  <c r="X167" i="471"/>
  <c r="AC109" i="471"/>
  <c r="L194" i="471"/>
  <c r="L50" i="471"/>
  <c r="L69" i="471"/>
  <c r="L88" i="471"/>
  <c r="L51" i="471"/>
  <c r="L37" i="471"/>
  <c r="L197" i="471"/>
  <c r="L68" i="471"/>
  <c r="L55" i="471"/>
  <c r="L70" i="471"/>
  <c r="L161" i="471"/>
  <c r="L54" i="471"/>
  <c r="L108"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4" i="625"/>
  <c r="L18" i="625"/>
  <c r="L22" i="626"/>
  <c r="L21" i="625"/>
  <c r="L20" i="626"/>
  <c r="L25" i="626"/>
  <c r="L21" i="626"/>
  <c r="L26" i="626"/>
  <c r="X26" i="626"/>
  <c r="L19" i="625"/>
  <c r="L23" i="626"/>
  <c r="L20" i="625"/>
  <c r="L24" i="626"/>
  <c r="L23" i="625"/>
  <c r="L22" i="625"/>
  <c r="X24"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Y23" i="630"/>
  <c r="L18" i="630"/>
  <c r="L21" i="631"/>
  <c r="L23" i="631"/>
  <c r="L23" i="633"/>
  <c r="L19" i="633"/>
  <c r="X24" i="631"/>
  <c r="L20" i="633"/>
  <c r="L19" i="630"/>
  <c r="L22" i="633"/>
  <c r="L24" i="631"/>
  <c r="L20" i="631"/>
  <c r="L18" i="631"/>
  <c r="AH23" i="633"/>
  <c r="Y23" i="631"/>
  <c r="L20" i="630"/>
  <c r="L24" i="630"/>
  <c r="L19" i="631"/>
  <c r="L22" i="631"/>
  <c r="L21" i="633"/>
  <c r="L23" i="630"/>
  <c r="L21" i="630"/>
  <c r="X24"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1" i="628"/>
  <c r="L25" i="628"/>
  <c r="L20" i="628"/>
  <c r="AC24" i="628"/>
  <c r="L21" i="629"/>
  <c r="AD23" i="628"/>
  <c r="L19" i="629"/>
  <c r="L24" i="628"/>
  <c r="X24" i="629"/>
  <c r="AC25" i="628"/>
  <c r="L20" i="629"/>
  <c r="L19" i="628"/>
  <c r="L24" i="629"/>
  <c r="L18" i="629"/>
  <c r="Y23" i="629"/>
  <c r="L23" i="629"/>
  <c r="L18" i="628"/>
  <c r="L23" i="628"/>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8" i="617"/>
  <c r="F13" i="618"/>
  <c r="F9" i="617"/>
  <c r="F13" i="617"/>
  <c r="F9" i="616"/>
  <c r="F11" i="616"/>
  <c r="F12" i="614"/>
  <c r="F10" i="618"/>
  <c r="F11" i="618"/>
  <c r="F9" i="614"/>
  <c r="F8" i="614"/>
  <c r="F12" i="617"/>
  <c r="F8" i="616"/>
  <c r="F8" i="618"/>
  <c r="F11" i="614"/>
  <c r="F12" i="616"/>
  <c r="F10" i="617"/>
  <c r="F12" i="618"/>
  <c r="F11" i="617"/>
  <c r="F10" i="616"/>
  <c r="F13" i="616"/>
  <c r="F13" i="614"/>
  <c r="F9" i="618"/>
  <c r="F10" i="614"/>
  <c r="M297" i="471"/>
  <c r="M302" i="471"/>
  <c r="F342" i="471"/>
  <c r="F337" i="471"/>
  <c r="F341" i="471"/>
  <c r="F338" i="471"/>
  <c r="F340" i="471"/>
  <c r="M307" i="471"/>
  <c r="F339" i="471"/>
</calcChain>
</file>

<file path=xl/sharedStrings.xml><?xml version="1.0" encoding="utf-8"?>
<sst xmlns="http://schemas.openxmlformats.org/spreadsheetml/2006/main" count="6508" uniqueCount="2875">
  <si>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</si>
  <si>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</si>
  <si>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</si>
  <si>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</si>
  <si>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</si>
  <si>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</si>
  <si>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</si>
  <si>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</si>
  <si>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</si>
  <si>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</si>
  <si>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</si>
  <si>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</si>
  <si>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</si>
  <si>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</si>
  <si>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</si>
  <si>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</si>
  <si>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</si>
  <si>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</si>
  <si>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</si>
  <si>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</si>
  <si>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</si>
  <si>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</si>
  <si>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</si>
  <si>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</si>
  <si>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</si>
  <si>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</si>
  <si>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</si>
  <si>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</si>
  <si>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</si>
  <si>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</si>
  <si>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</si>
  <si>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</si>
  <si>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</si>
  <si>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</si>
  <si>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</si>
  <si>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</si>
  <si>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</si>
  <si>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</si>
  <si>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</si>
  <si>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</si>
  <si>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</si>
  <si>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</si>
  <si>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</si>
  <si>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</si>
  <si>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</si>
  <si>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</si>
  <si>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</si>
  <si>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</si>
  <si>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</si>
  <si>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</si>
  <si>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</si>
  <si>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</si>
  <si>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</si>
  <si>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</si>
  <si>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</si>
  <si>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</si>
  <si>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</si>
  <si>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</si>
  <si>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</si>
  <si>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</si>
  <si>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</si>
  <si>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</si>
  <si>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</si>
  <si>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</si>
  <si>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</si>
  <si>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</si>
  <si>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</si>
  <si>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</si>
  <si>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</si>
  <si>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</si>
  <si>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</si>
  <si>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</si>
  <si>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</si>
  <si>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</si>
  <si>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</si>
  <si>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</si>
  <si>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</si>
  <si>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</si>
  <si>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</si>
  <si>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</si>
  <si>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</si>
  <si>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</si>
  <si>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</si>
  <si>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</si>
  <si>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</si>
  <si>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</si>
  <si>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</si>
  <si>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</si>
  <si>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</si>
  <si>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</si>
  <si>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</si>
  <si>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</si>
  <si>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</si>
  <si>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</si>
  <si>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</si>
  <si>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</si>
  <si>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</si>
  <si>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</si>
  <si>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</si>
  <si>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</si>
  <si>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</si>
  <si>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</si>
  <si>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</si>
  <si>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</si>
  <si>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</si>
  <si>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</si>
  <si>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</si>
  <si>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</si>
  <si>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</si>
  <si>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</si>
  <si>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</si>
  <si>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</si>
  <si>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</si>
  <si>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</si>
  <si>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</si>
  <si>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</si>
  <si>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</si>
  <si>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</si>
  <si>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</si>
  <si>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</si>
  <si>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</si>
  <si>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</si>
  <si>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</si>
  <si>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</si>
  <si>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</si>
  <si>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</si>
  <si>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</si>
  <si>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</si>
  <si>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</si>
  <si>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</si>
  <si>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</si>
  <si>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</si>
  <si>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</si>
  <si>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</si>
  <si>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</si>
  <si>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</si>
  <si>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</si>
  <si>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</si>
  <si>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</si>
  <si>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</si>
  <si>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</si>
  <si>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</si>
  <si>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</si>
  <si>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</si>
  <si>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</si>
  <si>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</si>
  <si>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</si>
  <si>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</si>
  <si>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</si>
  <si>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</si>
  <si>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</si>
  <si>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</si>
  <si>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</si>
  <si>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</si>
  <si>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</si>
  <si>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</si>
  <si>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</si>
  <si>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</si>
  <si>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</si>
  <si>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</si>
  <si>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</si>
  <si>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</si>
  <si>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</si>
  <si>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</si>
  <si>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</si>
  <si>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</si>
  <si>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</si>
  <si>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</si>
  <si>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</si>
  <si>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</si>
  <si>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</si>
  <si>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</si>
  <si>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</si>
  <si>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</si>
  <si>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</si>
  <si>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</si>
  <si>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</si>
  <si>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</si>
  <si>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</si>
  <si>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</si>
  <si>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</si>
  <si>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</si>
  <si>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</si>
  <si>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</si>
  <si>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</si>
  <si>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</si>
  <si>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</si>
  <si>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</si>
  <si>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</si>
  <si>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</si>
  <si>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</si>
  <si>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</si>
  <si>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</si>
  <si>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</si>
  <si>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</si>
  <si>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</si>
  <si>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</si>
  <si>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</si>
  <si>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</si>
  <si>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</si>
  <si>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</si>
  <si>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</si>
  <si>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</si>
  <si>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</si>
  <si>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</si>
  <si>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</si>
  <si>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</si>
  <si>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</si>
  <si>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</si>
  <si>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</si>
  <si>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</si>
  <si>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</si>
  <si>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</si>
  <si>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</si>
  <si>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</si>
  <si>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</si>
  <si>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</si>
  <si>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</si>
  <si>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</si>
  <si>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</si>
  <si>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</si>
  <si>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</si>
  <si>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</si>
  <si>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</si>
  <si>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</si>
  <si>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</si>
  <si>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</si>
  <si>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</si>
  <si>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</si>
  <si>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</si>
  <si>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</si>
  <si>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</si>
  <si>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</si>
  <si>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</si>
  <si>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</si>
  <si>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</si>
  <si>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</si>
  <si>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</si>
  <si>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</si>
  <si>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</si>
  <si>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</si>
  <si>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</si>
  <si>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</si>
  <si>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</si>
  <si>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</si>
  <si>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</si>
  <si>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</si>
  <si>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</si>
  <si>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</si>
  <si>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</si>
  <si>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</si>
  <si>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</si>
  <si>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</si>
  <si>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</si>
  <si>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</si>
  <si>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</si>
  <si>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</si>
  <si>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</si>
  <si>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</si>
  <si>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</si>
  <si>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</si>
  <si>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</si>
  <si>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</si>
  <si>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</si>
  <si>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</si>
  <si>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</si>
  <si>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</si>
  <si>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</si>
  <si>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</si>
  <si>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</si>
  <si>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</si>
  <si>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</si>
  <si>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</si>
  <si>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</si>
  <si>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</si>
  <si>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</si>
  <si>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</si>
  <si>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</si>
  <si>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</si>
  <si>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</si>
  <si>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</si>
  <si>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</si>
  <si>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</si>
  <si>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</si>
  <si>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</si>
  <si>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</si>
  <si>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</si>
  <si>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</si>
  <si>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</si>
  <si>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</si>
  <si>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</si>
  <si>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</si>
  <si>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</si>
  <si>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</si>
  <si>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</si>
  <si>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</si>
  <si>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</si>
  <si>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</si>
  <si>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</si>
  <si>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</si>
  <si>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</si>
  <si>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</si>
  <si>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</si>
  <si>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</si>
  <si>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</si>
  <si>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</si>
  <si>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</si>
  <si>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</si>
  <si>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</si>
  <si>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</si>
  <si>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</si>
  <si>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</si>
  <si>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</si>
  <si>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</si>
  <si>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</si>
  <si>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</si>
  <si>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</si>
  <si>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</si>
  <si>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</si>
  <si>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</si>
  <si>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</si>
  <si>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</si>
  <si>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</si>
  <si>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</si>
  <si>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</si>
  <si>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</si>
  <si>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</si>
  <si>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</si>
  <si>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</si>
  <si>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</si>
  <si>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</si>
  <si>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</si>
  <si>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</si>
  <si>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</si>
  <si>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</si>
  <si>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</si>
  <si>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</si>
  <si>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</si>
  <si>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</si>
  <si>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</si>
  <si>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</si>
  <si>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</si>
  <si>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</si>
  <si>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</si>
  <si>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</si>
  <si>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</si>
  <si>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</si>
  <si>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</si>
  <si>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</si>
  <si>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</si>
  <si>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</si>
  <si>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</si>
  <si>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</si>
  <si>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</si>
  <si>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</si>
  <si>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</si>
  <si>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</si>
  <si>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</si>
  <si>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</si>
  <si>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</si>
  <si>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</si>
  <si>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</si>
  <si>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</si>
  <si>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</si>
  <si>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</si>
  <si>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</si>
  <si>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</si>
  <si>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</si>
  <si>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</si>
  <si>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</si>
  <si>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</si>
  <si>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</si>
  <si>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</si>
  <si>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</si>
  <si>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</si>
  <si>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</si>
  <si>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</si>
  <si>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</si>
  <si>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</si>
  <si>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</si>
  <si>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</si>
  <si>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</si>
  <si>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</si>
  <si>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</si>
  <si>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</si>
  <si>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</si>
  <si>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</si>
  <si>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</si>
  <si>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</si>
  <si>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</si>
  <si>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</si>
  <si>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</si>
  <si>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</si>
  <si>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</si>
  <si>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</si>
  <si>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</si>
  <si>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</si>
  <si>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</si>
  <si>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</si>
  <si>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</si>
  <si>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</si>
  <si>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</si>
  <si>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</si>
  <si>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</si>
  <si>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</si>
  <si>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</si>
  <si>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</si>
  <si>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</si>
  <si>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</si>
  <si>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</si>
  <si>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</si>
  <si>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</si>
  <si>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</si>
  <si>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</si>
  <si>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</si>
  <si>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</si>
  <si>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</si>
  <si>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</si>
  <si>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</si>
  <si>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</si>
  <si>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</si>
  <si>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</si>
  <si>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</si>
  <si>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</si>
  <si>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</si>
  <si>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</si>
  <si>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</si>
  <si>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</si>
  <si>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</si>
  <si>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</si>
  <si>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</si>
  <si>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</si>
  <si>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</si>
  <si>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</si>
  <si>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</si>
  <si>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</si>
  <si>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</si>
  <si>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</si>
  <si>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</si>
  <si>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</si>
  <si>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</si>
  <si>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</si>
  <si>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</si>
  <si>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</si>
  <si>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</si>
  <si>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</si>
  <si>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</si>
  <si>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</si>
  <si>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</si>
  <si>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</si>
  <si>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</si>
  <si>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</si>
  <si>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</si>
  <si>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</si>
  <si>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</si>
  <si>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</si>
  <si>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</si>
  <si>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</si>
  <si>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</si>
  <si>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</si>
  <si>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</si>
  <si>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</si>
  <si>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</si>
  <si>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</si>
  <si>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</si>
  <si>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</si>
  <si>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</si>
  <si>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</si>
  <si>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</si>
  <si>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</si>
  <si>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</si>
  <si>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</si>
  <si>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</si>
  <si>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</si>
  <si>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</si>
  <si>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</si>
  <si>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</si>
  <si>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</si>
  <si>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</si>
  <si>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</si>
  <si>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</si>
  <si>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</si>
  <si>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</si>
  <si>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</si>
  <si>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</si>
  <si>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</si>
  <si>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</si>
  <si>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</si>
  <si>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</si>
  <si>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</si>
  <si>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</si>
  <si>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</si>
  <si>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</si>
  <si>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</si>
  <si>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</si>
  <si>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</si>
  <si>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</si>
  <si>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</si>
  <si>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</si>
  <si>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</si>
  <si>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</si>
  <si>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</si>
  <si>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</si>
  <si>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</si>
  <si>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</si>
  <si>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</si>
  <si>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</si>
  <si>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</si>
  <si>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</si>
  <si>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</si>
  <si>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</si>
  <si>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</si>
  <si>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</si>
  <si>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</si>
  <si>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</si>
  <si>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</si>
  <si>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</si>
  <si>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</si>
  <si>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</si>
  <si>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</si>
  <si>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</si>
  <si>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</si>
  <si>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</si>
  <si>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</si>
  <si>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</si>
  <si>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</si>
  <si>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</si>
  <si>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</si>
  <si>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</si>
  <si>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</si>
  <si>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</si>
  <si>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</si>
  <si>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</si>
  <si>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</si>
  <si>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</si>
  <si>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</si>
  <si>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</si>
  <si>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</si>
  <si>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</si>
  <si>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</si>
  <si>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</si>
  <si>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</si>
  <si>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</si>
  <si>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</si>
  <si>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</si>
  <si>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</si>
  <si>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</si>
  <si>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</si>
  <si>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</si>
  <si>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</si>
  <si>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</si>
  <si>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</si>
  <si>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</si>
  <si>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</si>
  <si>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</si>
  <si>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</si>
  <si>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</si>
  <si>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</si>
  <si>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</si>
  <si>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</si>
  <si>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</si>
  <si>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</si>
  <si>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</si>
  <si>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</si>
  <si>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</si>
  <si>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</si>
  <si>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</si>
  <si>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</si>
  <si>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</si>
  <si>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</si>
  <si>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</si>
  <si>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</si>
  <si>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</si>
  <si>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</si>
  <si>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</si>
  <si>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</si>
  <si>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</si>
  <si>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</si>
  <si>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</si>
  <si>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</si>
  <si>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</si>
  <si>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</si>
  <si>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</si>
  <si>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</si>
  <si>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</si>
  <si>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</si>
  <si>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</si>
  <si>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</si>
  <si>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</si>
  <si>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</si>
  <si>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</si>
  <si>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</si>
  <si>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</si>
  <si>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</si>
  <si>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</si>
  <si>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</si>
  <si>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</si>
  <si>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</si>
  <si>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</si>
  <si>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</si>
  <si>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</si>
  <si>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</si>
  <si>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</si>
  <si>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</si>
  <si>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</si>
  <si>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</si>
  <si>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</si>
  <si>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</si>
  <si>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</si>
  <si>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</si>
  <si>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</si>
  <si>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</si>
  <si>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</si>
  <si>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</si>
  <si>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</si>
  <si>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</si>
  <si>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</si>
  <si>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</si>
  <si>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</si>
  <si>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</si>
  <si>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</si>
  <si>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</si>
  <si>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</si>
  <si>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</si>
  <si>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</si>
  <si>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</si>
  <si>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</si>
  <si>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</si>
  <si>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</si>
  <si>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</si>
  <si>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</si>
  <si>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</si>
  <si>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</si>
  <si>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</si>
  <si>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</si>
  <si>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</si>
  <si>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</si>
  <si>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</si>
  <si>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</si>
  <si>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</si>
  <si>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</si>
  <si>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</si>
  <si>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</si>
  <si>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</si>
  <si>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</si>
  <si>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</si>
  <si>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</si>
  <si>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</si>
  <si>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</si>
  <si>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</si>
  <si>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</si>
  <si>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</si>
  <si>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</si>
  <si>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</si>
  <si>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</si>
  <si>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</si>
  <si>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</si>
  <si>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</si>
  <si>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</si>
  <si>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</si>
  <si>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</si>
  <si>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</si>
  <si>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</si>
  <si>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</si>
  <si>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</si>
  <si>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</si>
  <si>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</si>
  <si>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</si>
  <si>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</si>
  <si>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</si>
  <si>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</si>
  <si>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</si>
  <si>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</si>
  <si>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</si>
  <si>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</si>
  <si>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</si>
  <si>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</si>
  <si>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</si>
  <si>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</si>
  <si>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</si>
  <si>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</si>
  <si>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</si>
  <si>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</si>
  <si>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</si>
  <si>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</si>
  <si>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</si>
  <si>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</si>
  <si>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</si>
  <si>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</si>
  <si>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</si>
  <si>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</si>
  <si>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</si>
  <si>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</si>
  <si>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</si>
  <si>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</si>
  <si>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</si>
  <si>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</si>
  <si>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</si>
  <si>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</si>
  <si>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</si>
  <si>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</si>
  <si>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</si>
  <si>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</si>
  <si>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</si>
  <si>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</si>
  <si>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</si>
  <si>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</si>
  <si>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</si>
  <si>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</si>
  <si>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</si>
  <si>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</si>
  <si>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</si>
  <si>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</si>
  <si>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</si>
  <si>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</si>
  <si>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</si>
  <si>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</si>
  <si>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</si>
  <si>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</si>
  <si>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</si>
  <si>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</si>
  <si>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</si>
  <si>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</si>
  <si>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</si>
  <si>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</si>
  <si>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</si>
  <si>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</si>
  <si>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</si>
  <si>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</si>
  <si>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</si>
  <si>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</si>
  <si>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</si>
  <si>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</si>
  <si>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</si>
  <si>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</si>
  <si>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</si>
  <si>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</si>
  <si>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</si>
  <si>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</si>
  <si>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</si>
  <si>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</si>
  <si>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</si>
  <si>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</si>
  <si>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</si>
  <si>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</si>
  <si>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</si>
  <si>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</si>
  <si>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</si>
  <si>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</si>
  <si>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</si>
  <si>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</si>
  <si>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</si>
  <si>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</si>
  <si>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</si>
  <si>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</si>
  <si>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</si>
  <si>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</si>
  <si>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</si>
  <si>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</si>
  <si>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</si>
  <si>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</si>
  <si>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</si>
  <si>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</si>
  <si>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</si>
  <si>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</si>
  <si>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</si>
  <si>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</si>
  <si>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</si>
  <si>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</si>
  <si>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</si>
  <si>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</si>
  <si>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</si>
  <si>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</si>
  <si>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</si>
  <si>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</si>
  <si>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</si>
  <si>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</si>
  <si>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</si>
  <si>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</si>
  <si>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</si>
  <si>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</si>
  <si>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</si>
  <si>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</si>
  <si>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</si>
  <si>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</si>
  <si>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</si>
  <si>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</si>
  <si>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</si>
  <si>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</si>
  <si>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</si>
  <si>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</si>
  <si>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</si>
  <si>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</si>
  <si>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</si>
  <si>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</si>
  <si>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</si>
  <si>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</si>
  <si>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</si>
  <si>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</si>
  <si>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</si>
  <si>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</si>
  <si>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</si>
  <si>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</si>
  <si>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</si>
  <si>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</si>
  <si>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</si>
  <si>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</si>
  <si>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</si>
  <si>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округ</t>
  </si>
  <si>
    <t>22505000</t>
  </si>
  <si>
    <t>Богородский муниципальный округ</t>
  </si>
  <si>
    <t>22507000</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</si>
  <si>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</si>
  <si>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</si>
  <si>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</si>
  <si>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</si>
  <si>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</si>
  <si>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</si>
  <si>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</si>
  <si>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</si>
  <si>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</si>
  <si>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</si>
  <si>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</si>
  <si>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</si>
  <si>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</si>
  <si>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</si>
  <si>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</si>
  <si>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</si>
  <si>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</si>
  <si>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</si>
  <si>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</si>
  <si>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</si>
  <si>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</si>
  <si>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</si>
  <si>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</si>
  <si>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</si>
  <si>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округ</t>
  </si>
  <si>
    <t>22512000</t>
  </si>
  <si>
    <t>Вадский муниципальный округ</t>
  </si>
  <si>
    <t>22514000</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</si>
  <si>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</si>
  <si>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</si>
  <si>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</si>
  <si>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</si>
  <si>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</si>
  <si>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</si>
  <si>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</si>
  <si>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</si>
  <si>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</si>
  <si>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</si>
  <si>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</si>
  <si>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</si>
  <si>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</si>
  <si>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</si>
  <si>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</si>
  <si>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</si>
  <si>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</si>
  <si>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</si>
  <si>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</si>
  <si>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</si>
  <si>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</si>
  <si>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</si>
  <si>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</si>
  <si>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</si>
  <si>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</si>
  <si>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</si>
  <si>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</si>
  <si>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</si>
  <si>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</si>
  <si>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</si>
  <si>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</si>
  <si>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</si>
  <si>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</si>
  <si>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</si>
  <si>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</si>
  <si>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</si>
  <si>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</si>
  <si>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</si>
  <si>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</si>
  <si>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</si>
  <si>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</si>
  <si>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</si>
  <si>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</si>
  <si>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</si>
  <si>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</si>
  <si>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</si>
  <si>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</si>
  <si>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</si>
  <si>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</si>
  <si>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</si>
  <si>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</si>
  <si>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</si>
  <si>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</si>
  <si>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</si>
  <si>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</si>
  <si>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</si>
  <si>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</si>
  <si>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</si>
  <si>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</si>
  <si>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</si>
  <si>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</si>
  <si>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</si>
  <si>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</si>
  <si>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</si>
  <si>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</si>
  <si>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</si>
  <si>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</si>
  <si>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</si>
  <si>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</si>
  <si>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</si>
  <si>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</si>
  <si>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</si>
  <si>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</si>
  <si>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</si>
  <si>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</si>
  <si>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</si>
  <si>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</si>
  <si>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</si>
  <si>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</si>
  <si>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</si>
  <si>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</si>
  <si>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</si>
  <si>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</si>
  <si>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</si>
  <si>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</si>
  <si>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</si>
  <si>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</si>
  <si>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</si>
  <si>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</si>
  <si>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</si>
  <si>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</si>
  <si>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</si>
  <si>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Воротынский</t>
  </si>
  <si>
    <t>22719000</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</si>
  <si>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</si>
  <si>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</si>
  <si>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</si>
  <si>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</si>
  <si>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</si>
  <si>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</si>
  <si>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</si>
  <si>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</si>
  <si>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</si>
  <si>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</si>
  <si>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</si>
  <si>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</si>
  <si>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</si>
  <si>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</si>
  <si>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</si>
  <si>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</si>
  <si>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</si>
  <si>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</si>
  <si>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</si>
  <si>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</si>
  <si>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</si>
  <si>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</si>
  <si>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</si>
  <si>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</si>
  <si>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</si>
  <si>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</si>
  <si>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</si>
  <si>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</si>
  <si>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</si>
  <si>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</si>
  <si>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</si>
  <si>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</si>
  <si>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</si>
  <si>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</si>
  <si>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</si>
  <si>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</si>
  <si>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</si>
  <si>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</si>
  <si>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</si>
  <si>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</si>
  <si>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</si>
  <si>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</si>
  <si>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</si>
  <si>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</si>
  <si>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</si>
  <si>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</si>
  <si>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</si>
  <si>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</si>
  <si>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</si>
  <si>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</si>
  <si>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</si>
  <si>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</si>
  <si>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</si>
  <si>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</si>
  <si>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</si>
  <si>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</si>
  <si>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</si>
  <si>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</si>
  <si>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</si>
  <si>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</si>
  <si>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</si>
  <si>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</si>
  <si>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</si>
  <si>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</si>
  <si>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</si>
  <si>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</si>
  <si>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</si>
  <si>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</si>
  <si>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</si>
  <si>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</si>
  <si>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</si>
  <si>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</si>
  <si>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</si>
  <si>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</si>
  <si>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</si>
  <si>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</si>
  <si>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</si>
  <si>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</si>
  <si>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</si>
  <si>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</si>
  <si>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</si>
  <si>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</si>
  <si>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</si>
  <si>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</si>
  <si>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</si>
  <si>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округ</t>
  </si>
  <si>
    <t>22532000</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</si>
  <si>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</si>
  <si>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</si>
  <si>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</si>
  <si>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</si>
  <si>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</si>
  <si>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</si>
  <si>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</si>
  <si>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</si>
  <si>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</si>
  <si>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</si>
  <si>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</si>
  <si>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</si>
  <si>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</si>
  <si>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</si>
  <si>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округ</t>
  </si>
  <si>
    <t>22534000</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</si>
  <si>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</si>
  <si>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</si>
  <si>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</si>
  <si>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</si>
  <si>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</si>
  <si>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</si>
  <si>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</si>
  <si>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</si>
  <si>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</si>
  <si>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</si>
  <si>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</si>
  <si>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</si>
  <si>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</si>
  <si>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</si>
  <si>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</si>
  <si>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</si>
  <si>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</si>
  <si>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</si>
  <si>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</si>
  <si>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</si>
  <si>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</si>
  <si>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</si>
  <si>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</si>
  <si>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</si>
  <si>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</si>
  <si>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</si>
  <si>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</si>
  <si>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</si>
  <si>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</si>
  <si>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</si>
  <si>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</si>
  <si>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</si>
  <si>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</si>
  <si>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</si>
  <si>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</si>
  <si>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</si>
  <si>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</si>
  <si>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</si>
  <si>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</si>
  <si>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</si>
  <si>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</si>
  <si>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</si>
  <si>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</si>
  <si>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</si>
  <si>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</si>
  <si>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</si>
  <si>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</si>
  <si>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</si>
  <si>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</si>
  <si>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</si>
  <si>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</si>
  <si>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</si>
  <si>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</si>
  <si>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</si>
  <si>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</si>
  <si>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</si>
  <si>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</si>
  <si>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</si>
  <si>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</si>
  <si>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</si>
  <si>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</si>
  <si>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</si>
  <si>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</si>
  <si>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</si>
  <si>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</si>
  <si>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</si>
  <si>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</si>
  <si>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</si>
  <si>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</si>
  <si>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</si>
  <si>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</si>
  <si>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</si>
  <si>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</si>
  <si>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</si>
  <si>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</si>
  <si>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</si>
  <si>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</si>
  <si>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</si>
  <si>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</si>
  <si>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Лопатинский сельсовет</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</si>
  <si>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</si>
  <si>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</si>
  <si>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</si>
  <si>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</si>
  <si>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</si>
  <si>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</si>
  <si>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</si>
  <si>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округ</t>
  </si>
  <si>
    <t>22540000</t>
  </si>
  <si>
    <t>Навашинский</t>
  </si>
  <si>
    <t>22730000</t>
  </si>
  <si>
    <t>Павловский муниципальный округ</t>
  </si>
  <si>
    <t>22542000</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</si>
  <si>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</si>
  <si>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</si>
  <si>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</si>
  <si>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</si>
  <si>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</si>
  <si>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</si>
  <si>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</si>
  <si>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</si>
  <si>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</si>
  <si>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</si>
  <si>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Красногорский сельсовет</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</si>
  <si>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</si>
  <si>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</si>
  <si>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</si>
  <si>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</si>
  <si>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</si>
  <si>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</si>
  <si>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</si>
  <si>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</si>
  <si>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</si>
  <si>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</si>
  <si>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</si>
  <si>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</si>
  <si>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</si>
  <si>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</si>
  <si>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</si>
  <si>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</si>
  <si>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округ</t>
  </si>
  <si>
    <t>22546000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</si>
  <si>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</si>
  <si>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</si>
  <si>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</si>
  <si>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</si>
  <si>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</si>
  <si>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</si>
  <si>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</si>
  <si>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</si>
  <si>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</si>
  <si>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</si>
  <si>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</si>
  <si>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</si>
  <si>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</si>
  <si>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</si>
  <si>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</si>
  <si>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</si>
  <si>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</si>
  <si>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</si>
  <si>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</si>
  <si>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</si>
  <si>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</si>
  <si>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</si>
  <si>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</si>
  <si>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</si>
  <si>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</si>
  <si>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</si>
  <si>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</si>
  <si>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</si>
  <si>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</si>
  <si>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</si>
  <si>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</si>
  <si>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</si>
  <si>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</si>
  <si>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</si>
  <si>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</si>
  <si>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</si>
  <si>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</si>
  <si>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</si>
  <si>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</si>
  <si>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</si>
  <si>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</si>
  <si>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</si>
  <si>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</si>
  <si>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</si>
  <si>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</si>
  <si>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</si>
  <si>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</si>
  <si>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</si>
  <si>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</si>
  <si>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</si>
  <si>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</si>
  <si>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</si>
  <si>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</si>
  <si>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</si>
  <si>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</si>
  <si>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</si>
  <si>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</si>
  <si>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</si>
  <si>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</si>
  <si>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</si>
  <si>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</si>
  <si>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</si>
  <si>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</si>
  <si>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</si>
  <si>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</si>
  <si>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</si>
  <si>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</si>
  <si>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</si>
  <si>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</si>
  <si>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</si>
  <si>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</si>
  <si>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</si>
  <si>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</si>
  <si>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</si>
  <si>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</si>
  <si>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</si>
  <si>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</si>
  <si>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</si>
  <si>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</si>
  <si>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</si>
  <si>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</si>
  <si>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</si>
  <si>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</si>
  <si>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</si>
  <si>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</si>
  <si>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</si>
  <si>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</si>
  <si>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</si>
  <si>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</si>
  <si>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</si>
  <si>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округ</t>
  </si>
  <si>
    <t>22553000</t>
  </si>
  <si>
    <t>Уренский муниципальный округ</t>
  </si>
  <si>
    <t>22554000</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</si>
  <si>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</si>
  <si>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</si>
  <si>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</si>
  <si>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</si>
  <si>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</si>
  <si>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</si>
  <si>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</si>
  <si>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</si>
  <si>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</si>
  <si>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</si>
  <si>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</si>
  <si>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</si>
  <si>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</si>
  <si>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</si>
  <si>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</si>
  <si>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</si>
  <si>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</si>
  <si>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</si>
  <si>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</si>
  <si>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</si>
  <si>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</si>
  <si>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</si>
  <si>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</si>
  <si>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</si>
  <si>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</si>
  <si>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</si>
  <si>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</si>
  <si>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</si>
  <si>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</si>
  <si>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</si>
  <si>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</si>
  <si>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</si>
  <si>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</si>
  <si>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</si>
  <si>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</si>
  <si>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</si>
  <si>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</si>
  <si>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</si>
  <si>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</si>
  <si>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</si>
  <si>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</si>
  <si>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</si>
  <si>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</si>
  <si>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</si>
  <si>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</si>
  <si>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</si>
  <si>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</si>
  <si>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</si>
  <si>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</si>
  <si>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</si>
  <si>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</si>
  <si>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</si>
  <si>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</si>
  <si>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</si>
  <si>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</si>
  <si>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</si>
  <si>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</si>
  <si>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</si>
  <si>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</si>
  <si>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</si>
  <si>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</si>
  <si>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</si>
  <si>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</si>
  <si>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</si>
  <si>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</si>
  <si>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</si>
  <si>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</si>
  <si>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</si>
  <si>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</si>
  <si>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</si>
  <si>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</si>
  <si>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</si>
  <si>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</si>
  <si>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</si>
  <si>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</si>
  <si>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01.01.2022</t>
  </si>
  <si>
    <t>31.12.2026</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</si>
  <si>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</si>
  <si>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</si>
  <si>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</si>
  <si>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</si>
  <si>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</si>
  <si>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</si>
  <si>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</si>
  <si>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</si>
  <si>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</si>
  <si>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</si>
  <si>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</si>
  <si>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</si>
  <si>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</si>
  <si>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</si>
  <si>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</si>
  <si>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</si>
  <si>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</si>
  <si>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26358280</t>
  </si>
  <si>
    <t>АО "АМЗ"</t>
  </si>
  <si>
    <t>5243001767</t>
  </si>
  <si>
    <t>525350001</t>
  </si>
  <si>
    <t>18-03-1993 00:00:00</t>
  </si>
  <si>
    <t>26358279</t>
  </si>
  <si>
    <t>АО "АПЗ"</t>
  </si>
  <si>
    <t>5243001742</t>
  </si>
  <si>
    <t>524301001</t>
  </si>
  <si>
    <t>26358424</t>
  </si>
  <si>
    <t>АО "Автоиспытания"</t>
  </si>
  <si>
    <t>5260000700</t>
  </si>
  <si>
    <t>26358277</t>
  </si>
  <si>
    <t>АО "Арзамасская войлочная фабрика"</t>
  </si>
  <si>
    <t>5243000788</t>
  </si>
  <si>
    <t>26951227</t>
  </si>
  <si>
    <t>АО "БРИДЖТАУН ЧАЙКА"</t>
  </si>
  <si>
    <t>5260005345</t>
  </si>
  <si>
    <t>526001001</t>
  </si>
  <si>
    <t>26358301</t>
  </si>
  <si>
    <t>АО "Борская фабрика ПОШ"</t>
  </si>
  <si>
    <t>5246000458</t>
  </si>
  <si>
    <t>524601001</t>
  </si>
  <si>
    <t>26373616</t>
  </si>
  <si>
    <t>АО "ВМЗ"</t>
  </si>
  <si>
    <t>5247004695</t>
  </si>
  <si>
    <t>524701001</t>
  </si>
  <si>
    <t>26358464</t>
  </si>
  <si>
    <t>АО "ВОЛГА-ФЛОТ"</t>
  </si>
  <si>
    <t>5260902190</t>
  </si>
  <si>
    <t>26358390</t>
  </si>
  <si>
    <t>АО "ВОЛГАЭНЕРГОСБЫТ"</t>
  </si>
  <si>
    <t>5256062171</t>
  </si>
  <si>
    <t>525601001</t>
  </si>
  <si>
    <t>28543854</t>
  </si>
  <si>
    <t>АО "ВРК - 3" - Вагонное ремонтное депо Шахунья</t>
  </si>
  <si>
    <t>7708737500</t>
  </si>
  <si>
    <t>523945001</t>
  </si>
  <si>
    <t>31314742</t>
  </si>
  <si>
    <t>АО "ВЫКСАТЕПЛОЭНЕРГО"</t>
  </si>
  <si>
    <t>5247055114</t>
  </si>
  <si>
    <t>26373593</t>
  </si>
  <si>
    <t>АО "Волга"</t>
  </si>
  <si>
    <t>5244009279</t>
  </si>
  <si>
    <t>524401001</t>
  </si>
  <si>
    <t>30335229</t>
  </si>
  <si>
    <t>АО "ГУ ЖКХ"</t>
  </si>
  <si>
    <t>5116000922</t>
  </si>
  <si>
    <t>770401001</t>
  </si>
  <si>
    <t>26358364</t>
  </si>
  <si>
    <t>АО "Гидроагрегат"</t>
  </si>
  <si>
    <t>5252000470</t>
  </si>
  <si>
    <t>525201001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</si>
  <si>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</si>
  <si>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</si>
  <si>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</si>
  <si>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</si>
  <si>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</si>
  <si>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</si>
  <si>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</si>
  <si>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</si>
  <si>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</si>
  <si>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</si>
  <si>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</si>
  <si>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</si>
  <si>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</si>
  <si>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</si>
  <si>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</si>
  <si>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</si>
  <si>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</si>
  <si>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</si>
  <si>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</si>
  <si>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</si>
  <si>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</si>
  <si>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26358397</t>
  </si>
  <si>
    <t>АО "ЗАВОД КРАСНЫЙ ЯКОРЬ"</t>
  </si>
  <si>
    <t>5257005049</t>
  </si>
  <si>
    <t>15-10-1993 00:00:00</t>
  </si>
  <si>
    <t>28158144</t>
  </si>
  <si>
    <t>АО "ИП "Ока-Полимер"</t>
  </si>
  <si>
    <t>5249120810</t>
  </si>
  <si>
    <t>26358276</t>
  </si>
  <si>
    <t>АО "КОММАШ"</t>
  </si>
  <si>
    <t>5243000523</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</si>
  <si>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</si>
  <si>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</si>
  <si>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</si>
  <si>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</si>
  <si>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</si>
  <si>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</si>
  <si>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</si>
  <si>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</si>
  <si>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</si>
  <si>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</si>
  <si>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</si>
  <si>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</si>
  <si>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</si>
  <si>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</si>
  <si>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</si>
  <si>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</si>
  <si>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</si>
  <si>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</si>
  <si>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</si>
  <si>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</si>
  <si>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</si>
  <si>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</si>
  <si>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</si>
  <si>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</si>
  <si>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</si>
  <si>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</si>
  <si>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</si>
  <si>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</si>
  <si>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</si>
  <si>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</si>
  <si>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</si>
  <si>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</si>
  <si>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</si>
  <si>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</si>
  <si>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</si>
  <si>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26358394</t>
  </si>
  <si>
    <t>АО "НМЖК"</t>
  </si>
  <si>
    <t>5257003806</t>
  </si>
  <si>
    <t>26555668</t>
  </si>
  <si>
    <t>АО "НМЗ № 1"</t>
  </si>
  <si>
    <t>5256011321</t>
  </si>
  <si>
    <t>26322360</t>
  </si>
  <si>
    <t>АО "НМЗ"</t>
  </si>
  <si>
    <t>5259008768</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</si>
  <si>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</si>
  <si>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</si>
  <si>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</si>
  <si>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</si>
  <si>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</si>
  <si>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</si>
  <si>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</si>
  <si>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</si>
  <si>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</si>
  <si>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</si>
  <si>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</si>
  <si>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</si>
  <si>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</si>
  <si>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</si>
  <si>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</si>
  <si>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</si>
  <si>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</si>
  <si>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</si>
  <si>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</si>
  <si>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</si>
  <si>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</si>
  <si>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</si>
  <si>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</si>
  <si>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</si>
  <si>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</si>
  <si>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</si>
  <si>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</si>
  <si>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</si>
  <si>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</si>
  <si>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</si>
  <si>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</si>
  <si>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</si>
  <si>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</si>
  <si>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</si>
  <si>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</si>
  <si>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</si>
  <si>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</si>
  <si>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</si>
  <si>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</si>
  <si>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</si>
  <si>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</si>
  <si>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</si>
  <si>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</si>
  <si>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</si>
  <si>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</si>
  <si>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</si>
  <si>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</si>
  <si>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</si>
  <si>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</si>
  <si>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</si>
  <si>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</si>
  <si>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</si>
  <si>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</si>
  <si>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</si>
  <si>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</si>
  <si>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</si>
  <si>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</si>
  <si>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</si>
  <si>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</si>
  <si>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</si>
  <si>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</si>
  <si>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</si>
  <si>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</si>
  <si>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</si>
  <si>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</si>
  <si>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522401001</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</si>
  <si>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</si>
  <si>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</si>
  <si>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</si>
  <si>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</si>
  <si>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</si>
  <si>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</si>
  <si>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</si>
  <si>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</si>
  <si>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</si>
  <si>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</si>
  <si>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</si>
  <si>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</si>
  <si>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</si>
  <si>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</si>
  <si>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</si>
  <si>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</si>
  <si>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</si>
  <si>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</si>
  <si>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</si>
  <si>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</si>
  <si>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</si>
  <si>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</si>
  <si>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</si>
  <si>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</si>
  <si>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</si>
  <si>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</si>
  <si>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</si>
  <si>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</si>
  <si>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</si>
  <si>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</si>
  <si>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</si>
  <si>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</si>
  <si>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</si>
  <si>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</si>
  <si>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</si>
  <si>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</si>
  <si>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26358190</t>
  </si>
  <si>
    <t>ГАПОУ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</si>
  <si>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</si>
  <si>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</si>
  <si>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</si>
  <si>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</si>
  <si>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</si>
  <si>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</si>
  <si>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</si>
  <si>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</si>
  <si>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</si>
  <si>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</si>
  <si>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</si>
  <si>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</si>
  <si>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</si>
  <si>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</si>
  <si>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</si>
  <si>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</si>
  <si>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</si>
  <si>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</si>
  <si>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</si>
  <si>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</si>
  <si>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</si>
  <si>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</si>
  <si>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</si>
  <si>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</si>
  <si>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</si>
  <si>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</si>
  <si>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</si>
  <si>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</si>
  <si>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</si>
  <si>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</si>
  <si>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</si>
  <si>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</si>
  <si>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</si>
  <si>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</si>
  <si>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</si>
  <si>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</si>
  <si>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</si>
  <si>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</si>
  <si>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</si>
  <si>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</si>
  <si>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</si>
  <si>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</si>
  <si>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</si>
  <si>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</si>
  <si>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</si>
  <si>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</si>
  <si>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</si>
  <si>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</si>
  <si>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</si>
  <si>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</si>
  <si>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</si>
  <si>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</si>
  <si>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</si>
  <si>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</si>
  <si>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</si>
  <si>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</si>
  <si>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</si>
  <si>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</si>
  <si>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</si>
  <si>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</si>
  <si>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</si>
  <si>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</si>
  <si>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</si>
  <si>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</si>
  <si>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</si>
  <si>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</si>
  <si>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</si>
  <si>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</si>
  <si>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</si>
  <si>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</si>
  <si>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</si>
  <si>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</si>
  <si>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26358418</t>
  </si>
  <si>
    <t>ЗАО "АвиаТехМас"</t>
  </si>
  <si>
    <t>5259007683</t>
  </si>
  <si>
    <t>772901001</t>
  </si>
  <si>
    <t>26555640</t>
  </si>
  <si>
    <t>ЗАО "Гражданстрой-НН"</t>
  </si>
  <si>
    <t>5260080208</t>
  </si>
  <si>
    <t>26358238</t>
  </si>
  <si>
    <t>ЗАО "ЗЖБИ "АРЬЕВСКИЙ"</t>
  </si>
  <si>
    <t>5235000047</t>
  </si>
  <si>
    <t>26358490</t>
  </si>
  <si>
    <t>ЗАО "ЗКПД 4 Инвест"</t>
  </si>
  <si>
    <t>5263034792</t>
  </si>
  <si>
    <t>26555546</t>
  </si>
  <si>
    <t>ЗАО "Завод "Труд"</t>
  </si>
  <si>
    <t>5261005718</t>
  </si>
  <si>
    <t>26322355</t>
  </si>
  <si>
    <t>ЗАО "Концерн "Термаль"</t>
  </si>
  <si>
    <t>5261017382</t>
  </si>
  <si>
    <t>26358174</t>
  </si>
  <si>
    <t>ЗАО "Пивоваренный завод Лысковский"</t>
  </si>
  <si>
    <t>5222001220</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</si>
  <si>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</si>
  <si>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</si>
  <si>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</si>
  <si>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</si>
  <si>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</si>
  <si>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</si>
  <si>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</si>
  <si>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</si>
  <si>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</si>
  <si>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</si>
  <si>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</si>
  <si>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</si>
  <si>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</si>
  <si>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</si>
  <si>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</si>
  <si>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</si>
  <si>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</si>
  <si>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</si>
  <si>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</si>
  <si>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31446275</t>
  </si>
  <si>
    <t>ИП МИХЕЕВ АНДРЕЙ ЛЕОНИДОВИЧ</t>
  </si>
  <si>
    <t>370202154863</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</si>
  <si>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</si>
  <si>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</si>
  <si>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</si>
  <si>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</si>
  <si>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</si>
  <si>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</si>
  <si>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</si>
  <si>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</si>
  <si>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</si>
  <si>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</si>
  <si>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</si>
  <si>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</si>
  <si>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</si>
  <si>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</si>
  <si>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</si>
  <si>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</si>
  <si>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</si>
  <si>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</si>
  <si>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</si>
  <si>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</si>
  <si>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</si>
  <si>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</si>
  <si>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</si>
  <si>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</si>
  <si>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</si>
  <si>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</si>
  <si>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</si>
  <si>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</si>
  <si>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</si>
  <si>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</si>
  <si>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</si>
  <si>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</si>
  <si>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</si>
  <si>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</si>
  <si>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</si>
  <si>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</si>
  <si>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</si>
  <si>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</si>
  <si>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</si>
  <si>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</si>
  <si>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</si>
  <si>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</si>
  <si>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</si>
  <si>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</si>
  <si>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</si>
  <si>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</si>
  <si>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</si>
  <si>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</si>
  <si>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</si>
  <si>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</si>
  <si>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</si>
  <si>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</si>
  <si>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</si>
  <si>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</si>
  <si>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</si>
  <si>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</si>
  <si>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</si>
  <si>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</si>
  <si>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</si>
  <si>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</si>
  <si>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</si>
  <si>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</si>
  <si>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</si>
  <si>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</si>
  <si>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</si>
  <si>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</si>
  <si>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</si>
  <si>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</si>
  <si>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</si>
  <si>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</si>
  <si>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26373492</t>
  </si>
  <si>
    <t>МП "Радуга"</t>
  </si>
  <si>
    <t>5224003504</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</si>
  <si>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</si>
  <si>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</si>
  <si>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</si>
  <si>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</si>
  <si>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</si>
  <si>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</si>
  <si>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</si>
  <si>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</si>
  <si>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</si>
  <si>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</si>
  <si>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</si>
  <si>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</si>
  <si>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</si>
  <si>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524501001</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</si>
  <si>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</si>
  <si>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</si>
  <si>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</si>
  <si>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</si>
  <si>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</si>
  <si>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</si>
  <si>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</si>
  <si>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</si>
  <si>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</si>
  <si>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</si>
  <si>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</si>
  <si>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</si>
  <si>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</si>
  <si>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</si>
  <si>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</si>
  <si>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</si>
  <si>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</si>
  <si>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</si>
  <si>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</si>
  <si>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</si>
  <si>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</si>
  <si>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</si>
  <si>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</si>
  <si>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</si>
  <si>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</si>
  <si>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</si>
  <si>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</si>
  <si>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</si>
  <si>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</si>
  <si>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</si>
  <si>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28871157</t>
  </si>
  <si>
    <t>МУП "Водоканал"</t>
  </si>
  <si>
    <t>5239010720</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</si>
  <si>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</si>
  <si>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</si>
  <si>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</si>
  <si>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</si>
  <si>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</si>
  <si>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</si>
  <si>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</si>
  <si>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</si>
  <si>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</si>
  <si>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</si>
  <si>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</si>
  <si>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</si>
  <si>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</si>
  <si>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</si>
  <si>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</si>
  <si>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</si>
  <si>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</si>
  <si>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</si>
  <si>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</si>
  <si>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</si>
  <si>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</si>
  <si>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</si>
  <si>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</si>
  <si>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</si>
  <si>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</si>
  <si>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</si>
  <si>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</si>
  <si>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</si>
  <si>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</si>
  <si>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</si>
  <si>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</si>
  <si>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</si>
  <si>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</si>
  <si>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</si>
  <si>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</si>
  <si>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</si>
  <si>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</si>
  <si>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</si>
  <si>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</si>
  <si>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</si>
  <si>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</si>
  <si>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</si>
  <si>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</si>
  <si>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</si>
  <si>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</si>
  <si>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</si>
  <si>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</si>
  <si>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</si>
  <si>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</si>
  <si>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</si>
  <si>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31266429</t>
  </si>
  <si>
    <t>МУП "ЖКХ"</t>
  </si>
  <si>
    <t>5208006025</t>
  </si>
  <si>
    <t>520801001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</si>
  <si>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</si>
  <si>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</si>
  <si>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</si>
  <si>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</si>
  <si>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</si>
  <si>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</si>
  <si>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</si>
  <si>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</si>
  <si>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</si>
  <si>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</si>
  <si>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</si>
  <si>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</si>
  <si>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</si>
  <si>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</si>
  <si>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</si>
  <si>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</si>
  <si>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</si>
  <si>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</si>
  <si>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</si>
  <si>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</si>
  <si>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</si>
  <si>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</si>
  <si>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</si>
  <si>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</si>
  <si>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</si>
  <si>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</si>
  <si>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</si>
  <si>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</si>
  <si>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</si>
  <si>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</si>
  <si>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</si>
  <si>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</si>
  <si>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31314620</t>
  </si>
  <si>
    <t>МУП "МП "БРКК" МО "БМР"</t>
  </si>
  <si>
    <t>5244031690</t>
  </si>
  <si>
    <t>27839234</t>
  </si>
  <si>
    <t>5244025070</t>
  </si>
  <si>
    <t>27808573</t>
  </si>
  <si>
    <t>МУП "Новосмолинское"</t>
  </si>
  <si>
    <t>5214010679</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</si>
  <si>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</si>
  <si>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</si>
  <si>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</si>
  <si>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</si>
  <si>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</si>
  <si>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</si>
  <si>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</si>
  <si>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</si>
  <si>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</si>
  <si>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</si>
  <si>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</si>
  <si>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</si>
  <si>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27774457</t>
  </si>
  <si>
    <t>МУП "Стандарт Сервис"</t>
  </si>
  <si>
    <t>5214010870</t>
  </si>
  <si>
    <t>27773931</t>
  </si>
  <si>
    <t>МУП "Сява - Теплосервис"</t>
  </si>
  <si>
    <t>5239010374</t>
  </si>
  <si>
    <t>26373630</t>
  </si>
  <si>
    <t>МУП "ТВК" г. Заволжья</t>
  </si>
  <si>
    <t>5248016372</t>
  </si>
  <si>
    <t>31348885</t>
  </si>
  <si>
    <t>МУП "ТРУД"</t>
  </si>
  <si>
    <t>5201002409</t>
  </si>
  <si>
    <t>520101001</t>
  </si>
  <si>
    <t>27573878</t>
  </si>
  <si>
    <t>МУП "Тепло"</t>
  </si>
  <si>
    <t>5252029494</t>
  </si>
  <si>
    <t>26552019</t>
  </si>
  <si>
    <t>МУП "Тепловик-1"</t>
  </si>
  <si>
    <t>5217001030</t>
  </si>
  <si>
    <t>521701001</t>
  </si>
  <si>
    <t>26358322</t>
  </si>
  <si>
    <t>МУП "Тепловые сети"</t>
  </si>
  <si>
    <t>5248011350</t>
  </si>
  <si>
    <t>26358253</t>
  </si>
  <si>
    <t>МУП "Теплосети"</t>
  </si>
  <si>
    <t>5235005493</t>
  </si>
  <si>
    <t>26358221</t>
  </si>
  <si>
    <t>МУП "Теплоэнергия-1"</t>
  </si>
  <si>
    <t>5231004851</t>
  </si>
  <si>
    <t>26555847</t>
  </si>
  <si>
    <t>МУП "Теплоэнергосервис"</t>
  </si>
  <si>
    <t>5251008438</t>
  </si>
  <si>
    <t>26373388</t>
  </si>
  <si>
    <t>МУП "Управляющая компания"</t>
  </si>
  <si>
    <t>5204001114</t>
  </si>
  <si>
    <t>28053496</t>
  </si>
  <si>
    <t>МУП "ШОКС"</t>
  </si>
  <si>
    <t>5239010688</t>
  </si>
  <si>
    <t>31258650</t>
  </si>
  <si>
    <t>МУП ВАРНАВИНСКОГО РАЙОНА "ТЕПЛОСНАБЖЕНИЕ"</t>
  </si>
  <si>
    <t>5207016782</t>
  </si>
  <si>
    <t>27577563</t>
  </si>
  <si>
    <t>МУП ЖКХ</t>
  </si>
  <si>
    <t>5237002949</t>
  </si>
  <si>
    <t>523701001</t>
  </si>
  <si>
    <t>26358136</t>
  </si>
  <si>
    <t>МУП ЖКХ "БОГОЯВЛЕНСКОЕ"</t>
  </si>
  <si>
    <t>5215010375</t>
  </si>
  <si>
    <t>26373427</t>
  </si>
  <si>
    <t>МУП ЖКХ "Жилсервис" Володарского района</t>
  </si>
  <si>
    <t>5214007997</t>
  </si>
  <si>
    <t>10-06-2003 00:00:00</t>
  </si>
  <si>
    <t>26358120</t>
  </si>
  <si>
    <t>МУП ЖКХ "Ильиногорское"</t>
  </si>
  <si>
    <t>5214005012</t>
  </si>
  <si>
    <t>27633085</t>
  </si>
  <si>
    <t>МУП ЖКХ "Коммунальник"</t>
  </si>
  <si>
    <t>5203002330</t>
  </si>
  <si>
    <t>520303001</t>
  </si>
  <si>
    <t>28452082</t>
  </si>
  <si>
    <t>МУП ЖКХ "Сокол"</t>
  </si>
  <si>
    <t>5248034734</t>
  </si>
  <si>
    <t>26555489</t>
  </si>
  <si>
    <t>МУП ЖКХ "Тепелевское"</t>
  </si>
  <si>
    <t>5215001797</t>
  </si>
  <si>
    <t>13-10-2009 00:00:00</t>
  </si>
  <si>
    <t>26553600</t>
  </si>
  <si>
    <t>МУП ЖКХ Григоровского сельсовета</t>
  </si>
  <si>
    <t>5204001467</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</si>
  <si>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</si>
  <si>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</si>
  <si>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</si>
  <si>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</si>
  <si>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</si>
  <si>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</si>
  <si>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</si>
  <si>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</si>
  <si>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</si>
  <si>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</si>
  <si>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</si>
  <si>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</si>
  <si>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</si>
  <si>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</si>
  <si>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</si>
  <si>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</si>
  <si>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</si>
  <si>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</si>
  <si>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</si>
  <si>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</si>
  <si>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</si>
  <si>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</si>
  <si>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</si>
  <si>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</si>
  <si>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</si>
  <si>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</si>
  <si>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</si>
  <si>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ГП "Нижегородпассажиравтотранс"</t>
  </si>
  <si>
    <t>5260000192</t>
  </si>
  <si>
    <t>525703001</t>
  </si>
  <si>
    <t>26555257</t>
  </si>
  <si>
    <t>НПАП № 2 - филиал ГП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</si>
  <si>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</si>
  <si>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</si>
  <si>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</si>
  <si>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</si>
  <si>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</si>
  <si>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</si>
  <si>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</si>
  <si>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</si>
  <si>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</si>
  <si>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</si>
  <si>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</si>
  <si>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</si>
  <si>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</si>
  <si>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</si>
  <si>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</si>
  <si>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</si>
  <si>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</si>
  <si>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</si>
  <si>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</si>
  <si>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</si>
  <si>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</si>
  <si>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</si>
  <si>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</si>
  <si>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</si>
  <si>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</si>
  <si>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</si>
  <si>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</si>
  <si>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</si>
  <si>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26555646</t>
  </si>
  <si>
    <t>ОАО "Волговятмашэлектроснабсбыт"</t>
  </si>
  <si>
    <t>5263005417</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</si>
  <si>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</si>
  <si>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</si>
  <si>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</si>
  <si>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</si>
  <si>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</si>
  <si>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</si>
  <si>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</si>
  <si>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</si>
  <si>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</si>
  <si>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</si>
  <si>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</si>
  <si>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</si>
  <si>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</si>
  <si>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</si>
  <si>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</si>
  <si>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</si>
  <si>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</si>
  <si>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</si>
  <si>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</si>
  <si>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</si>
  <si>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</si>
  <si>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</si>
  <si>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</si>
  <si>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</si>
  <si>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</si>
  <si>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525001001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</si>
  <si>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</si>
  <si>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</si>
  <si>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</si>
  <si>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</si>
  <si>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</si>
  <si>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</si>
  <si>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</si>
  <si>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</si>
  <si>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</si>
  <si>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</si>
  <si>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</si>
  <si>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</si>
  <si>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</si>
  <si>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</si>
  <si>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</si>
  <si>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</si>
  <si>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</si>
  <si>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</si>
  <si>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</si>
  <si>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</si>
  <si>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</si>
  <si>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</si>
  <si>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</si>
  <si>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</si>
  <si>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</si>
  <si>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</si>
  <si>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</si>
  <si>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</si>
  <si>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</si>
  <si>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</si>
  <si>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</si>
  <si>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</si>
  <si>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</si>
  <si>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</si>
  <si>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</si>
  <si>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</si>
  <si>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</si>
  <si>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</si>
  <si>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</si>
  <si>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</si>
  <si>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</si>
  <si>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</si>
  <si>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</si>
  <si>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</si>
  <si>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</si>
  <si>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</si>
  <si>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</si>
  <si>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</si>
  <si>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</si>
  <si>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</si>
  <si>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</si>
  <si>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</si>
  <si>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</si>
  <si>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</si>
  <si>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</si>
  <si>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</si>
  <si>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</si>
  <si>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</si>
  <si>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</si>
  <si>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</si>
  <si>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</si>
  <si>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</si>
  <si>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26358387</t>
  </si>
  <si>
    <t>ООО "Агрокомплекс Доскино"</t>
  </si>
  <si>
    <t>5256048674</t>
  </si>
  <si>
    <t>28257101</t>
  </si>
  <si>
    <t>ООО "Актеон"</t>
  </si>
  <si>
    <t>5262114420</t>
  </si>
  <si>
    <t>28799523</t>
  </si>
  <si>
    <t>ООО "Арго-Энерго52"</t>
  </si>
  <si>
    <t>5260357354</t>
  </si>
  <si>
    <t>26358283</t>
  </si>
  <si>
    <t>ООО "Арзамасское ПО "Автопровод"</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</si>
  <si>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</si>
  <si>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</si>
  <si>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</si>
  <si>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</si>
  <si>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</si>
  <si>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</si>
  <si>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</si>
  <si>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</si>
  <si>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</si>
  <si>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</si>
  <si>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</si>
  <si>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</si>
  <si>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</si>
  <si>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</si>
  <si>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</si>
  <si>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31443656</t>
  </si>
  <si>
    <t>ООО "БУГРОВСКИЕ МЕЛЬНИЦЫ"</t>
  </si>
  <si>
    <t>5261126776</t>
  </si>
  <si>
    <t>29-04-2020 00:00:00</t>
  </si>
  <si>
    <t>26358178</t>
  </si>
  <si>
    <t>ООО "БУМИ"</t>
  </si>
  <si>
    <t>5222014282</t>
  </si>
  <si>
    <t>28460875</t>
  </si>
  <si>
    <t>ООО "БЭФ"</t>
  </si>
  <si>
    <t>5246043638</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</si>
  <si>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</si>
  <si>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</si>
  <si>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</si>
  <si>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</si>
  <si>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</si>
  <si>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</si>
  <si>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</si>
  <si>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</si>
  <si>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</si>
  <si>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</si>
  <si>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</si>
  <si>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</si>
  <si>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</si>
  <si>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</si>
  <si>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</si>
  <si>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</si>
  <si>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</si>
  <si>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</si>
  <si>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</si>
  <si>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</si>
  <si>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</si>
  <si>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</si>
  <si>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</si>
  <si>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</si>
  <si>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</si>
  <si>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</si>
  <si>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</si>
  <si>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</si>
  <si>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</si>
  <si>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</si>
  <si>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</si>
  <si>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</si>
  <si>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</si>
  <si>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</si>
  <si>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</si>
  <si>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</si>
  <si>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</si>
  <si>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</si>
  <si>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</si>
  <si>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</si>
  <si>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</si>
  <si>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</si>
  <si>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</si>
  <si>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</si>
  <si>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</si>
  <si>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</si>
  <si>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</si>
  <si>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</si>
  <si>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</si>
  <si>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</si>
  <si>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31026167</t>
  </si>
  <si>
    <t>ООО "Восход"</t>
  </si>
  <si>
    <t>5207016711</t>
  </si>
  <si>
    <t>26358435</t>
  </si>
  <si>
    <t>ООО "Высоковский кирпичный завод+"</t>
  </si>
  <si>
    <t>5260108580</t>
  </si>
  <si>
    <t>31448442</t>
  </si>
  <si>
    <t>ООО "ГЛОБАЛЛОГИСТИК"</t>
  </si>
  <si>
    <t>5401307630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</si>
  <si>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</si>
  <si>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</si>
  <si>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</si>
  <si>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</si>
  <si>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</si>
  <si>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</si>
  <si>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</si>
  <si>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</si>
  <si>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</si>
  <si>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</si>
  <si>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</si>
  <si>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</si>
  <si>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</si>
  <si>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</si>
  <si>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</si>
  <si>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</si>
  <si>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</si>
  <si>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</si>
  <si>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</si>
  <si>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</si>
  <si>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</si>
  <si>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</si>
  <si>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</si>
  <si>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</si>
  <si>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</si>
  <si>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</si>
  <si>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</si>
  <si>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</si>
  <si>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</si>
  <si>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</si>
  <si>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</si>
  <si>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26557165</t>
  </si>
  <si>
    <t>ООО "Жилкомсервис"</t>
  </si>
  <si>
    <t>5228055711</t>
  </si>
  <si>
    <t>31438254</t>
  </si>
  <si>
    <t>ООО "ЗАЛЕСНОЕ"</t>
  </si>
  <si>
    <t>5228055729</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</si>
  <si>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</si>
  <si>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</si>
  <si>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</si>
  <si>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</si>
  <si>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</si>
  <si>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</si>
  <si>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</si>
  <si>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</si>
  <si>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</si>
  <si>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</si>
  <si>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</si>
  <si>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</si>
  <si>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</si>
  <si>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</si>
  <si>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</si>
  <si>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</si>
  <si>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</si>
  <si>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</si>
  <si>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</si>
  <si>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</si>
  <si>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</si>
  <si>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</si>
  <si>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</si>
  <si>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31341452</t>
  </si>
  <si>
    <t>ООО "КАПИТАЛЪ"</t>
  </si>
  <si>
    <t>5244031891</t>
  </si>
  <si>
    <t>31442710</t>
  </si>
  <si>
    <t>ООО "КВОЛИТ-СТРОЙ"</t>
  </si>
  <si>
    <t>5262292984</t>
  </si>
  <si>
    <t>26358471</t>
  </si>
  <si>
    <t>ООО "КЛАСС ПЛЮС"</t>
  </si>
  <si>
    <t>5261106233</t>
  </si>
  <si>
    <t>31345872</t>
  </si>
  <si>
    <t>ООО "КМ ТЕПЛОРЕСУРС"</t>
  </si>
  <si>
    <t>5262362977</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</si>
  <si>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</si>
  <si>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</si>
  <si>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</si>
  <si>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</si>
  <si>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</si>
  <si>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</si>
  <si>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</si>
  <si>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</si>
  <si>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</si>
  <si>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</si>
  <si>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</si>
  <si>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</si>
  <si>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</si>
  <si>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</si>
  <si>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</si>
  <si>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</si>
  <si>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</si>
  <si>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</si>
  <si>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</si>
  <si>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</si>
  <si>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</si>
  <si>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</si>
  <si>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</si>
  <si>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</si>
  <si>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</si>
  <si>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</si>
  <si>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28451400</t>
  </si>
  <si>
    <t>ООО "Коммунальник"</t>
  </si>
  <si>
    <t>5225004677</t>
  </si>
  <si>
    <t>15-04-2005 00:00:00</t>
  </si>
  <si>
    <t>27566780</t>
  </si>
  <si>
    <t>ООО "Коммунальщик"</t>
  </si>
  <si>
    <t>5245017794</t>
  </si>
  <si>
    <t>28455154</t>
  </si>
  <si>
    <t>ООО "Коммунсервис"</t>
  </si>
  <si>
    <t>5235007356</t>
  </si>
  <si>
    <t>30939581</t>
  </si>
  <si>
    <t>ООО "ЛЕСПРОМ"</t>
  </si>
  <si>
    <t>5234004176</t>
  </si>
  <si>
    <t>26413215</t>
  </si>
  <si>
    <t>ООО "ЛУКОЙЛ-ЭНЕРГОСЕТИ"</t>
  </si>
  <si>
    <t>5260230051</t>
  </si>
  <si>
    <t>26358451</t>
  </si>
  <si>
    <t>ООО "Лукойл-Волганефтепродукт"</t>
  </si>
  <si>
    <t>5260136595</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</si>
  <si>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</si>
  <si>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</si>
  <si>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</si>
  <si>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</si>
  <si>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</si>
  <si>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</si>
  <si>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</si>
  <si>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</si>
  <si>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</si>
  <si>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</si>
  <si>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</si>
  <si>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</si>
  <si>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</si>
  <si>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</si>
  <si>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</si>
  <si>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</si>
  <si>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</si>
  <si>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</si>
  <si>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</si>
  <si>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</si>
  <si>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</si>
  <si>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</si>
  <si>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</si>
  <si>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</si>
  <si>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</si>
  <si>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</si>
  <si>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</si>
  <si>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</si>
  <si>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</si>
  <si>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</si>
  <si>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31388077</t>
  </si>
  <si>
    <t>ООО "НЭСК"</t>
  </si>
  <si>
    <t>5257191878</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</si>
  <si>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</si>
  <si>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</si>
  <si>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</si>
  <si>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</si>
  <si>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</si>
  <si>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</si>
  <si>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</si>
  <si>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</si>
  <si>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</si>
  <si>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</si>
  <si>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</si>
  <si>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</si>
  <si>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</si>
  <si>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</si>
  <si>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</si>
  <si>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</si>
  <si>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</si>
  <si>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</si>
  <si>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</si>
  <si>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</si>
  <si>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</si>
  <si>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</si>
  <si>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</si>
  <si>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</si>
  <si>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</si>
  <si>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</si>
  <si>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</si>
  <si>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</si>
  <si>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</si>
  <si>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</si>
  <si>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</si>
  <si>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</si>
  <si>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31394997</t>
  </si>
  <si>
    <t>ООО "ПРОМЭНЕРГО ЛУКИНО"</t>
  </si>
  <si>
    <t>5244032285</t>
  </si>
  <si>
    <t>31461541</t>
  </si>
  <si>
    <t>ООО "ПРОФСТРОЙПРОЕКТ НН"</t>
  </si>
  <si>
    <t>5245012980</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</si>
  <si>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</si>
  <si>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</si>
  <si>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</si>
  <si>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</si>
  <si>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</si>
  <si>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</si>
  <si>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</si>
  <si>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</si>
  <si>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</si>
  <si>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</si>
  <si>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</si>
  <si>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</si>
  <si>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</si>
  <si>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</si>
  <si>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</si>
  <si>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</si>
  <si>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</si>
  <si>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</si>
  <si>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</si>
  <si>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</si>
  <si>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</si>
  <si>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</si>
  <si>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</si>
  <si>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</si>
  <si>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</si>
  <si>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</si>
  <si>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</si>
  <si>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</si>
  <si>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</si>
  <si>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</si>
  <si>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</si>
  <si>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</si>
  <si>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</si>
  <si>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</si>
  <si>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</si>
  <si>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</si>
  <si>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</si>
  <si>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</si>
  <si>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</si>
  <si>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</si>
  <si>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</si>
  <si>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</si>
  <si>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31401059</t>
  </si>
  <si>
    <t>ООО "РУАН"</t>
  </si>
  <si>
    <t>5263138167</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</si>
  <si>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</si>
  <si>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</si>
  <si>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</si>
  <si>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</si>
  <si>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</si>
  <si>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</si>
  <si>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</si>
  <si>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</si>
  <si>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</si>
  <si>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</si>
  <si>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</si>
  <si>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</si>
  <si>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</si>
  <si>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</si>
  <si>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</si>
  <si>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</si>
  <si>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</si>
  <si>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</si>
  <si>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</si>
  <si>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</si>
  <si>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</si>
  <si>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</si>
  <si>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</si>
  <si>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</si>
  <si>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</si>
  <si>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</si>
  <si>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</si>
  <si>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</si>
  <si>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</si>
  <si>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</si>
  <si>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</si>
  <si>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</si>
  <si>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</si>
  <si>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</si>
  <si>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</si>
  <si>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</si>
  <si>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</si>
  <si>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27572131</t>
  </si>
  <si>
    <t>ООО "Сетка-Энерго"</t>
  </si>
  <si>
    <t>5249021833</t>
  </si>
  <si>
    <t>28049303</t>
  </si>
  <si>
    <t>ООО "Синтез ОКА-ЭНЕРГО"</t>
  </si>
  <si>
    <t>5249121154</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</si>
  <si>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</si>
  <si>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</si>
  <si>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</si>
  <si>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</si>
  <si>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</si>
  <si>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</si>
  <si>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</si>
  <si>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</si>
  <si>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</si>
  <si>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</si>
  <si>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</si>
  <si>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</si>
  <si>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</si>
  <si>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</si>
  <si>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</si>
  <si>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31196714</t>
  </si>
  <si>
    <t>ООО "ТЕПЛО ПЛЮС"</t>
  </si>
  <si>
    <t>5261113456</t>
  </si>
  <si>
    <t>31345881</t>
  </si>
  <si>
    <t>ООО "ТЕПЛОСЕТЬ"</t>
  </si>
  <si>
    <t>5258145472</t>
  </si>
  <si>
    <t>31386831</t>
  </si>
  <si>
    <t>ООО "ТЕПЛОСТРОЙ"</t>
  </si>
  <si>
    <t>5260386637</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</si>
  <si>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</si>
  <si>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</si>
  <si>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</si>
  <si>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</si>
  <si>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</si>
  <si>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</si>
  <si>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</si>
  <si>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</si>
  <si>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</si>
  <si>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</si>
  <si>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</si>
  <si>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</si>
  <si>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</si>
  <si>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</si>
  <si>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</si>
  <si>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</si>
  <si>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</si>
  <si>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</si>
  <si>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</si>
  <si>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</si>
  <si>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</si>
  <si>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</si>
  <si>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</si>
  <si>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</si>
  <si>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</si>
  <si>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</si>
  <si>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</si>
  <si>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27967327</t>
  </si>
  <si>
    <t>ООО "Теплосети"</t>
  </si>
  <si>
    <t>5256112714</t>
  </si>
  <si>
    <t>27965855</t>
  </si>
  <si>
    <t>ООО "Теплоцентраль"</t>
  </si>
  <si>
    <t>5212510387</t>
  </si>
  <si>
    <t>521201001</t>
  </si>
  <si>
    <t>26811759</t>
  </si>
  <si>
    <t>ООО "Термаль"</t>
  </si>
  <si>
    <t>5250050892</t>
  </si>
  <si>
    <t>30802627</t>
  </si>
  <si>
    <t>ООО "ТермоТрон"</t>
  </si>
  <si>
    <t>5024159342</t>
  </si>
  <si>
    <t>502401001</t>
  </si>
  <si>
    <t>02-11-2015 00:00:00</t>
  </si>
  <si>
    <t>26358312</t>
  </si>
  <si>
    <t>ООО "Техноэнергосервис"</t>
  </si>
  <si>
    <t>5246022243</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</si>
  <si>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</si>
  <si>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</si>
  <si>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</si>
  <si>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</si>
  <si>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</si>
  <si>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</si>
  <si>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</si>
  <si>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</si>
  <si>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</si>
  <si>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</si>
  <si>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</si>
  <si>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</si>
  <si>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</si>
  <si>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</si>
  <si>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</si>
  <si>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26951224</t>
  </si>
  <si>
    <t>ООО "ФИТОФАРМ-НН"</t>
  </si>
  <si>
    <t>5261035060</t>
  </si>
  <si>
    <t>27632973</t>
  </si>
  <si>
    <t>ООО "ФСК "Энерго Строй"</t>
  </si>
  <si>
    <t>5257055240</t>
  </si>
  <si>
    <t>26358445</t>
  </si>
  <si>
    <t>ООО "ЦТО "Меркурий"</t>
  </si>
  <si>
    <t>5260096462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</si>
  <si>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</si>
  <si>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</si>
  <si>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</si>
  <si>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</si>
  <si>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</si>
  <si>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</si>
  <si>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</si>
  <si>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</si>
  <si>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</si>
  <si>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</si>
  <si>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</si>
  <si>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</si>
  <si>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</si>
  <si>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</si>
  <si>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</si>
  <si>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03-03-2016 00:00:00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</si>
  <si>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</si>
  <si>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</si>
  <si>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</si>
  <si>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</si>
  <si>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</si>
  <si>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</si>
  <si>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</si>
  <si>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</si>
  <si>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</si>
  <si>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</si>
  <si>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</si>
  <si>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</si>
  <si>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</si>
  <si>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</si>
  <si>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</si>
  <si>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</si>
  <si>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</si>
  <si>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</si>
  <si>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</si>
  <si>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</si>
  <si>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</si>
  <si>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</si>
  <si>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</si>
  <si>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</si>
  <si>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</si>
  <si>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</si>
  <si>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</si>
  <si>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</si>
  <si>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</si>
  <si>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</si>
  <si>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</si>
  <si>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</si>
  <si>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</si>
  <si>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</si>
  <si>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</si>
  <si>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</si>
  <si>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</si>
  <si>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30839410</t>
  </si>
  <si>
    <t>ООО "ЭнерджиПром-НН"</t>
  </si>
  <si>
    <t>5260386563</t>
  </si>
  <si>
    <t>23-05-2014 00:00:00</t>
  </si>
  <si>
    <t>31254089</t>
  </si>
  <si>
    <t>ООО «ПРОМЭНЕРГО»</t>
  </si>
  <si>
    <t>5245030019</t>
  </si>
  <si>
    <t>26358378</t>
  </si>
  <si>
    <t>ООО Агрофирма "Павловская"</t>
  </si>
  <si>
    <t>5252011169</t>
  </si>
  <si>
    <t>26951978</t>
  </si>
  <si>
    <t>ООО МУП "Прометей"</t>
  </si>
  <si>
    <t>5219382920</t>
  </si>
  <si>
    <t>26506413</t>
  </si>
  <si>
    <t>ООО НПО "Мехинструмент"</t>
  </si>
  <si>
    <t>5252024087</t>
  </si>
  <si>
    <t>31434085</t>
  </si>
  <si>
    <t>ООО НПФ "ХОЛДИНГ НН"</t>
  </si>
  <si>
    <t>5258113294</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</si>
  <si>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</si>
  <si>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</si>
  <si>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</si>
  <si>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</si>
  <si>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</si>
  <si>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</si>
  <si>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</si>
  <si>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</si>
  <si>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</si>
  <si>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</si>
  <si>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</si>
  <si>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</si>
  <si>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</si>
  <si>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</si>
  <si>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</si>
  <si>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</si>
  <si>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</si>
  <si>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</si>
  <si>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</si>
  <si>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</si>
  <si>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</si>
  <si>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</si>
  <si>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</si>
  <si>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</si>
  <si>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</si>
  <si>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31390562</t>
  </si>
  <si>
    <t>ООО"КС-ТВК"</t>
  </si>
  <si>
    <t>5244014078</t>
  </si>
  <si>
    <t>30359845</t>
  </si>
  <si>
    <t>ОП "Нижегородское" АО "Главное управление жилищно-коммунального хозяйства"</t>
  </si>
  <si>
    <t>526245001</t>
  </si>
  <si>
    <t>26358077</t>
  </si>
  <si>
    <t>ПАО "ГАЗПРОМ ГАЗОРАСПРЕДЕЛЕНИЕ НИЖНИЙ НОВГОРОД"</t>
  </si>
  <si>
    <t>5200000102</t>
  </si>
  <si>
    <t>13-01-1994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</si>
  <si>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</si>
  <si>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</si>
  <si>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</si>
  <si>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</si>
  <si>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</si>
  <si>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</si>
  <si>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</si>
  <si>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</si>
  <si>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</si>
  <si>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</si>
  <si>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</si>
  <si>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</si>
  <si>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</si>
  <si>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</si>
  <si>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</si>
  <si>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</si>
  <si>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</si>
  <si>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</si>
  <si>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</si>
  <si>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</si>
  <si>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</si>
  <si>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</si>
  <si>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</si>
  <si>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</si>
  <si>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</si>
  <si>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</si>
  <si>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</si>
  <si>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</si>
  <si>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</si>
  <si>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</si>
  <si>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</si>
  <si>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</si>
  <si>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</si>
  <si>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</si>
  <si>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</si>
  <si>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</si>
  <si>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</si>
  <si>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</si>
  <si>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</si>
  <si>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</si>
  <si>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</si>
  <si>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</si>
  <si>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</si>
  <si>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</si>
  <si>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</si>
  <si>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</si>
  <si>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</si>
  <si>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</si>
  <si>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</si>
  <si>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</si>
  <si>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</si>
  <si>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</si>
  <si>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</si>
  <si>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</si>
  <si>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</si>
  <si>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</si>
  <si>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</si>
  <si>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</si>
  <si>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</si>
  <si>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</si>
  <si>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</si>
  <si>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31025414</t>
  </si>
  <si>
    <t>ФГБУ "ЦЖКУ" МИНОБОРОНЫ РОССИИ</t>
  </si>
  <si>
    <t>7729314745</t>
  </si>
  <si>
    <t>30903763</t>
  </si>
  <si>
    <t>26768505</t>
  </si>
  <si>
    <t>ФГУП "РФЯЦ-ВНИИЭФ"</t>
  </si>
  <si>
    <t>5254001230</t>
  </si>
  <si>
    <t>26555503</t>
  </si>
  <si>
    <t>ФГУП "Российская телевизионная и радиовещательная сеть"</t>
  </si>
  <si>
    <t>7717127211</t>
  </si>
  <si>
    <t>771701000</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</si>
  <si>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</si>
  <si>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</si>
  <si>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</si>
  <si>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</si>
  <si>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</si>
  <si>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</si>
  <si>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</si>
  <si>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</si>
  <si>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</si>
  <si>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</si>
  <si>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</si>
  <si>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</si>
  <si>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</si>
  <si>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</si>
  <si>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</si>
  <si>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</si>
  <si>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</si>
  <si>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</si>
  <si>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</si>
  <si>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</si>
  <si>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</si>
  <si>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</si>
  <si>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</si>
  <si>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</si>
  <si>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</si>
  <si>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</si>
  <si>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</si>
  <si>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</si>
  <si>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</si>
  <si>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</si>
  <si>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</si>
  <si>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</si>
  <si>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</si>
  <si>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</si>
  <si>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</si>
  <si>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</si>
  <si>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</si>
  <si>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</si>
  <si>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</si>
  <si>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</si>
  <si>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</si>
  <si>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</si>
  <si>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</si>
  <si>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</si>
  <si>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</si>
  <si>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</si>
  <si>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</si>
  <si>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</si>
  <si>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</si>
  <si>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</si>
  <si>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</si>
  <si>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28053921</t>
  </si>
  <si>
    <t>филиал ОАО "Газпром трансгаз Нижний Новгород - Управление аварийно-восстановительных работ"</t>
  </si>
  <si>
    <t>526202002</t>
  </si>
  <si>
    <t>WARM</t>
  </si>
  <si>
    <t>Дембинский Вадим Олегович</t>
  </si>
  <si>
    <t>Чехонадских Екатерина Витальевна</t>
  </si>
  <si>
    <t>ведущий инженер по договорной работе и тарифообразованию</t>
  </si>
  <si>
    <t>89036023351</t>
  </si>
  <si>
    <t>teploplus-nnov@yandex.ru</t>
  </si>
  <si>
    <t>603105, г.Н.Новгород, ул.Ломоносова, д.9, пом.П2, офис 309</t>
  </si>
  <si>
    <t>Кстовский муниципальный район, Афонинский сельсовет (22637404);</t>
  </si>
  <si>
    <t>Тариф на тепловую энергию (мощность)</t>
  </si>
  <si>
    <t>https://regportal-tariff.ru/disclo/get_file?p_guid=35445551-0680-4eec-b5f8-30d5ff091308</t>
  </si>
  <si>
    <t>Положение о закупках</t>
  </si>
  <si>
    <t>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t>
  </si>
  <si>
    <t>Сайт Госзакупок</t>
  </si>
  <si>
    <t>https://portal.eias.ru/Portal/DownloadPage.aspx?type=12&amp;guid=058156a4-4499-44c7-8638-ac753a7afe3f</t>
  </si>
  <si>
    <t>МУП "МП "ВОДОКАНАЛ" МО "БАЛАХНИНСКИЙ МУНИЦИПАЛЬНЫЙ ОКРУГ" НИЖЕГОРОДСКОЙ ОБЛАСТИ"</t>
  </si>
  <si>
    <t>29.04.2021 14:35:28</t>
  </si>
  <si>
    <t>29.04.2021</t>
  </si>
  <si>
    <t>30.06.2022</t>
  </si>
  <si>
    <t>О</t>
  </si>
  <si>
    <t>01.07.2022</t>
  </si>
  <si>
    <t>31.12.2022</t>
  </si>
  <si>
    <t>01.01.2023</t>
  </si>
  <si>
    <t>30.06.2023</t>
  </si>
  <si>
    <t>01.07.2023</t>
  </si>
  <si>
    <t>31.12.2023</t>
  </si>
  <si>
    <t>01.01.2024</t>
  </si>
  <si>
    <t>30.06.2024</t>
  </si>
  <si>
    <t>01.07.2024</t>
  </si>
  <si>
    <t>31.12.2024</t>
  </si>
  <si>
    <t>01.01.2025</t>
  </si>
  <si>
    <t>30.06.2025</t>
  </si>
  <si>
    <t>01.07.2025</t>
  </si>
  <si>
    <t>31.12.2025</t>
  </si>
  <si>
    <t>01.01.2026</t>
  </si>
  <si>
    <t>30.06.2026</t>
  </si>
  <si>
    <t>01.07.2026</t>
  </si>
  <si>
    <t>01.12.2022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</si>
</sst>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1417">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9" fontId="6" fillId="0" borderId="5" xfId="54" applyNumberFormat="1" applyFont="1" applyFill="1" applyBorder="1" applyAlignment="1" applyProtection="1">
      <alignment horizontal="center" vertical="center" wrapText="1"/>
    </xf>
    <xf numFmtId="169"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7"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7"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6"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8" borderId="5" xfId="53" applyNumberFormat="1" applyFont="1" applyFill="1" applyBorder="1" applyAlignment="1" applyProtection="1">
      <alignment horizontal="left"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0" fontId="29" fillId="7" borderId="23" xfId="3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33" fillId="0" borderId="5" xfId="54" applyFont="1" applyFill="1" applyBorder="1" applyAlignment="1" applyProtection="1">
      <alignment horizontal="center" vertical="center" wrapText="1"/>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0" fillId="9" borderId="5" xfId="0" applyFill="1" applyBorder="1" applyAlignment="1" applyProtection="1">
      <alignment horizontal="left" vertical="center" wrapText="1" indent="1"/>
      <protection locked="0"/>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9" fillId="9" borderId="26" xfId="30" applyNumberFormat="1" applyFont="1" applyFill="1" applyBorder="1" applyAlignment="1" applyProtection="1">
      <alignment horizontal="center" vertical="center" wrapText="1"/>
      <protection locked="0"/>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Fon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ont="1" applyFill="1" applyBorder="1" applyAlignment="1" applyProtection="1">
      <alignment horizontal="right" vertical="top" wrapText="1" indent="1"/>
    </xf>
    <xf numFmtId="49" fontId="14" fillId="7" borderId="0" xfId="43" applyFont="1" applyFill="1" applyBorder="1" applyAlignment="1">
      <alignment horizontal="justify" vertical="justify" wrapText="1"/>
    </xf>
    <xf numFmtId="0" fontId="18" fillId="0" borderId="0" xfId="22" applyFont="1" applyFill="1" applyBorder="1" applyAlignment="1" applyProtection="1">
      <alignment horizontal="left" vertical="top" wrapText="1"/>
    </xf>
    <xf numFmtId="0" fontId="14" fillId="7" borderId="0" xfId="43" applyNumberFormat="1" applyFont="1" applyFill="1" applyBorder="1" applyAlignment="1">
      <alignment horizontal="justify" vertical="top" wrapText="1"/>
    </xf>
    <xf numFmtId="0" fontId="18" fillId="0" borderId="0" xfId="22" applyFont="1" applyFill="1" applyBorder="1" applyAlignment="1" applyProtection="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69" fontId="6" fillId="0" borderId="13" xfId="54" applyNumberFormat="1" applyFont="1" applyFill="1" applyBorder="1" applyAlignment="1" applyProtection="1">
      <alignment horizontal="center" vertical="center" wrapText="1"/>
    </xf>
    <xf numFmtId="169" fontId="6" fillId="0" borderId="14" xfId="54" applyNumberFormat="1" applyFont="1" applyFill="1" applyBorder="1" applyAlignment="1" applyProtection="1">
      <alignment horizontal="center" vertical="center" wrapText="1"/>
    </xf>
    <xf numFmtId="169"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2" fillId="0" borderId="0" xfId="0" applyNumberFormat="1" applyFont="1" applyFill="1" applyBorder="1" applyAlignment="1" applyProtection="1">
      <alignment horizontal="center" vertical="center"/>
    </xf>
    <xf numFmtId="0" fontId="6" fillId="0" borderId="5" xfId="47" applyFont="1" applyFill="1" applyBorder="1" applyAlignment="1" applyProtection="1">
      <alignment horizontal="center" vertical="center" wrapText="1"/>
    </xf>
    <xf numFmtId="49" fontId="29"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102" fillId="0" borderId="0" xfId="0" applyNumberFormat="1" applyFont="1" applyFill="1" applyBorder="1" applyAlignment="1">
      <alignment horizontal="right"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0" fontId="0" fillId="8" borderId="5" xfId="0" applyNumberFormat="1" applyFill="1" applyBorder="1" applyAlignment="1" applyProtection="1">
      <alignment horizontal="left" vertical="center"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0" fontId="29" fillId="7" borderId="15"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center" wrapText="1"/>
    </xf>
    <xf numFmtId="0" fontId="6" fillId="0" borderId="28"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49" fontId="0" fillId="7" borderId="5" xfId="54" applyNumberFormat="1" applyFont="1" applyFill="1" applyBorder="1" applyAlignment="1" applyProtection="1">
      <alignment horizontal="center" vertical="center" wrapText="1"/>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0" fontId="6" fillId="0" borderId="13" xfId="54" applyNumberFormat="1" applyFont="1" applyFill="1" applyBorder="1" applyAlignment="1" applyProtection="1">
      <alignment horizontal="left"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8" fillId="10" borderId="5" xfId="0" applyNumberFormat="1" applyFont="1" applyFill="1" applyBorder="1" applyAlignment="1" applyProtection="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84</xdr:col>
      <xdr:colOff>38100</xdr:colOff>
      <xdr:row>23</xdr:row>
      <xdr:rowOff>0</xdr:rowOff>
    </xdr:from>
    <xdr:to>
      <xdr:col>84</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47663100" y="39719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25</xdr:col>
      <xdr:colOff>38100</xdr:colOff>
      <xdr:row>23</xdr:row>
      <xdr:rowOff>0</xdr:rowOff>
    </xdr:from>
    <xdr:ext cx="190500" cy="190500"/>
    <xdr:grpSp>
      <xdr:nvGrpSpPr>
        <xdr:cNvPr id="7" name="shCalendar" hidden="1">
          <a:extLst>
            <a:ext uri="{FF2B5EF4-FFF2-40B4-BE49-F238E27FC236}">
              <a16:creationId xmlns:a16="http://schemas.microsoft.com/office/drawing/2014/main" id="{E07FBE1E-9EA1-4EB5-B768-71CA23F0776F}"/>
            </a:ext>
          </a:extLst>
        </xdr:cNvPr>
        <xdr:cNvGrpSpPr>
          <a:grpSpLocks/>
        </xdr:cNvGrpSpPr>
      </xdr:nvGrpSpPr>
      <xdr:grpSpPr bwMode="auto">
        <a:xfrm>
          <a:off x="11734800" y="397192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A11EC5FE-1A79-41F3-B9DF-F9EA34C6A033}"/>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76A6D28A-02B5-43AC-B7F4-682A9AFC186F}"/>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25</xdr:col>
      <xdr:colOff>38100</xdr:colOff>
      <xdr:row>23</xdr:row>
      <xdr:rowOff>0</xdr:rowOff>
    </xdr:from>
    <xdr:ext cx="190500" cy="190500"/>
    <xdr:grpSp>
      <xdr:nvGrpSpPr>
        <xdr:cNvPr id="10" name="shCalendar" hidden="1">
          <a:extLst>
            <a:ext uri="{FF2B5EF4-FFF2-40B4-BE49-F238E27FC236}">
              <a16:creationId xmlns:a16="http://schemas.microsoft.com/office/drawing/2014/main" id="{0556222B-1E81-49F2-8B5B-FC555A1E7900}"/>
            </a:ext>
          </a:extLst>
        </xdr:cNvPr>
        <xdr:cNvGrpSpPr>
          <a:grpSpLocks/>
        </xdr:cNvGrpSpPr>
      </xdr:nvGrpSpPr>
      <xdr:grpSpPr bwMode="auto">
        <a:xfrm>
          <a:off x="11734800" y="3971925"/>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EEBD8F78-6E71-4C32-BFA0-46A5B0448831}"/>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74286045-8636-4627-B9BD-7408E5C17946}"/>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8481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20EB270B-5AC9-4474-8113-4DF5864CA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10F8CD3D-F7AB-4B1D-8981-E1687DD28D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46</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21729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32547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307" t="s">
        <v>717</v>
      </c>
      <c r="M5" s="1307"/>
      <c r="N5" s="1307"/>
      <c r="O5" s="1307"/>
      <c r="P5" s="1307"/>
      <c r="Q5" s="1307"/>
      <c r="R5" s="1307"/>
      <c r="S5" s="1307"/>
      <c r="T5" s="1307"/>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551"/>
      <c r="V9" s="551"/>
      <c r="W9" s="489"/>
      <c r="X9" s="559"/>
      <c r="Y9" s="559"/>
      <c r="Z9" s="559"/>
      <c r="AA9" s="559"/>
      <c r="AB9" s="559"/>
      <c r="AC9" s="559"/>
    </row>
    <row r="10" spans="1:29"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29" s="539" customFormat="1" ht="11.25" hidden="1">
      <c r="A11" s="559"/>
      <c r="B11" s="559"/>
      <c r="C11" s="559"/>
      <c r="D11" s="559"/>
      <c r="E11" s="559"/>
      <c r="F11" s="559"/>
      <c r="G11" s="559"/>
      <c r="H11" s="559"/>
      <c r="L11" s="1308"/>
      <c r="M11" s="1308"/>
      <c r="N11" s="536"/>
      <c r="O11" s="551"/>
      <c r="P11" s="551"/>
      <c r="Q11" s="551"/>
      <c r="R11" s="551"/>
      <c r="S11" s="551"/>
      <c r="T11" s="551"/>
      <c r="U11" s="557" t="s">
        <v>371</v>
      </c>
      <c r="X11" s="559"/>
      <c r="Y11" s="559"/>
      <c r="Z11" s="559"/>
      <c r="AA11" s="559"/>
      <c r="AB11" s="559"/>
      <c r="AC11" s="559"/>
    </row>
    <row r="12" spans="1:29">
      <c r="J12" s="499"/>
      <c r="K12" s="499"/>
      <c r="L12" s="494"/>
      <c r="M12" s="494"/>
      <c r="N12" s="472"/>
      <c r="O12" s="1285"/>
      <c r="P12" s="1285"/>
      <c r="Q12" s="1285"/>
      <c r="R12" s="1285"/>
      <c r="S12" s="1285"/>
      <c r="T12" s="1285"/>
      <c r="U12" s="1285"/>
    </row>
    <row r="13" spans="1:29">
      <c r="J13" s="499"/>
      <c r="K13" s="499"/>
      <c r="L13" s="1235" t="s">
        <v>445</v>
      </c>
      <c r="M13" s="1235"/>
      <c r="N13" s="1235"/>
      <c r="O13" s="1235"/>
      <c r="P13" s="1235"/>
      <c r="Q13" s="1235"/>
      <c r="R13" s="1235"/>
      <c r="S13" s="1235"/>
      <c r="T13" s="1235"/>
      <c r="U13" s="1235"/>
      <c r="V13" s="1235"/>
      <c r="W13" s="1235" t="s">
        <v>446</v>
      </c>
    </row>
    <row r="14" spans="1:29" ht="14.25" customHeight="1">
      <c r="J14" s="499"/>
      <c r="K14" s="499"/>
      <c r="L14" s="1291" t="s">
        <v>91</v>
      </c>
      <c r="M14" s="1291" t="s">
        <v>602</v>
      </c>
      <c r="N14" s="630"/>
      <c r="O14" s="1292" t="s">
        <v>604</v>
      </c>
      <c r="P14" s="1293"/>
      <c r="Q14" s="1293"/>
      <c r="R14" s="1293"/>
      <c r="S14" s="1293"/>
      <c r="T14" s="1294"/>
      <c r="U14" s="1302" t="s">
        <v>339</v>
      </c>
      <c r="V14" s="1288" t="s">
        <v>274</v>
      </c>
      <c r="W14" s="1235"/>
    </row>
    <row r="15" spans="1:29" ht="14.25" customHeight="1">
      <c r="J15" s="499"/>
      <c r="K15" s="499"/>
      <c r="L15" s="1291"/>
      <c r="M15" s="1291"/>
      <c r="N15" s="631"/>
      <c r="O15" s="1297" t="s">
        <v>578</v>
      </c>
      <c r="P15" s="1295" t="s">
        <v>270</v>
      </c>
      <c r="Q15" s="1296"/>
      <c r="R15" s="1299" t="s">
        <v>615</v>
      </c>
      <c r="S15" s="1300"/>
      <c r="T15" s="1301"/>
      <c r="U15" s="1303"/>
      <c r="V15" s="1289"/>
      <c r="W15" s="1235"/>
    </row>
    <row r="16" spans="1:29" ht="33.75" customHeight="1">
      <c r="J16" s="499"/>
      <c r="K16" s="499"/>
      <c r="L16" s="1291"/>
      <c r="M16" s="1291"/>
      <c r="N16" s="632"/>
      <c r="O16" s="1298"/>
      <c r="P16" s="505" t="s">
        <v>579</v>
      </c>
      <c r="Q16" s="505" t="s">
        <v>6</v>
      </c>
      <c r="R16" s="506" t="s">
        <v>273</v>
      </c>
      <c r="S16" s="1286" t="s">
        <v>272</v>
      </c>
      <c r="T16" s="1287"/>
      <c r="U16" s="1304"/>
      <c r="V16" s="1290"/>
      <c r="W16" s="1235"/>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309">
        <f ca="1">OFFSET(S17,0,-1)+1</f>
        <v>7</v>
      </c>
      <c r="T17" s="1309"/>
      <c r="U17" s="617">
        <f ca="1">OFFSET(U17,0,-2)+1</f>
        <v>8</v>
      </c>
      <c r="V17" s="618">
        <f ca="1">OFFSET(V17,0,-1)</f>
        <v>8</v>
      </c>
      <c r="W17" s="617">
        <f ca="1">OFFSET(W17,0,-1)+1</f>
        <v>9</v>
      </c>
    </row>
    <row r="18" spans="1:29" ht="22.5">
      <c r="A18" s="1310">
        <v>1</v>
      </c>
      <c r="B18" s="813"/>
      <c r="C18" s="813"/>
      <c r="D18" s="813"/>
      <c r="E18" s="814"/>
      <c r="F18" s="815"/>
      <c r="G18" s="815"/>
      <c r="H18" s="815"/>
      <c r="I18" s="816"/>
      <c r="J18" s="811"/>
      <c r="K18" s="818"/>
      <c r="L18" s="562">
        <f>mergeValue(A18)</f>
        <v>1</v>
      </c>
      <c r="M18" s="610" t="s">
        <v>19</v>
      </c>
      <c r="N18" s="615"/>
      <c r="O18" s="1311"/>
      <c r="P18" s="1311"/>
      <c r="Q18" s="1311"/>
      <c r="R18" s="1311"/>
      <c r="S18" s="1311"/>
      <c r="T18" s="1311"/>
      <c r="U18" s="1311"/>
      <c r="V18" s="1311"/>
      <c r="W18" s="1129" t="s">
        <v>718</v>
      </c>
      <c r="Y18" s="558"/>
      <c r="Z18" s="558" t="str">
        <f t="shared" ref="Z18:Z31" si="0">IF(M18="","",M18 )</f>
        <v>Наименование тарифа</v>
      </c>
      <c r="AA18" s="558"/>
      <c r="AB18" s="558"/>
      <c r="AC18" s="558"/>
    </row>
    <row r="19" spans="1:29" ht="22.5">
      <c r="A19" s="1310"/>
      <c r="B19" s="1310">
        <v>1</v>
      </c>
      <c r="C19" s="813"/>
      <c r="D19" s="813"/>
      <c r="E19" s="815"/>
      <c r="F19" s="815"/>
      <c r="G19" s="815"/>
      <c r="H19" s="815"/>
      <c r="I19" s="810"/>
      <c r="J19" s="809"/>
      <c r="K19" s="812"/>
      <c r="L19" s="562" t="str">
        <f>mergeValue(A19) &amp;"."&amp; mergeValue(B19)</f>
        <v>1.1</v>
      </c>
      <c r="M19" s="516" t="s">
        <v>15</v>
      </c>
      <c r="N19" s="615"/>
      <c r="O19" s="1311"/>
      <c r="P19" s="1311"/>
      <c r="Q19" s="1311"/>
      <c r="R19" s="1311"/>
      <c r="S19" s="1311"/>
      <c r="T19" s="1311"/>
      <c r="U19" s="1311"/>
      <c r="V19" s="1311"/>
      <c r="W19" s="1129" t="s">
        <v>459</v>
      </c>
      <c r="Y19" s="558"/>
      <c r="Z19" s="558" t="str">
        <f t="shared" si="0"/>
        <v>Территория действия тарифа</v>
      </c>
      <c r="AA19" s="558"/>
      <c r="AB19" s="558"/>
      <c r="AC19" s="558"/>
    </row>
    <row r="20" spans="1:29" ht="22.5">
      <c r="A20" s="1310"/>
      <c r="B20" s="1310"/>
      <c r="C20" s="1310">
        <v>1</v>
      </c>
      <c r="D20" s="813"/>
      <c r="E20" s="815"/>
      <c r="F20" s="815"/>
      <c r="G20" s="815"/>
      <c r="H20" s="815"/>
      <c r="I20" s="817"/>
      <c r="J20" s="809"/>
      <c r="K20" s="812"/>
      <c r="L20" s="562" t="str">
        <f>mergeValue(A20) &amp;"."&amp; mergeValue(B20)&amp;"."&amp; mergeValue(C20)</f>
        <v>1.1.1</v>
      </c>
      <c r="M20" s="517" t="s">
        <v>7</v>
      </c>
      <c r="N20" s="615"/>
      <c r="O20" s="1311"/>
      <c r="P20" s="1311"/>
      <c r="Q20" s="1311"/>
      <c r="R20" s="1311"/>
      <c r="S20" s="1311"/>
      <c r="T20" s="1311"/>
      <c r="U20" s="1311"/>
      <c r="V20" s="1311"/>
      <c r="W20" s="1129" t="s">
        <v>600</v>
      </c>
      <c r="Y20" s="558"/>
      <c r="Z20" s="558" t="str">
        <f t="shared" si="0"/>
        <v xml:space="preserve">Наименование системы теплоснабжения </v>
      </c>
      <c r="AA20" s="558"/>
      <c r="AB20" s="558"/>
      <c r="AC20" s="558"/>
    </row>
    <row r="21" spans="1:29" ht="22.5">
      <c r="A21" s="1310"/>
      <c r="B21" s="1310"/>
      <c r="C21" s="1310"/>
      <c r="D21" s="1310">
        <v>1</v>
      </c>
      <c r="E21" s="815"/>
      <c r="F21" s="815"/>
      <c r="G21" s="815"/>
      <c r="H21" s="815"/>
      <c r="I21" s="817"/>
      <c r="J21" s="809"/>
      <c r="K21" s="812"/>
      <c r="L21" s="562" t="str">
        <f>mergeValue(A21) &amp;"."&amp; mergeValue(B21)&amp;"."&amp; mergeValue(C21)&amp;"."&amp; mergeValue(D21)</f>
        <v>1.1.1.1</v>
      </c>
      <c r="M21" s="518" t="s">
        <v>21</v>
      </c>
      <c r="N21" s="615"/>
      <c r="O21" s="1311"/>
      <c r="P21" s="1311"/>
      <c r="Q21" s="1311"/>
      <c r="R21" s="1311"/>
      <c r="S21" s="1311"/>
      <c r="T21" s="1311"/>
      <c r="U21" s="1311"/>
      <c r="V21" s="1311"/>
      <c r="W21" s="1129" t="s">
        <v>601</v>
      </c>
      <c r="Y21" s="558"/>
      <c r="Z21" s="558" t="str">
        <f t="shared" si="0"/>
        <v xml:space="preserve">Источник тепловой энергии  </v>
      </c>
      <c r="AA21" s="558"/>
      <c r="AB21" s="558"/>
      <c r="AC21" s="558"/>
    </row>
    <row r="22" spans="1:29" ht="78.75">
      <c r="A22" s="1310"/>
      <c r="B22" s="1310"/>
      <c r="C22" s="1310"/>
      <c r="D22" s="1310"/>
      <c r="E22" s="1310">
        <v>1</v>
      </c>
      <c r="F22" s="815"/>
      <c r="G22" s="815"/>
      <c r="H22" s="813">
        <v>1</v>
      </c>
      <c r="I22" s="1310">
        <v>1</v>
      </c>
      <c r="J22" s="815"/>
      <c r="K22" s="820"/>
      <c r="L22" s="562" t="str">
        <f>mergeValue(A22) &amp;"."&amp; mergeValue(B22)&amp;"."&amp; mergeValue(C22)&amp;"."&amp; mergeValue(D22)&amp;"."&amp; mergeValue(E22)</f>
        <v>1.1.1.1.1</v>
      </c>
      <c r="M22" s="524" t="s">
        <v>8</v>
      </c>
      <c r="N22" s="615"/>
      <c r="O22" s="1312"/>
      <c r="P22" s="1312"/>
      <c r="Q22" s="1312"/>
      <c r="R22" s="1312"/>
      <c r="S22" s="1312"/>
      <c r="T22" s="1312"/>
      <c r="U22" s="1312"/>
      <c r="V22" s="1312"/>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310"/>
      <c r="B23" s="1310"/>
      <c r="C23" s="1310"/>
      <c r="D23" s="1310"/>
      <c r="E23" s="1310"/>
      <c r="F23" s="1310">
        <v>1</v>
      </c>
      <c r="G23" s="813"/>
      <c r="H23" s="813"/>
      <c r="I23" s="1310"/>
      <c r="J23" s="1310">
        <v>1</v>
      </c>
      <c r="K23" s="821"/>
      <c r="L23" s="562" t="str">
        <f>mergeValue(A23) &amp;"."&amp; mergeValue(B23)&amp;"."&amp; mergeValue(C23)&amp;"."&amp; mergeValue(D23)&amp;"."&amp; mergeValue(E23)&amp;"."&amp; mergeValue(F23)</f>
        <v>1.1.1.1.1.1</v>
      </c>
      <c r="M23" s="525" t="s">
        <v>9</v>
      </c>
      <c r="N23" s="615"/>
      <c r="O23" s="1313"/>
      <c r="P23" s="1314"/>
      <c r="Q23" s="1314"/>
      <c r="R23" s="1314"/>
      <c r="S23" s="1314"/>
      <c r="T23" s="1314"/>
      <c r="U23" s="1314"/>
      <c r="V23" s="1315"/>
      <c r="W23" s="1129" t="s">
        <v>720</v>
      </c>
      <c r="Y23" s="558"/>
      <c r="Z23" s="558" t="str">
        <f t="shared" si="0"/>
        <v>Группа потребителей</v>
      </c>
      <c r="AA23" s="558"/>
      <c r="AB23" s="558"/>
      <c r="AC23" s="558"/>
    </row>
    <row r="24" spans="1:29" ht="122.1" customHeight="1">
      <c r="A24" s="1310"/>
      <c r="B24" s="1310"/>
      <c r="C24" s="1310"/>
      <c r="D24" s="1310"/>
      <c r="E24" s="1310"/>
      <c r="F24" s="1310"/>
      <c r="G24" s="813">
        <v>1</v>
      </c>
      <c r="H24" s="813"/>
      <c r="I24" s="1310"/>
      <c r="J24" s="1310"/>
      <c r="K24" s="821">
        <v>1</v>
      </c>
      <c r="L24" s="562" t="str">
        <f>mergeValue(A24) &amp;"."&amp; mergeValue(B24)&amp;"."&amp; mergeValue(C24)&amp;"."&amp; mergeValue(D24)&amp;"."&amp; mergeValue(E24)&amp;"."&amp; mergeValue(F24)&amp;"."&amp; mergeValue(G24)</f>
        <v>1.1.1.1.1.1.1</v>
      </c>
      <c r="M24" s="1088"/>
      <c r="N24" s="615"/>
      <c r="O24" s="532"/>
      <c r="P24" s="532"/>
      <c r="Q24" s="1040"/>
      <c r="R24" s="1305"/>
      <c r="S24" s="1306" t="s">
        <v>83</v>
      </c>
      <c r="T24" s="1305"/>
      <c r="U24" s="1306" t="s">
        <v>84</v>
      </c>
      <c r="V24" s="532"/>
      <c r="W24" s="1280" t="s">
        <v>721</v>
      </c>
      <c r="X24" s="554" t="str">
        <f>strCheckDate(O25:V25)</f>
        <v/>
      </c>
      <c r="Y24" s="558"/>
      <c r="Z24" s="558" t="str">
        <f t="shared" si="0"/>
        <v/>
      </c>
      <c r="AA24" s="558"/>
      <c r="AB24" s="558"/>
      <c r="AC24" s="558"/>
    </row>
    <row r="25" spans="1:29" ht="11.25" hidden="1">
      <c r="A25" s="1310"/>
      <c r="B25" s="1310"/>
      <c r="C25" s="1310"/>
      <c r="D25" s="1310"/>
      <c r="E25" s="1310"/>
      <c r="F25" s="1310"/>
      <c r="G25" s="813"/>
      <c r="H25" s="813"/>
      <c r="I25" s="1310"/>
      <c r="J25" s="1310"/>
      <c r="K25" s="821"/>
      <c r="L25" s="569"/>
      <c r="M25" s="615"/>
      <c r="N25" s="615"/>
      <c r="O25" s="532"/>
      <c r="P25" s="532"/>
      <c r="Q25" s="553" t="str">
        <f>R24 &amp; "-" &amp; T24</f>
        <v>-</v>
      </c>
      <c r="R25" s="1305"/>
      <c r="S25" s="1306"/>
      <c r="T25" s="1305"/>
      <c r="U25" s="1306"/>
      <c r="V25" s="532"/>
      <c r="W25" s="1281"/>
      <c r="Y25" s="558"/>
      <c r="Z25" s="558" t="str">
        <f t="shared" si="0"/>
        <v/>
      </c>
      <c r="AA25" s="558"/>
      <c r="AB25" s="558"/>
      <c r="AC25" s="558"/>
    </row>
    <row r="26" spans="1:29" ht="15" customHeight="1">
      <c r="A26" s="1310"/>
      <c r="B26" s="1310"/>
      <c r="C26" s="1310"/>
      <c r="D26" s="1310"/>
      <c r="E26" s="1310"/>
      <c r="F26" s="1310"/>
      <c r="G26" s="815"/>
      <c r="H26" s="813"/>
      <c r="I26" s="1310"/>
      <c r="J26" s="1310"/>
      <c r="K26" s="820"/>
      <c r="L26" s="508"/>
      <c r="M26" s="527" t="s">
        <v>24</v>
      </c>
      <c r="N26" s="534"/>
      <c r="O26" s="534"/>
      <c r="P26" s="534"/>
      <c r="Q26" s="534"/>
      <c r="R26" s="534"/>
      <c r="S26" s="534"/>
      <c r="T26" s="534"/>
      <c r="U26" s="534"/>
      <c r="V26" s="530"/>
      <c r="W26" s="1282"/>
      <c r="Y26" s="558"/>
      <c r="Z26" s="558" t="str">
        <f t="shared" si="0"/>
        <v>Добавить вид теплоносителя (параметры теплоносителя)</v>
      </c>
      <c r="AA26" s="558"/>
      <c r="AB26" s="558"/>
      <c r="AC26" s="558"/>
    </row>
    <row r="27" spans="1:29" ht="15" customHeight="1">
      <c r="A27" s="1310"/>
      <c r="B27" s="1310"/>
      <c r="C27" s="1310"/>
      <c r="D27" s="1310"/>
      <c r="E27" s="1310"/>
      <c r="F27" s="815"/>
      <c r="G27" s="815"/>
      <c r="H27" s="813"/>
      <c r="I27" s="1310"/>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310"/>
      <c r="B28" s="1310"/>
      <c r="C28" s="1310"/>
      <c r="D28" s="1310"/>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310"/>
      <c r="B29" s="1310"/>
      <c r="C29" s="1310"/>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310"/>
      <c r="B30" s="1310"/>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310"/>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4" t="s">
        <v>470</v>
      </c>
      <c r="G2" s="1275"/>
      <c r="H2" s="1276"/>
      <c r="I2" s="757"/>
    </row>
    <row r="3" spans="1:20" ht="3" customHeight="1"/>
    <row r="4" spans="1:20" s="955" customFormat="1" ht="11.25">
      <c r="A4" s="961"/>
      <c r="B4" s="961"/>
      <c r="C4" s="961"/>
      <c r="D4" s="961"/>
      <c r="F4" s="1235" t="s">
        <v>445</v>
      </c>
      <c r="G4" s="1235"/>
      <c r="H4" s="1235"/>
      <c r="I4" s="1277"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77"/>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29.04.2021</v>
      </c>
      <c r="I7" s="767" t="s">
        <v>472</v>
      </c>
      <c r="J7" s="584"/>
      <c r="K7" s="961"/>
      <c r="L7" s="961"/>
      <c r="M7" s="961"/>
      <c r="N7" s="961"/>
      <c r="O7" s="961"/>
      <c r="P7" s="961"/>
      <c r="Q7" s="961"/>
      <c r="R7" s="961"/>
      <c r="S7" s="961"/>
      <c r="T7" s="961"/>
    </row>
    <row r="8" spans="1:20" s="955" customFormat="1" ht="45">
      <c r="A8" s="1278">
        <v>1</v>
      </c>
      <c r="B8" s="961"/>
      <c r="C8" s="961"/>
      <c r="D8" s="961"/>
      <c r="F8" s="977" t="str">
        <f>"2." &amp;mergeValue(A8)</f>
        <v>2.1</v>
      </c>
      <c r="G8" s="766" t="s">
        <v>473</v>
      </c>
      <c r="H8" s="975" t="str">
        <f>IF('Перечень тарифов'!R21="","наименование отсутствует","" &amp; 'Перечень тарифов'!R21 &amp; "")</f>
        <v>наименование отсутствует</v>
      </c>
      <c r="I8" s="767" t="s">
        <v>568</v>
      </c>
      <c r="J8" s="584"/>
      <c r="K8" s="961"/>
      <c r="L8" s="961"/>
      <c r="M8" s="961"/>
      <c r="N8" s="961"/>
      <c r="O8" s="961"/>
      <c r="P8" s="961"/>
      <c r="Q8" s="961"/>
      <c r="R8" s="961"/>
      <c r="S8" s="961"/>
      <c r="T8" s="961"/>
    </row>
    <row r="9" spans="1:20" s="955" customFormat="1" ht="22.5">
      <c r="A9" s="1278"/>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566</v>
      </c>
      <c r="J9" s="584"/>
      <c r="K9" s="961"/>
      <c r="L9" s="961"/>
      <c r="M9" s="961"/>
      <c r="N9" s="961"/>
      <c r="O9" s="961"/>
      <c r="P9" s="961"/>
      <c r="Q9" s="961"/>
      <c r="R9" s="961"/>
      <c r="S9" s="961"/>
      <c r="T9" s="961"/>
    </row>
    <row r="10" spans="1:20" s="955" customFormat="1" ht="22.5">
      <c r="A10" s="1278"/>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78"/>
      <c r="B11" s="1278">
        <v>1</v>
      </c>
      <c r="C11" s="971"/>
      <c r="D11" s="971"/>
      <c r="F11" s="977" t="str">
        <f>"4."&amp;mergeValue(A11) &amp;"."&amp;mergeValue(B11)</f>
        <v>4.1.1</v>
      </c>
      <c r="G11" s="778" t="s">
        <v>570</v>
      </c>
      <c r="H11" s="975" t="str">
        <f>IF(region_name="","",region_name)</f>
        <v>Нижегородская область</v>
      </c>
      <c r="I11" s="767" t="s">
        <v>478</v>
      </c>
      <c r="J11" s="584"/>
      <c r="K11" s="961"/>
      <c r="L11" s="961"/>
      <c r="M11" s="961"/>
      <c r="N11" s="961"/>
      <c r="O11" s="961"/>
      <c r="P11" s="961"/>
      <c r="Q11" s="961"/>
      <c r="R11" s="961"/>
      <c r="S11" s="961"/>
      <c r="T11" s="961"/>
    </row>
    <row r="12" spans="1:20" s="955" customFormat="1" ht="22.5">
      <c r="A12" s="1278"/>
      <c r="B12" s="1278"/>
      <c r="C12" s="1278">
        <v>1</v>
      </c>
      <c r="D12" s="971"/>
      <c r="F12" s="977" t="str">
        <f>"4."&amp;mergeValue(A12) &amp;"."&amp;mergeValue(B12)&amp;"."&amp;mergeValue(C12)</f>
        <v>4.1.1.1</v>
      </c>
      <c r="G12" s="768" t="s">
        <v>476</v>
      </c>
      <c r="H12" s="975" t="str">
        <f>IF(Территории!H13="","","" &amp; Территории!H13 &amp; "")</f>
        <v>Кстовский муниципальный район</v>
      </c>
      <c r="I12" s="767" t="s">
        <v>479</v>
      </c>
      <c r="J12" s="584"/>
      <c r="K12" s="961"/>
      <c r="L12" s="961"/>
      <c r="M12" s="961"/>
      <c r="N12" s="961"/>
      <c r="O12" s="961"/>
      <c r="P12" s="961"/>
      <c r="Q12" s="961"/>
      <c r="R12" s="961"/>
      <c r="S12" s="961"/>
      <c r="T12" s="961"/>
    </row>
    <row r="13" spans="1:20" s="955" customFormat="1" ht="56.25">
      <c r="A13" s="1278"/>
      <c r="B13" s="1278"/>
      <c r="C13" s="1278"/>
      <c r="D13" s="971">
        <v>1</v>
      </c>
      <c r="F13" s="977" t="str">
        <f>"4."&amp;mergeValue(A13) &amp;"."&amp;mergeValue(B13)&amp;"."&amp;mergeValue(C13)&amp;"."&amp;mergeValue(D13)</f>
        <v>4.1.1.1.1</v>
      </c>
      <c r="G13" s="769" t="s">
        <v>477</v>
      </c>
      <c r="H13" s="975" t="str">
        <f>IF(Территории!R14="","","" &amp; Территории!R14 &amp; "")</f>
        <v>Афонинский сельсовет (22637404)</v>
      </c>
      <c r="I13" s="1183"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3" t="s">
        <v>571</v>
      </c>
      <c r="H15" s="1273"/>
      <c r="I15" s="931"/>
      <c r="J15" s="736"/>
      <c r="K15" s="736"/>
      <c r="L15" s="736"/>
      <c r="M15" s="736"/>
      <c r="N15" s="736"/>
      <c r="O15" s="736"/>
      <c r="P15" s="736"/>
      <c r="Q15" s="736"/>
      <c r="R15" s="736"/>
      <c r="S15" s="736"/>
      <c r="T15" s="736"/>
    </row>
  </sheetData>
  <sheetProtection algorithmName="SHA-512" hashValue="GwqzvKtYNlFVKaQ0kYLre7cRL42A+fE8tN/oR9/e/dlv/Y8OS9v2Qz+mytk0kU2E+2UJVn1e3cBfyWB+qEGP8Q==" saltValue="LMGuTBlN1Dwhy0bo6FS4i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CU30"/>
  <sheetViews>
    <sheetView showGridLines="0" topLeftCell="J23" zoomScaleNormal="100" workbookViewId="0">
      <selection activeCell="CE26" sqref="CE26"/>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customWidth="1"/>
    <col min="29" max="29" width="29.7109375" style="1074" customWidth="1"/>
    <col min="30" max="31" width="23.7109375" style="1074" hidden="1" customWidth="1"/>
    <col min="32" max="32" width="11.7109375" style="1074" customWidth="1"/>
    <col min="33" max="33" width="3.7109375" style="1074" customWidth="1"/>
    <col min="34" max="34" width="11.7109375" style="1074" customWidth="1"/>
    <col min="35" max="35" width="8.5703125" style="1074" customWidth="1"/>
    <col min="36" max="36" width="29.7109375" style="1074" customWidth="1"/>
    <col min="37" max="38" width="23.7109375" style="1074" hidden="1" customWidth="1"/>
    <col min="39" max="39" width="11.7109375" style="1074" customWidth="1"/>
    <col min="40" max="40" width="3.7109375" style="1074" customWidth="1"/>
    <col min="41" max="41" width="11.7109375" style="1074" customWidth="1"/>
    <col min="42" max="42" width="8.5703125" style="1074" customWidth="1"/>
    <col min="43" max="43" width="29.7109375" style="1074" customWidth="1"/>
    <col min="44" max="45" width="23.7109375" style="1074" hidden="1" customWidth="1"/>
    <col min="46" max="46" width="11.7109375" style="1074" customWidth="1"/>
    <col min="47" max="47" width="3.7109375" style="1074" customWidth="1"/>
    <col min="48" max="48" width="11.7109375" style="1074" customWidth="1"/>
    <col min="49" max="49" width="8.5703125" style="1074" customWidth="1"/>
    <col min="50" max="50" width="29.7109375" style="1074" customWidth="1"/>
    <col min="51" max="52" width="23.7109375" style="1074" hidden="1" customWidth="1"/>
    <col min="53" max="53" width="11.7109375" style="1074" customWidth="1"/>
    <col min="54" max="54" width="3.7109375" style="1074" customWidth="1"/>
    <col min="55" max="55" width="11.7109375" style="1074" customWidth="1"/>
    <col min="56" max="56" width="8.5703125" style="1074" customWidth="1"/>
    <col min="57" max="57" width="29.7109375" style="1074" customWidth="1"/>
    <col min="58" max="59" width="23.7109375" style="1074" hidden="1" customWidth="1"/>
    <col min="60" max="60" width="11.7109375" style="1074" customWidth="1"/>
    <col min="61" max="61" width="3.7109375" style="1074" customWidth="1"/>
    <col min="62" max="62" width="11.7109375" style="1074" customWidth="1"/>
    <col min="63" max="63" width="8.5703125" style="1074" customWidth="1"/>
    <col min="64" max="64" width="29.7109375" style="1074" customWidth="1"/>
    <col min="65" max="66" width="23.7109375" style="1074" hidden="1" customWidth="1"/>
    <col min="67" max="67" width="11.7109375" style="1074" customWidth="1"/>
    <col min="68" max="68" width="3.7109375" style="1074" customWidth="1"/>
    <col min="69" max="69" width="11.7109375" style="1074" customWidth="1"/>
    <col min="70" max="70" width="8.5703125" style="1074" customWidth="1"/>
    <col min="71" max="71" width="29.7109375" style="1074" customWidth="1"/>
    <col min="72" max="73" width="23.7109375" style="1074" hidden="1" customWidth="1"/>
    <col min="74" max="74" width="11.7109375" style="1074" customWidth="1"/>
    <col min="75" max="75" width="3.7109375" style="1074" customWidth="1"/>
    <col min="76" max="76" width="11.7109375" style="1074" customWidth="1"/>
    <col min="77" max="77" width="8.5703125" style="1074" customWidth="1"/>
    <col min="78" max="78" width="29.7109375" style="1074" customWidth="1"/>
    <col min="79" max="80" width="23.7109375" style="1074" hidden="1" customWidth="1"/>
    <col min="81" max="81" width="11.7109375" style="1074" customWidth="1"/>
    <col min="82" max="82" width="3.7109375" style="1074" customWidth="1"/>
    <col min="83" max="83" width="11.7109375" style="1074" customWidth="1"/>
    <col min="84" max="84" width="8.5703125" style="1074" hidden="1" customWidth="1"/>
    <col min="85" max="85" width="4.7109375" style="938" customWidth="1"/>
    <col min="86" max="86" width="115.7109375" style="938" customWidth="1"/>
    <col min="87" max="88" width="10.5703125" style="956"/>
    <col min="89" max="89" width="11.140625" style="956" customWidth="1"/>
    <col min="90" max="97" width="10.5703125" style="956"/>
    <col min="98" max="319" width="10.5703125" style="938"/>
    <col min="320" max="327" width="0" style="938" hidden="1" customWidth="1"/>
    <col min="328" max="328" width="3.7109375" style="938" customWidth="1"/>
    <col min="329" max="329" width="3.85546875" style="938" customWidth="1"/>
    <col min="330" max="330" width="3.7109375" style="938" customWidth="1"/>
    <col min="331" max="331" width="12.7109375" style="938" customWidth="1"/>
    <col min="332" max="332" width="52.7109375" style="938" customWidth="1"/>
    <col min="333" max="336" width="0" style="938" hidden="1" customWidth="1"/>
    <col min="337" max="337" width="12.28515625" style="938" customWidth="1"/>
    <col min="338" max="338" width="6.42578125" style="938" customWidth="1"/>
    <col min="339" max="339" width="12.28515625" style="938" customWidth="1"/>
    <col min="340" max="340" width="0" style="938" hidden="1" customWidth="1"/>
    <col min="341" max="341" width="3.7109375" style="938" customWidth="1"/>
    <col min="342" max="342" width="11.140625" style="938" bestFit="1" customWidth="1"/>
    <col min="343" max="344" width="10.5703125" style="938"/>
    <col min="345" max="345" width="11.140625" style="938" customWidth="1"/>
    <col min="346" max="575" width="10.5703125" style="938"/>
    <col min="576" max="583" width="0" style="938" hidden="1" customWidth="1"/>
    <col min="584" max="584" width="3.7109375" style="938" customWidth="1"/>
    <col min="585" max="585" width="3.85546875" style="938" customWidth="1"/>
    <col min="586" max="586" width="3.7109375" style="938" customWidth="1"/>
    <col min="587" max="587" width="12.7109375" style="938" customWidth="1"/>
    <col min="588" max="588" width="52.7109375" style="938" customWidth="1"/>
    <col min="589" max="592" width="0" style="938" hidden="1" customWidth="1"/>
    <col min="593" max="593" width="12.28515625" style="938" customWidth="1"/>
    <col min="594" max="594" width="6.42578125" style="938" customWidth="1"/>
    <col min="595" max="595" width="12.28515625" style="938" customWidth="1"/>
    <col min="596" max="596" width="0" style="938" hidden="1" customWidth="1"/>
    <col min="597" max="597" width="3.7109375" style="938" customWidth="1"/>
    <col min="598" max="598" width="11.140625" style="938" bestFit="1" customWidth="1"/>
    <col min="599" max="600" width="10.5703125" style="938"/>
    <col min="601" max="601" width="11.140625" style="938" customWidth="1"/>
    <col min="602" max="831" width="10.5703125" style="938"/>
    <col min="832" max="839" width="0" style="938" hidden="1" customWidth="1"/>
    <col min="840" max="840" width="3.7109375" style="938" customWidth="1"/>
    <col min="841" max="841" width="3.85546875" style="938" customWidth="1"/>
    <col min="842" max="842" width="3.7109375" style="938" customWidth="1"/>
    <col min="843" max="843" width="12.7109375" style="938" customWidth="1"/>
    <col min="844" max="844" width="52.7109375" style="938" customWidth="1"/>
    <col min="845" max="848" width="0" style="938" hidden="1" customWidth="1"/>
    <col min="849" max="849" width="12.28515625" style="938" customWidth="1"/>
    <col min="850" max="850" width="6.42578125" style="938" customWidth="1"/>
    <col min="851" max="851" width="12.28515625" style="938" customWidth="1"/>
    <col min="852" max="852" width="0" style="938" hidden="1" customWidth="1"/>
    <col min="853" max="853" width="3.7109375" style="938" customWidth="1"/>
    <col min="854" max="854" width="11.140625" style="938" bestFit="1" customWidth="1"/>
    <col min="855" max="856" width="10.5703125" style="938"/>
    <col min="857" max="857" width="11.140625" style="938" customWidth="1"/>
    <col min="858" max="1087" width="10.5703125" style="938"/>
    <col min="1088" max="1095" width="0" style="938" hidden="1" customWidth="1"/>
    <col min="1096" max="1096" width="3.7109375" style="938" customWidth="1"/>
    <col min="1097" max="1097" width="3.85546875" style="938" customWidth="1"/>
    <col min="1098" max="1098" width="3.7109375" style="938" customWidth="1"/>
    <col min="1099" max="1099" width="12.7109375" style="938" customWidth="1"/>
    <col min="1100" max="1100" width="52.7109375" style="938" customWidth="1"/>
    <col min="1101" max="1104" width="0" style="938" hidden="1" customWidth="1"/>
    <col min="1105" max="1105" width="12.28515625" style="938" customWidth="1"/>
    <col min="1106" max="1106" width="6.42578125" style="938" customWidth="1"/>
    <col min="1107" max="1107" width="12.28515625" style="938" customWidth="1"/>
    <col min="1108" max="1108" width="0" style="938" hidden="1" customWidth="1"/>
    <col min="1109" max="1109" width="3.7109375" style="938" customWidth="1"/>
    <col min="1110" max="1110" width="11.140625" style="938" bestFit="1" customWidth="1"/>
    <col min="1111" max="1112" width="10.5703125" style="938"/>
    <col min="1113" max="1113" width="11.140625" style="938" customWidth="1"/>
    <col min="1114" max="1343" width="10.5703125" style="938"/>
    <col min="1344" max="1351" width="0" style="938" hidden="1" customWidth="1"/>
    <col min="1352" max="1352" width="3.7109375" style="938" customWidth="1"/>
    <col min="1353" max="1353" width="3.85546875" style="938" customWidth="1"/>
    <col min="1354" max="1354" width="3.7109375" style="938" customWidth="1"/>
    <col min="1355" max="1355" width="12.7109375" style="938" customWidth="1"/>
    <col min="1356" max="1356" width="52.7109375" style="938" customWidth="1"/>
    <col min="1357" max="1360" width="0" style="938" hidden="1" customWidth="1"/>
    <col min="1361" max="1361" width="12.28515625" style="938" customWidth="1"/>
    <col min="1362" max="1362" width="6.42578125" style="938" customWidth="1"/>
    <col min="1363" max="1363" width="12.28515625" style="938" customWidth="1"/>
    <col min="1364" max="1364" width="0" style="938" hidden="1" customWidth="1"/>
    <col min="1365" max="1365" width="3.7109375" style="938" customWidth="1"/>
    <col min="1366" max="1366" width="11.140625" style="938" bestFit="1" customWidth="1"/>
    <col min="1367" max="1368" width="10.5703125" style="938"/>
    <col min="1369" max="1369" width="11.140625" style="938" customWidth="1"/>
    <col min="1370" max="1599" width="10.5703125" style="938"/>
    <col min="1600" max="1607" width="0" style="938" hidden="1" customWidth="1"/>
    <col min="1608" max="1608" width="3.7109375" style="938" customWidth="1"/>
    <col min="1609" max="1609" width="3.85546875" style="938" customWidth="1"/>
    <col min="1610" max="1610" width="3.7109375" style="938" customWidth="1"/>
    <col min="1611" max="1611" width="12.7109375" style="938" customWidth="1"/>
    <col min="1612" max="1612" width="52.7109375" style="938" customWidth="1"/>
    <col min="1613" max="1616" width="0" style="938" hidden="1" customWidth="1"/>
    <col min="1617" max="1617" width="12.28515625" style="938" customWidth="1"/>
    <col min="1618" max="1618" width="6.42578125" style="938" customWidth="1"/>
    <col min="1619" max="1619" width="12.28515625" style="938" customWidth="1"/>
    <col min="1620" max="1620" width="0" style="938" hidden="1" customWidth="1"/>
    <col min="1621" max="1621" width="3.7109375" style="938" customWidth="1"/>
    <col min="1622" max="1622" width="11.140625" style="938" bestFit="1" customWidth="1"/>
    <col min="1623" max="1624" width="10.5703125" style="938"/>
    <col min="1625" max="1625" width="11.140625" style="938" customWidth="1"/>
    <col min="1626" max="1855" width="10.5703125" style="938"/>
    <col min="1856" max="1863" width="0" style="938" hidden="1" customWidth="1"/>
    <col min="1864" max="1864" width="3.7109375" style="938" customWidth="1"/>
    <col min="1865" max="1865" width="3.85546875" style="938" customWidth="1"/>
    <col min="1866" max="1866" width="3.7109375" style="938" customWidth="1"/>
    <col min="1867" max="1867" width="12.7109375" style="938" customWidth="1"/>
    <col min="1868" max="1868" width="52.7109375" style="938" customWidth="1"/>
    <col min="1869" max="1872" width="0" style="938" hidden="1" customWidth="1"/>
    <col min="1873" max="1873" width="12.28515625" style="938" customWidth="1"/>
    <col min="1874" max="1874" width="6.42578125" style="938" customWidth="1"/>
    <col min="1875" max="1875" width="12.28515625" style="938" customWidth="1"/>
    <col min="1876" max="1876" width="0" style="938" hidden="1" customWidth="1"/>
    <col min="1877" max="1877" width="3.7109375" style="938" customWidth="1"/>
    <col min="1878" max="1878" width="11.140625" style="938" bestFit="1" customWidth="1"/>
    <col min="1879" max="1880" width="10.5703125" style="938"/>
    <col min="1881" max="1881" width="11.140625" style="938" customWidth="1"/>
    <col min="1882" max="2111" width="10.5703125" style="938"/>
    <col min="2112" max="2119" width="0" style="938" hidden="1" customWidth="1"/>
    <col min="2120" max="2120" width="3.7109375" style="938" customWidth="1"/>
    <col min="2121" max="2121" width="3.85546875" style="938" customWidth="1"/>
    <col min="2122" max="2122" width="3.7109375" style="938" customWidth="1"/>
    <col min="2123" max="2123" width="12.7109375" style="938" customWidth="1"/>
    <col min="2124" max="2124" width="52.7109375" style="938" customWidth="1"/>
    <col min="2125" max="2128" width="0" style="938" hidden="1" customWidth="1"/>
    <col min="2129" max="2129" width="12.28515625" style="938" customWidth="1"/>
    <col min="2130" max="2130" width="6.42578125" style="938" customWidth="1"/>
    <col min="2131" max="2131" width="12.28515625" style="938" customWidth="1"/>
    <col min="2132" max="2132" width="0" style="938" hidden="1" customWidth="1"/>
    <col min="2133" max="2133" width="3.7109375" style="938" customWidth="1"/>
    <col min="2134" max="2134" width="11.140625" style="938" bestFit="1" customWidth="1"/>
    <col min="2135" max="2136" width="10.5703125" style="938"/>
    <col min="2137" max="2137" width="11.140625" style="938" customWidth="1"/>
    <col min="2138" max="2367" width="10.5703125" style="938"/>
    <col min="2368" max="2375" width="0" style="938" hidden="1" customWidth="1"/>
    <col min="2376" max="2376" width="3.7109375" style="938" customWidth="1"/>
    <col min="2377" max="2377" width="3.85546875" style="938" customWidth="1"/>
    <col min="2378" max="2378" width="3.7109375" style="938" customWidth="1"/>
    <col min="2379" max="2379" width="12.7109375" style="938" customWidth="1"/>
    <col min="2380" max="2380" width="52.7109375" style="938" customWidth="1"/>
    <col min="2381" max="2384" width="0" style="938" hidden="1" customWidth="1"/>
    <col min="2385" max="2385" width="12.28515625" style="938" customWidth="1"/>
    <col min="2386" max="2386" width="6.42578125" style="938" customWidth="1"/>
    <col min="2387" max="2387" width="12.28515625" style="938" customWidth="1"/>
    <col min="2388" max="2388" width="0" style="938" hidden="1" customWidth="1"/>
    <col min="2389" max="2389" width="3.7109375" style="938" customWidth="1"/>
    <col min="2390" max="2390" width="11.140625" style="938" bestFit="1" customWidth="1"/>
    <col min="2391" max="2392" width="10.5703125" style="938"/>
    <col min="2393" max="2393" width="11.140625" style="938" customWidth="1"/>
    <col min="2394" max="2623" width="10.5703125" style="938"/>
    <col min="2624" max="2631" width="0" style="938" hidden="1" customWidth="1"/>
    <col min="2632" max="2632" width="3.7109375" style="938" customWidth="1"/>
    <col min="2633" max="2633" width="3.85546875" style="938" customWidth="1"/>
    <col min="2634" max="2634" width="3.7109375" style="938" customWidth="1"/>
    <col min="2635" max="2635" width="12.7109375" style="938" customWidth="1"/>
    <col min="2636" max="2636" width="52.7109375" style="938" customWidth="1"/>
    <col min="2637" max="2640" width="0" style="938" hidden="1" customWidth="1"/>
    <col min="2641" max="2641" width="12.28515625" style="938" customWidth="1"/>
    <col min="2642" max="2642" width="6.42578125" style="938" customWidth="1"/>
    <col min="2643" max="2643" width="12.28515625" style="938" customWidth="1"/>
    <col min="2644" max="2644" width="0" style="938" hidden="1" customWidth="1"/>
    <col min="2645" max="2645" width="3.7109375" style="938" customWidth="1"/>
    <col min="2646" max="2646" width="11.140625" style="938" bestFit="1" customWidth="1"/>
    <col min="2647" max="2648" width="10.5703125" style="938"/>
    <col min="2649" max="2649" width="11.140625" style="938" customWidth="1"/>
    <col min="2650" max="2879" width="10.5703125" style="938"/>
    <col min="2880" max="2887" width="0" style="938" hidden="1" customWidth="1"/>
    <col min="2888" max="2888" width="3.7109375" style="938" customWidth="1"/>
    <col min="2889" max="2889" width="3.85546875" style="938" customWidth="1"/>
    <col min="2890" max="2890" width="3.7109375" style="938" customWidth="1"/>
    <col min="2891" max="2891" width="12.7109375" style="938" customWidth="1"/>
    <col min="2892" max="2892" width="52.7109375" style="938" customWidth="1"/>
    <col min="2893" max="2896" width="0" style="938" hidden="1" customWidth="1"/>
    <col min="2897" max="2897" width="12.28515625" style="938" customWidth="1"/>
    <col min="2898" max="2898" width="6.42578125" style="938" customWidth="1"/>
    <col min="2899" max="2899" width="12.28515625" style="938" customWidth="1"/>
    <col min="2900" max="2900" width="0" style="938" hidden="1" customWidth="1"/>
    <col min="2901" max="2901" width="3.7109375" style="938" customWidth="1"/>
    <col min="2902" max="2902" width="11.140625" style="938" bestFit="1" customWidth="1"/>
    <col min="2903" max="2904" width="10.5703125" style="938"/>
    <col min="2905" max="2905" width="11.140625" style="938" customWidth="1"/>
    <col min="2906" max="3135" width="10.5703125" style="938"/>
    <col min="3136" max="3143" width="0" style="938" hidden="1" customWidth="1"/>
    <col min="3144" max="3144" width="3.7109375" style="938" customWidth="1"/>
    <col min="3145" max="3145" width="3.85546875" style="938" customWidth="1"/>
    <col min="3146" max="3146" width="3.7109375" style="938" customWidth="1"/>
    <col min="3147" max="3147" width="12.7109375" style="938" customWidth="1"/>
    <col min="3148" max="3148" width="52.7109375" style="938" customWidth="1"/>
    <col min="3149" max="3152" width="0" style="938" hidden="1" customWidth="1"/>
    <col min="3153" max="3153" width="12.28515625" style="938" customWidth="1"/>
    <col min="3154" max="3154" width="6.42578125" style="938" customWidth="1"/>
    <col min="3155" max="3155" width="12.28515625" style="938" customWidth="1"/>
    <col min="3156" max="3156" width="0" style="938" hidden="1" customWidth="1"/>
    <col min="3157" max="3157" width="3.7109375" style="938" customWidth="1"/>
    <col min="3158" max="3158" width="11.140625" style="938" bestFit="1" customWidth="1"/>
    <col min="3159" max="3160" width="10.5703125" style="938"/>
    <col min="3161" max="3161" width="11.140625" style="938" customWidth="1"/>
    <col min="3162" max="3391" width="10.5703125" style="938"/>
    <col min="3392" max="3399" width="0" style="938" hidden="1" customWidth="1"/>
    <col min="3400" max="3400" width="3.7109375" style="938" customWidth="1"/>
    <col min="3401" max="3401" width="3.85546875" style="938" customWidth="1"/>
    <col min="3402" max="3402" width="3.7109375" style="938" customWidth="1"/>
    <col min="3403" max="3403" width="12.7109375" style="938" customWidth="1"/>
    <col min="3404" max="3404" width="52.7109375" style="938" customWidth="1"/>
    <col min="3405" max="3408" width="0" style="938" hidden="1" customWidth="1"/>
    <col min="3409" max="3409" width="12.28515625" style="938" customWidth="1"/>
    <col min="3410" max="3410" width="6.42578125" style="938" customWidth="1"/>
    <col min="3411" max="3411" width="12.28515625" style="938" customWidth="1"/>
    <col min="3412" max="3412" width="0" style="938" hidden="1" customWidth="1"/>
    <col min="3413" max="3413" width="3.7109375" style="938" customWidth="1"/>
    <col min="3414" max="3414" width="11.140625" style="938" bestFit="1" customWidth="1"/>
    <col min="3415" max="3416" width="10.5703125" style="938"/>
    <col min="3417" max="3417" width="11.140625" style="938" customWidth="1"/>
    <col min="3418" max="3647" width="10.5703125" style="938"/>
    <col min="3648" max="3655" width="0" style="938" hidden="1" customWidth="1"/>
    <col min="3656" max="3656" width="3.7109375" style="938" customWidth="1"/>
    <col min="3657" max="3657" width="3.85546875" style="938" customWidth="1"/>
    <col min="3658" max="3658" width="3.7109375" style="938" customWidth="1"/>
    <col min="3659" max="3659" width="12.7109375" style="938" customWidth="1"/>
    <col min="3660" max="3660" width="52.7109375" style="938" customWidth="1"/>
    <col min="3661" max="3664" width="0" style="938" hidden="1" customWidth="1"/>
    <col min="3665" max="3665" width="12.28515625" style="938" customWidth="1"/>
    <col min="3666" max="3666" width="6.42578125" style="938" customWidth="1"/>
    <col min="3667" max="3667" width="12.28515625" style="938" customWidth="1"/>
    <col min="3668" max="3668" width="0" style="938" hidden="1" customWidth="1"/>
    <col min="3669" max="3669" width="3.7109375" style="938" customWidth="1"/>
    <col min="3670" max="3670" width="11.140625" style="938" bestFit="1" customWidth="1"/>
    <col min="3671" max="3672" width="10.5703125" style="938"/>
    <col min="3673" max="3673" width="11.140625" style="938" customWidth="1"/>
    <col min="3674" max="3903" width="10.5703125" style="938"/>
    <col min="3904" max="3911" width="0" style="938" hidden="1" customWidth="1"/>
    <col min="3912" max="3912" width="3.7109375" style="938" customWidth="1"/>
    <col min="3913" max="3913" width="3.85546875" style="938" customWidth="1"/>
    <col min="3914" max="3914" width="3.7109375" style="938" customWidth="1"/>
    <col min="3915" max="3915" width="12.7109375" style="938" customWidth="1"/>
    <col min="3916" max="3916" width="52.7109375" style="938" customWidth="1"/>
    <col min="3917" max="3920" width="0" style="938" hidden="1" customWidth="1"/>
    <col min="3921" max="3921" width="12.28515625" style="938" customWidth="1"/>
    <col min="3922" max="3922" width="6.42578125" style="938" customWidth="1"/>
    <col min="3923" max="3923" width="12.28515625" style="938" customWidth="1"/>
    <col min="3924" max="3924" width="0" style="938" hidden="1" customWidth="1"/>
    <col min="3925" max="3925" width="3.7109375" style="938" customWidth="1"/>
    <col min="3926" max="3926" width="11.140625" style="938" bestFit="1" customWidth="1"/>
    <col min="3927" max="3928" width="10.5703125" style="938"/>
    <col min="3929" max="3929" width="11.140625" style="938" customWidth="1"/>
    <col min="3930" max="4159" width="10.5703125" style="938"/>
    <col min="4160" max="4167" width="0" style="938" hidden="1" customWidth="1"/>
    <col min="4168" max="4168" width="3.7109375" style="938" customWidth="1"/>
    <col min="4169" max="4169" width="3.85546875" style="938" customWidth="1"/>
    <col min="4170" max="4170" width="3.7109375" style="938" customWidth="1"/>
    <col min="4171" max="4171" width="12.7109375" style="938" customWidth="1"/>
    <col min="4172" max="4172" width="52.7109375" style="938" customWidth="1"/>
    <col min="4173" max="4176" width="0" style="938" hidden="1" customWidth="1"/>
    <col min="4177" max="4177" width="12.28515625" style="938" customWidth="1"/>
    <col min="4178" max="4178" width="6.42578125" style="938" customWidth="1"/>
    <col min="4179" max="4179" width="12.28515625" style="938" customWidth="1"/>
    <col min="4180" max="4180" width="0" style="938" hidden="1" customWidth="1"/>
    <col min="4181" max="4181" width="3.7109375" style="938" customWidth="1"/>
    <col min="4182" max="4182" width="11.140625" style="938" bestFit="1" customWidth="1"/>
    <col min="4183" max="4184" width="10.5703125" style="938"/>
    <col min="4185" max="4185" width="11.140625" style="938" customWidth="1"/>
    <col min="4186" max="4415" width="10.5703125" style="938"/>
    <col min="4416" max="4423" width="0" style="938" hidden="1" customWidth="1"/>
    <col min="4424" max="4424" width="3.7109375" style="938" customWidth="1"/>
    <col min="4425" max="4425" width="3.85546875" style="938" customWidth="1"/>
    <col min="4426" max="4426" width="3.7109375" style="938" customWidth="1"/>
    <col min="4427" max="4427" width="12.7109375" style="938" customWidth="1"/>
    <col min="4428" max="4428" width="52.7109375" style="938" customWidth="1"/>
    <col min="4429" max="4432" width="0" style="938" hidden="1" customWidth="1"/>
    <col min="4433" max="4433" width="12.28515625" style="938" customWidth="1"/>
    <col min="4434" max="4434" width="6.42578125" style="938" customWidth="1"/>
    <col min="4435" max="4435" width="12.28515625" style="938" customWidth="1"/>
    <col min="4436" max="4436" width="0" style="938" hidden="1" customWidth="1"/>
    <col min="4437" max="4437" width="3.7109375" style="938" customWidth="1"/>
    <col min="4438" max="4438" width="11.140625" style="938" bestFit="1" customWidth="1"/>
    <col min="4439" max="4440" width="10.5703125" style="938"/>
    <col min="4441" max="4441" width="11.140625" style="938" customWidth="1"/>
    <col min="4442" max="4671" width="10.5703125" style="938"/>
    <col min="4672" max="4679" width="0" style="938" hidden="1" customWidth="1"/>
    <col min="4680" max="4680" width="3.7109375" style="938" customWidth="1"/>
    <col min="4681" max="4681" width="3.85546875" style="938" customWidth="1"/>
    <col min="4682" max="4682" width="3.7109375" style="938" customWidth="1"/>
    <col min="4683" max="4683" width="12.7109375" style="938" customWidth="1"/>
    <col min="4684" max="4684" width="52.7109375" style="938" customWidth="1"/>
    <col min="4685" max="4688" width="0" style="938" hidden="1" customWidth="1"/>
    <col min="4689" max="4689" width="12.28515625" style="938" customWidth="1"/>
    <col min="4690" max="4690" width="6.42578125" style="938" customWidth="1"/>
    <col min="4691" max="4691" width="12.28515625" style="938" customWidth="1"/>
    <col min="4692" max="4692" width="0" style="938" hidden="1" customWidth="1"/>
    <col min="4693" max="4693" width="3.7109375" style="938" customWidth="1"/>
    <col min="4694" max="4694" width="11.140625" style="938" bestFit="1" customWidth="1"/>
    <col min="4695" max="4696" width="10.5703125" style="938"/>
    <col min="4697" max="4697" width="11.140625" style="938" customWidth="1"/>
    <col min="4698" max="4927" width="10.5703125" style="938"/>
    <col min="4928" max="4935" width="0" style="938" hidden="1" customWidth="1"/>
    <col min="4936" max="4936" width="3.7109375" style="938" customWidth="1"/>
    <col min="4937" max="4937" width="3.85546875" style="938" customWidth="1"/>
    <col min="4938" max="4938" width="3.7109375" style="938" customWidth="1"/>
    <col min="4939" max="4939" width="12.7109375" style="938" customWidth="1"/>
    <col min="4940" max="4940" width="52.7109375" style="938" customWidth="1"/>
    <col min="4941" max="4944" width="0" style="938" hidden="1" customWidth="1"/>
    <col min="4945" max="4945" width="12.28515625" style="938" customWidth="1"/>
    <col min="4946" max="4946" width="6.42578125" style="938" customWidth="1"/>
    <col min="4947" max="4947" width="12.28515625" style="938" customWidth="1"/>
    <col min="4948" max="4948" width="0" style="938" hidden="1" customWidth="1"/>
    <col min="4949" max="4949" width="3.7109375" style="938" customWidth="1"/>
    <col min="4950" max="4950" width="11.140625" style="938" bestFit="1" customWidth="1"/>
    <col min="4951" max="4952" width="10.5703125" style="938"/>
    <col min="4953" max="4953" width="11.140625" style="938" customWidth="1"/>
    <col min="4954" max="5183" width="10.5703125" style="938"/>
    <col min="5184" max="5191" width="0" style="938" hidden="1" customWidth="1"/>
    <col min="5192" max="5192" width="3.7109375" style="938" customWidth="1"/>
    <col min="5193" max="5193" width="3.85546875" style="938" customWidth="1"/>
    <col min="5194" max="5194" width="3.7109375" style="938" customWidth="1"/>
    <col min="5195" max="5195" width="12.7109375" style="938" customWidth="1"/>
    <col min="5196" max="5196" width="52.7109375" style="938" customWidth="1"/>
    <col min="5197" max="5200" width="0" style="938" hidden="1" customWidth="1"/>
    <col min="5201" max="5201" width="12.28515625" style="938" customWidth="1"/>
    <col min="5202" max="5202" width="6.42578125" style="938" customWidth="1"/>
    <col min="5203" max="5203" width="12.28515625" style="938" customWidth="1"/>
    <col min="5204" max="5204" width="0" style="938" hidden="1" customWidth="1"/>
    <col min="5205" max="5205" width="3.7109375" style="938" customWidth="1"/>
    <col min="5206" max="5206" width="11.140625" style="938" bestFit="1" customWidth="1"/>
    <col min="5207" max="5208" width="10.5703125" style="938"/>
    <col min="5209" max="5209" width="11.140625" style="938" customWidth="1"/>
    <col min="5210" max="5439" width="10.5703125" style="938"/>
    <col min="5440" max="5447" width="0" style="938" hidden="1" customWidth="1"/>
    <col min="5448" max="5448" width="3.7109375" style="938" customWidth="1"/>
    <col min="5449" max="5449" width="3.85546875" style="938" customWidth="1"/>
    <col min="5450" max="5450" width="3.7109375" style="938" customWidth="1"/>
    <col min="5451" max="5451" width="12.7109375" style="938" customWidth="1"/>
    <col min="5452" max="5452" width="52.7109375" style="938" customWidth="1"/>
    <col min="5453" max="5456" width="0" style="938" hidden="1" customWidth="1"/>
    <col min="5457" max="5457" width="12.28515625" style="938" customWidth="1"/>
    <col min="5458" max="5458" width="6.42578125" style="938" customWidth="1"/>
    <col min="5459" max="5459" width="12.28515625" style="938" customWidth="1"/>
    <col min="5460" max="5460" width="0" style="938" hidden="1" customWidth="1"/>
    <col min="5461" max="5461" width="3.7109375" style="938" customWidth="1"/>
    <col min="5462" max="5462" width="11.140625" style="938" bestFit="1" customWidth="1"/>
    <col min="5463" max="5464" width="10.5703125" style="938"/>
    <col min="5465" max="5465" width="11.140625" style="938" customWidth="1"/>
    <col min="5466" max="5695" width="10.5703125" style="938"/>
    <col min="5696" max="5703" width="0" style="938" hidden="1" customWidth="1"/>
    <col min="5704" max="5704" width="3.7109375" style="938" customWidth="1"/>
    <col min="5705" max="5705" width="3.85546875" style="938" customWidth="1"/>
    <col min="5706" max="5706" width="3.7109375" style="938" customWidth="1"/>
    <col min="5707" max="5707" width="12.7109375" style="938" customWidth="1"/>
    <col min="5708" max="5708" width="52.7109375" style="938" customWidth="1"/>
    <col min="5709" max="5712" width="0" style="938" hidden="1" customWidth="1"/>
    <col min="5713" max="5713" width="12.28515625" style="938" customWidth="1"/>
    <col min="5714" max="5714" width="6.42578125" style="938" customWidth="1"/>
    <col min="5715" max="5715" width="12.28515625" style="938" customWidth="1"/>
    <col min="5716" max="5716" width="0" style="938" hidden="1" customWidth="1"/>
    <col min="5717" max="5717" width="3.7109375" style="938" customWidth="1"/>
    <col min="5718" max="5718" width="11.140625" style="938" bestFit="1" customWidth="1"/>
    <col min="5719" max="5720" width="10.5703125" style="938"/>
    <col min="5721" max="5721" width="11.140625" style="938" customWidth="1"/>
    <col min="5722" max="5951" width="10.5703125" style="938"/>
    <col min="5952" max="5959" width="0" style="938" hidden="1" customWidth="1"/>
    <col min="5960" max="5960" width="3.7109375" style="938" customWidth="1"/>
    <col min="5961" max="5961" width="3.85546875" style="938" customWidth="1"/>
    <col min="5962" max="5962" width="3.7109375" style="938" customWidth="1"/>
    <col min="5963" max="5963" width="12.7109375" style="938" customWidth="1"/>
    <col min="5964" max="5964" width="52.7109375" style="938" customWidth="1"/>
    <col min="5965" max="5968" width="0" style="938" hidden="1" customWidth="1"/>
    <col min="5969" max="5969" width="12.28515625" style="938" customWidth="1"/>
    <col min="5970" max="5970" width="6.42578125" style="938" customWidth="1"/>
    <col min="5971" max="5971" width="12.28515625" style="938" customWidth="1"/>
    <col min="5972" max="5972" width="0" style="938" hidden="1" customWidth="1"/>
    <col min="5973" max="5973" width="3.7109375" style="938" customWidth="1"/>
    <col min="5974" max="5974" width="11.140625" style="938" bestFit="1" customWidth="1"/>
    <col min="5975" max="5976" width="10.5703125" style="938"/>
    <col min="5977" max="5977" width="11.140625" style="938" customWidth="1"/>
    <col min="5978" max="6207" width="10.5703125" style="938"/>
    <col min="6208" max="6215" width="0" style="938" hidden="1" customWidth="1"/>
    <col min="6216" max="6216" width="3.7109375" style="938" customWidth="1"/>
    <col min="6217" max="6217" width="3.85546875" style="938" customWidth="1"/>
    <col min="6218" max="6218" width="3.7109375" style="938" customWidth="1"/>
    <col min="6219" max="6219" width="12.7109375" style="938" customWidth="1"/>
    <col min="6220" max="6220" width="52.7109375" style="938" customWidth="1"/>
    <col min="6221" max="6224" width="0" style="938" hidden="1" customWidth="1"/>
    <col min="6225" max="6225" width="12.28515625" style="938" customWidth="1"/>
    <col min="6226" max="6226" width="6.42578125" style="938" customWidth="1"/>
    <col min="6227" max="6227" width="12.28515625" style="938" customWidth="1"/>
    <col min="6228" max="6228" width="0" style="938" hidden="1" customWidth="1"/>
    <col min="6229" max="6229" width="3.7109375" style="938" customWidth="1"/>
    <col min="6230" max="6230" width="11.140625" style="938" bestFit="1" customWidth="1"/>
    <col min="6231" max="6232" width="10.5703125" style="938"/>
    <col min="6233" max="6233" width="11.140625" style="938" customWidth="1"/>
    <col min="6234" max="6463" width="10.5703125" style="938"/>
    <col min="6464" max="6471" width="0" style="938" hidden="1" customWidth="1"/>
    <col min="6472" max="6472" width="3.7109375" style="938" customWidth="1"/>
    <col min="6473" max="6473" width="3.85546875" style="938" customWidth="1"/>
    <col min="6474" max="6474" width="3.7109375" style="938" customWidth="1"/>
    <col min="6475" max="6475" width="12.7109375" style="938" customWidth="1"/>
    <col min="6476" max="6476" width="52.7109375" style="938" customWidth="1"/>
    <col min="6477" max="6480" width="0" style="938" hidden="1" customWidth="1"/>
    <col min="6481" max="6481" width="12.28515625" style="938" customWidth="1"/>
    <col min="6482" max="6482" width="6.42578125" style="938" customWidth="1"/>
    <col min="6483" max="6483" width="12.28515625" style="938" customWidth="1"/>
    <col min="6484" max="6484" width="0" style="938" hidden="1" customWidth="1"/>
    <col min="6485" max="6485" width="3.7109375" style="938" customWidth="1"/>
    <col min="6486" max="6486" width="11.140625" style="938" bestFit="1" customWidth="1"/>
    <col min="6487" max="6488" width="10.5703125" style="938"/>
    <col min="6489" max="6489" width="11.140625" style="938" customWidth="1"/>
    <col min="6490" max="6719" width="10.5703125" style="938"/>
    <col min="6720" max="6727" width="0" style="938" hidden="1" customWidth="1"/>
    <col min="6728" max="6728" width="3.7109375" style="938" customWidth="1"/>
    <col min="6729" max="6729" width="3.85546875" style="938" customWidth="1"/>
    <col min="6730" max="6730" width="3.7109375" style="938" customWidth="1"/>
    <col min="6731" max="6731" width="12.7109375" style="938" customWidth="1"/>
    <col min="6732" max="6732" width="52.7109375" style="938" customWidth="1"/>
    <col min="6733" max="6736" width="0" style="938" hidden="1" customWidth="1"/>
    <col min="6737" max="6737" width="12.28515625" style="938" customWidth="1"/>
    <col min="6738" max="6738" width="6.42578125" style="938" customWidth="1"/>
    <col min="6739" max="6739" width="12.28515625" style="938" customWidth="1"/>
    <col min="6740" max="6740" width="0" style="938" hidden="1" customWidth="1"/>
    <col min="6741" max="6741" width="3.7109375" style="938" customWidth="1"/>
    <col min="6742" max="6742" width="11.140625" style="938" bestFit="1" customWidth="1"/>
    <col min="6743" max="6744" width="10.5703125" style="938"/>
    <col min="6745" max="6745" width="11.140625" style="938" customWidth="1"/>
    <col min="6746" max="6975" width="10.5703125" style="938"/>
    <col min="6976" max="6983" width="0" style="938" hidden="1" customWidth="1"/>
    <col min="6984" max="6984" width="3.7109375" style="938" customWidth="1"/>
    <col min="6985" max="6985" width="3.85546875" style="938" customWidth="1"/>
    <col min="6986" max="6986" width="3.7109375" style="938" customWidth="1"/>
    <col min="6987" max="6987" width="12.7109375" style="938" customWidth="1"/>
    <col min="6988" max="6988" width="52.7109375" style="938" customWidth="1"/>
    <col min="6989" max="6992" width="0" style="938" hidden="1" customWidth="1"/>
    <col min="6993" max="6993" width="12.28515625" style="938" customWidth="1"/>
    <col min="6994" max="6994" width="6.42578125" style="938" customWidth="1"/>
    <col min="6995" max="6995" width="12.28515625" style="938" customWidth="1"/>
    <col min="6996" max="6996" width="0" style="938" hidden="1" customWidth="1"/>
    <col min="6997" max="6997" width="3.7109375" style="938" customWidth="1"/>
    <col min="6998" max="6998" width="11.140625" style="938" bestFit="1" customWidth="1"/>
    <col min="6999" max="7000" width="10.5703125" style="938"/>
    <col min="7001" max="7001" width="11.140625" style="938" customWidth="1"/>
    <col min="7002" max="7231" width="10.5703125" style="938"/>
    <col min="7232" max="7239" width="0" style="938" hidden="1" customWidth="1"/>
    <col min="7240" max="7240" width="3.7109375" style="938" customWidth="1"/>
    <col min="7241" max="7241" width="3.85546875" style="938" customWidth="1"/>
    <col min="7242" max="7242" width="3.7109375" style="938" customWidth="1"/>
    <col min="7243" max="7243" width="12.7109375" style="938" customWidth="1"/>
    <col min="7244" max="7244" width="52.7109375" style="938" customWidth="1"/>
    <col min="7245" max="7248" width="0" style="938" hidden="1" customWidth="1"/>
    <col min="7249" max="7249" width="12.28515625" style="938" customWidth="1"/>
    <col min="7250" max="7250" width="6.42578125" style="938" customWidth="1"/>
    <col min="7251" max="7251" width="12.28515625" style="938" customWidth="1"/>
    <col min="7252" max="7252" width="0" style="938" hidden="1" customWidth="1"/>
    <col min="7253" max="7253" width="3.7109375" style="938" customWidth="1"/>
    <col min="7254" max="7254" width="11.140625" style="938" bestFit="1" customWidth="1"/>
    <col min="7255" max="7256" width="10.5703125" style="938"/>
    <col min="7257" max="7257" width="11.140625" style="938" customWidth="1"/>
    <col min="7258" max="7487" width="10.5703125" style="938"/>
    <col min="7488" max="7495" width="0" style="938" hidden="1" customWidth="1"/>
    <col min="7496" max="7496" width="3.7109375" style="938" customWidth="1"/>
    <col min="7497" max="7497" width="3.85546875" style="938" customWidth="1"/>
    <col min="7498" max="7498" width="3.7109375" style="938" customWidth="1"/>
    <col min="7499" max="7499" width="12.7109375" style="938" customWidth="1"/>
    <col min="7500" max="7500" width="52.7109375" style="938" customWidth="1"/>
    <col min="7501" max="7504" width="0" style="938" hidden="1" customWidth="1"/>
    <col min="7505" max="7505" width="12.28515625" style="938" customWidth="1"/>
    <col min="7506" max="7506" width="6.42578125" style="938" customWidth="1"/>
    <col min="7507" max="7507" width="12.28515625" style="938" customWidth="1"/>
    <col min="7508" max="7508" width="0" style="938" hidden="1" customWidth="1"/>
    <col min="7509" max="7509" width="3.7109375" style="938" customWidth="1"/>
    <col min="7510" max="7510" width="11.140625" style="938" bestFit="1" customWidth="1"/>
    <col min="7511" max="7512" width="10.5703125" style="938"/>
    <col min="7513" max="7513" width="11.140625" style="938" customWidth="1"/>
    <col min="7514" max="7743" width="10.5703125" style="938"/>
    <col min="7744" max="7751" width="0" style="938" hidden="1" customWidth="1"/>
    <col min="7752" max="7752" width="3.7109375" style="938" customWidth="1"/>
    <col min="7753" max="7753" width="3.85546875" style="938" customWidth="1"/>
    <col min="7754" max="7754" width="3.7109375" style="938" customWidth="1"/>
    <col min="7755" max="7755" width="12.7109375" style="938" customWidth="1"/>
    <col min="7756" max="7756" width="52.7109375" style="938" customWidth="1"/>
    <col min="7757" max="7760" width="0" style="938" hidden="1" customWidth="1"/>
    <col min="7761" max="7761" width="12.28515625" style="938" customWidth="1"/>
    <col min="7762" max="7762" width="6.42578125" style="938" customWidth="1"/>
    <col min="7763" max="7763" width="12.28515625" style="938" customWidth="1"/>
    <col min="7764" max="7764" width="0" style="938" hidden="1" customWidth="1"/>
    <col min="7765" max="7765" width="3.7109375" style="938" customWidth="1"/>
    <col min="7766" max="7766" width="11.140625" style="938" bestFit="1" customWidth="1"/>
    <col min="7767" max="7768" width="10.5703125" style="938"/>
    <col min="7769" max="7769" width="11.140625" style="938" customWidth="1"/>
    <col min="7770" max="7999" width="10.5703125" style="938"/>
    <col min="8000" max="8007" width="0" style="938" hidden="1" customWidth="1"/>
    <col min="8008" max="8008" width="3.7109375" style="938" customWidth="1"/>
    <col min="8009" max="8009" width="3.85546875" style="938" customWidth="1"/>
    <col min="8010" max="8010" width="3.7109375" style="938" customWidth="1"/>
    <col min="8011" max="8011" width="12.7109375" style="938" customWidth="1"/>
    <col min="8012" max="8012" width="52.7109375" style="938" customWidth="1"/>
    <col min="8013" max="8016" width="0" style="938" hidden="1" customWidth="1"/>
    <col min="8017" max="8017" width="12.28515625" style="938" customWidth="1"/>
    <col min="8018" max="8018" width="6.42578125" style="938" customWidth="1"/>
    <col min="8019" max="8019" width="12.28515625" style="938" customWidth="1"/>
    <col min="8020" max="8020" width="0" style="938" hidden="1" customWidth="1"/>
    <col min="8021" max="8021" width="3.7109375" style="938" customWidth="1"/>
    <col min="8022" max="8022" width="11.140625" style="938" bestFit="1" customWidth="1"/>
    <col min="8023" max="8024" width="10.5703125" style="938"/>
    <col min="8025" max="8025" width="11.140625" style="938" customWidth="1"/>
    <col min="8026" max="8255" width="10.5703125" style="938"/>
    <col min="8256" max="8263" width="0" style="938" hidden="1" customWidth="1"/>
    <col min="8264" max="8264" width="3.7109375" style="938" customWidth="1"/>
    <col min="8265" max="8265" width="3.85546875" style="938" customWidth="1"/>
    <col min="8266" max="8266" width="3.7109375" style="938" customWidth="1"/>
    <col min="8267" max="8267" width="12.7109375" style="938" customWidth="1"/>
    <col min="8268" max="8268" width="52.7109375" style="938" customWidth="1"/>
    <col min="8269" max="8272" width="0" style="938" hidden="1" customWidth="1"/>
    <col min="8273" max="8273" width="12.28515625" style="938" customWidth="1"/>
    <col min="8274" max="8274" width="6.42578125" style="938" customWidth="1"/>
    <col min="8275" max="8275" width="12.28515625" style="938" customWidth="1"/>
    <col min="8276" max="8276" width="0" style="938" hidden="1" customWidth="1"/>
    <col min="8277" max="8277" width="3.7109375" style="938" customWidth="1"/>
    <col min="8278" max="8278" width="11.140625" style="938" bestFit="1" customWidth="1"/>
    <col min="8279" max="8280" width="10.5703125" style="938"/>
    <col min="8281" max="8281" width="11.140625" style="938" customWidth="1"/>
    <col min="8282" max="8511" width="10.5703125" style="938"/>
    <col min="8512" max="8519" width="0" style="938" hidden="1" customWidth="1"/>
    <col min="8520" max="8520" width="3.7109375" style="938" customWidth="1"/>
    <col min="8521" max="8521" width="3.85546875" style="938" customWidth="1"/>
    <col min="8522" max="8522" width="3.7109375" style="938" customWidth="1"/>
    <col min="8523" max="8523" width="12.7109375" style="938" customWidth="1"/>
    <col min="8524" max="8524" width="52.7109375" style="938" customWidth="1"/>
    <col min="8525" max="8528" width="0" style="938" hidden="1" customWidth="1"/>
    <col min="8529" max="8529" width="12.28515625" style="938" customWidth="1"/>
    <col min="8530" max="8530" width="6.42578125" style="938" customWidth="1"/>
    <col min="8531" max="8531" width="12.28515625" style="938" customWidth="1"/>
    <col min="8532" max="8532" width="0" style="938" hidden="1" customWidth="1"/>
    <col min="8533" max="8533" width="3.7109375" style="938" customWidth="1"/>
    <col min="8534" max="8534" width="11.140625" style="938" bestFit="1" customWidth="1"/>
    <col min="8535" max="8536" width="10.5703125" style="938"/>
    <col min="8537" max="8537" width="11.140625" style="938" customWidth="1"/>
    <col min="8538" max="8767" width="10.5703125" style="938"/>
    <col min="8768" max="8775" width="0" style="938" hidden="1" customWidth="1"/>
    <col min="8776" max="8776" width="3.7109375" style="938" customWidth="1"/>
    <col min="8777" max="8777" width="3.85546875" style="938" customWidth="1"/>
    <col min="8778" max="8778" width="3.7109375" style="938" customWidth="1"/>
    <col min="8779" max="8779" width="12.7109375" style="938" customWidth="1"/>
    <col min="8780" max="8780" width="52.7109375" style="938" customWidth="1"/>
    <col min="8781" max="8784" width="0" style="938" hidden="1" customWidth="1"/>
    <col min="8785" max="8785" width="12.28515625" style="938" customWidth="1"/>
    <col min="8786" max="8786" width="6.42578125" style="938" customWidth="1"/>
    <col min="8787" max="8787" width="12.28515625" style="938" customWidth="1"/>
    <col min="8788" max="8788" width="0" style="938" hidden="1" customWidth="1"/>
    <col min="8789" max="8789" width="3.7109375" style="938" customWidth="1"/>
    <col min="8790" max="8790" width="11.140625" style="938" bestFit="1" customWidth="1"/>
    <col min="8791" max="8792" width="10.5703125" style="938"/>
    <col min="8793" max="8793" width="11.140625" style="938" customWidth="1"/>
    <col min="8794" max="9023" width="10.5703125" style="938"/>
    <col min="9024" max="9031" width="0" style="938" hidden="1" customWidth="1"/>
    <col min="9032" max="9032" width="3.7109375" style="938" customWidth="1"/>
    <col min="9033" max="9033" width="3.85546875" style="938" customWidth="1"/>
    <col min="9034" max="9034" width="3.7109375" style="938" customWidth="1"/>
    <col min="9035" max="9035" width="12.7109375" style="938" customWidth="1"/>
    <col min="9036" max="9036" width="52.7109375" style="938" customWidth="1"/>
    <col min="9037" max="9040" width="0" style="938" hidden="1" customWidth="1"/>
    <col min="9041" max="9041" width="12.28515625" style="938" customWidth="1"/>
    <col min="9042" max="9042" width="6.42578125" style="938" customWidth="1"/>
    <col min="9043" max="9043" width="12.28515625" style="938" customWidth="1"/>
    <col min="9044" max="9044" width="0" style="938" hidden="1" customWidth="1"/>
    <col min="9045" max="9045" width="3.7109375" style="938" customWidth="1"/>
    <col min="9046" max="9046" width="11.140625" style="938" bestFit="1" customWidth="1"/>
    <col min="9047" max="9048" width="10.5703125" style="938"/>
    <col min="9049" max="9049" width="11.140625" style="938" customWidth="1"/>
    <col min="9050" max="9279" width="10.5703125" style="938"/>
    <col min="9280" max="9287" width="0" style="938" hidden="1" customWidth="1"/>
    <col min="9288" max="9288" width="3.7109375" style="938" customWidth="1"/>
    <col min="9289" max="9289" width="3.85546875" style="938" customWidth="1"/>
    <col min="9290" max="9290" width="3.7109375" style="938" customWidth="1"/>
    <col min="9291" max="9291" width="12.7109375" style="938" customWidth="1"/>
    <col min="9292" max="9292" width="52.7109375" style="938" customWidth="1"/>
    <col min="9293" max="9296" width="0" style="938" hidden="1" customWidth="1"/>
    <col min="9297" max="9297" width="12.28515625" style="938" customWidth="1"/>
    <col min="9298" max="9298" width="6.42578125" style="938" customWidth="1"/>
    <col min="9299" max="9299" width="12.28515625" style="938" customWidth="1"/>
    <col min="9300" max="9300" width="0" style="938" hidden="1" customWidth="1"/>
    <col min="9301" max="9301" width="3.7109375" style="938" customWidth="1"/>
    <col min="9302" max="9302" width="11.140625" style="938" bestFit="1" customWidth="1"/>
    <col min="9303" max="9304" width="10.5703125" style="938"/>
    <col min="9305" max="9305" width="11.140625" style="938" customWidth="1"/>
    <col min="9306" max="9535" width="10.5703125" style="938"/>
    <col min="9536" max="9543" width="0" style="938" hidden="1" customWidth="1"/>
    <col min="9544" max="9544" width="3.7109375" style="938" customWidth="1"/>
    <col min="9545" max="9545" width="3.85546875" style="938" customWidth="1"/>
    <col min="9546" max="9546" width="3.7109375" style="938" customWidth="1"/>
    <col min="9547" max="9547" width="12.7109375" style="938" customWidth="1"/>
    <col min="9548" max="9548" width="52.7109375" style="938" customWidth="1"/>
    <col min="9549" max="9552" width="0" style="938" hidden="1" customWidth="1"/>
    <col min="9553" max="9553" width="12.28515625" style="938" customWidth="1"/>
    <col min="9554" max="9554" width="6.42578125" style="938" customWidth="1"/>
    <col min="9555" max="9555" width="12.28515625" style="938" customWidth="1"/>
    <col min="9556" max="9556" width="0" style="938" hidden="1" customWidth="1"/>
    <col min="9557" max="9557" width="3.7109375" style="938" customWidth="1"/>
    <col min="9558" max="9558" width="11.140625" style="938" bestFit="1" customWidth="1"/>
    <col min="9559" max="9560" width="10.5703125" style="938"/>
    <col min="9561" max="9561" width="11.140625" style="938" customWidth="1"/>
    <col min="9562" max="9791" width="10.5703125" style="938"/>
    <col min="9792" max="9799" width="0" style="938" hidden="1" customWidth="1"/>
    <col min="9800" max="9800" width="3.7109375" style="938" customWidth="1"/>
    <col min="9801" max="9801" width="3.85546875" style="938" customWidth="1"/>
    <col min="9802" max="9802" width="3.7109375" style="938" customWidth="1"/>
    <col min="9803" max="9803" width="12.7109375" style="938" customWidth="1"/>
    <col min="9804" max="9804" width="52.7109375" style="938" customWidth="1"/>
    <col min="9805" max="9808" width="0" style="938" hidden="1" customWidth="1"/>
    <col min="9809" max="9809" width="12.28515625" style="938" customWidth="1"/>
    <col min="9810" max="9810" width="6.42578125" style="938" customWidth="1"/>
    <col min="9811" max="9811" width="12.28515625" style="938" customWidth="1"/>
    <col min="9812" max="9812" width="0" style="938" hidden="1" customWidth="1"/>
    <col min="9813" max="9813" width="3.7109375" style="938" customWidth="1"/>
    <col min="9814" max="9814" width="11.140625" style="938" bestFit="1" customWidth="1"/>
    <col min="9815" max="9816" width="10.5703125" style="938"/>
    <col min="9817" max="9817" width="11.140625" style="938" customWidth="1"/>
    <col min="9818" max="10047" width="10.5703125" style="938"/>
    <col min="10048" max="10055" width="0" style="938" hidden="1" customWidth="1"/>
    <col min="10056" max="10056" width="3.7109375" style="938" customWidth="1"/>
    <col min="10057" max="10057" width="3.85546875" style="938" customWidth="1"/>
    <col min="10058" max="10058" width="3.7109375" style="938" customWidth="1"/>
    <col min="10059" max="10059" width="12.7109375" style="938" customWidth="1"/>
    <col min="10060" max="10060" width="52.7109375" style="938" customWidth="1"/>
    <col min="10061" max="10064" width="0" style="938" hidden="1" customWidth="1"/>
    <col min="10065" max="10065" width="12.28515625" style="938" customWidth="1"/>
    <col min="10066" max="10066" width="6.42578125" style="938" customWidth="1"/>
    <col min="10067" max="10067" width="12.28515625" style="938" customWidth="1"/>
    <col min="10068" max="10068" width="0" style="938" hidden="1" customWidth="1"/>
    <col min="10069" max="10069" width="3.7109375" style="938" customWidth="1"/>
    <col min="10070" max="10070" width="11.140625" style="938" bestFit="1" customWidth="1"/>
    <col min="10071" max="10072" width="10.5703125" style="938"/>
    <col min="10073" max="10073" width="11.140625" style="938" customWidth="1"/>
    <col min="10074" max="10303" width="10.5703125" style="938"/>
    <col min="10304" max="10311" width="0" style="938" hidden="1" customWidth="1"/>
    <col min="10312" max="10312" width="3.7109375" style="938" customWidth="1"/>
    <col min="10313" max="10313" width="3.85546875" style="938" customWidth="1"/>
    <col min="10314" max="10314" width="3.7109375" style="938" customWidth="1"/>
    <col min="10315" max="10315" width="12.7109375" style="938" customWidth="1"/>
    <col min="10316" max="10316" width="52.7109375" style="938" customWidth="1"/>
    <col min="10317" max="10320" width="0" style="938" hidden="1" customWidth="1"/>
    <col min="10321" max="10321" width="12.28515625" style="938" customWidth="1"/>
    <col min="10322" max="10322" width="6.42578125" style="938" customWidth="1"/>
    <col min="10323" max="10323" width="12.28515625" style="938" customWidth="1"/>
    <col min="10324" max="10324" width="0" style="938" hidden="1" customWidth="1"/>
    <col min="10325" max="10325" width="3.7109375" style="938" customWidth="1"/>
    <col min="10326" max="10326" width="11.140625" style="938" bestFit="1" customWidth="1"/>
    <col min="10327" max="10328" width="10.5703125" style="938"/>
    <col min="10329" max="10329" width="11.140625" style="938" customWidth="1"/>
    <col min="10330" max="10559" width="10.5703125" style="938"/>
    <col min="10560" max="10567" width="0" style="938" hidden="1" customWidth="1"/>
    <col min="10568" max="10568" width="3.7109375" style="938" customWidth="1"/>
    <col min="10569" max="10569" width="3.85546875" style="938" customWidth="1"/>
    <col min="10570" max="10570" width="3.7109375" style="938" customWidth="1"/>
    <col min="10571" max="10571" width="12.7109375" style="938" customWidth="1"/>
    <col min="10572" max="10572" width="52.7109375" style="938" customWidth="1"/>
    <col min="10573" max="10576" width="0" style="938" hidden="1" customWidth="1"/>
    <col min="10577" max="10577" width="12.28515625" style="938" customWidth="1"/>
    <col min="10578" max="10578" width="6.42578125" style="938" customWidth="1"/>
    <col min="10579" max="10579" width="12.28515625" style="938" customWidth="1"/>
    <col min="10580" max="10580" width="0" style="938" hidden="1" customWidth="1"/>
    <col min="10581" max="10581" width="3.7109375" style="938" customWidth="1"/>
    <col min="10582" max="10582" width="11.140625" style="938" bestFit="1" customWidth="1"/>
    <col min="10583" max="10584" width="10.5703125" style="938"/>
    <col min="10585" max="10585" width="11.140625" style="938" customWidth="1"/>
    <col min="10586" max="10815" width="10.5703125" style="938"/>
    <col min="10816" max="10823" width="0" style="938" hidden="1" customWidth="1"/>
    <col min="10824" max="10824" width="3.7109375" style="938" customWidth="1"/>
    <col min="10825" max="10825" width="3.85546875" style="938" customWidth="1"/>
    <col min="10826" max="10826" width="3.7109375" style="938" customWidth="1"/>
    <col min="10827" max="10827" width="12.7109375" style="938" customWidth="1"/>
    <col min="10828" max="10828" width="52.7109375" style="938" customWidth="1"/>
    <col min="10829" max="10832" width="0" style="938" hidden="1" customWidth="1"/>
    <col min="10833" max="10833" width="12.28515625" style="938" customWidth="1"/>
    <col min="10834" max="10834" width="6.42578125" style="938" customWidth="1"/>
    <col min="10835" max="10835" width="12.28515625" style="938" customWidth="1"/>
    <col min="10836" max="10836" width="0" style="938" hidden="1" customWidth="1"/>
    <col min="10837" max="10837" width="3.7109375" style="938" customWidth="1"/>
    <col min="10838" max="10838" width="11.140625" style="938" bestFit="1" customWidth="1"/>
    <col min="10839" max="10840" width="10.5703125" style="938"/>
    <col min="10841" max="10841" width="11.140625" style="938" customWidth="1"/>
    <col min="10842" max="11071" width="10.5703125" style="938"/>
    <col min="11072" max="11079" width="0" style="938" hidden="1" customWidth="1"/>
    <col min="11080" max="11080" width="3.7109375" style="938" customWidth="1"/>
    <col min="11081" max="11081" width="3.85546875" style="938" customWidth="1"/>
    <col min="11082" max="11082" width="3.7109375" style="938" customWidth="1"/>
    <col min="11083" max="11083" width="12.7109375" style="938" customWidth="1"/>
    <col min="11084" max="11084" width="52.7109375" style="938" customWidth="1"/>
    <col min="11085" max="11088" width="0" style="938" hidden="1" customWidth="1"/>
    <col min="11089" max="11089" width="12.28515625" style="938" customWidth="1"/>
    <col min="11090" max="11090" width="6.42578125" style="938" customWidth="1"/>
    <col min="11091" max="11091" width="12.28515625" style="938" customWidth="1"/>
    <col min="11092" max="11092" width="0" style="938" hidden="1" customWidth="1"/>
    <col min="11093" max="11093" width="3.7109375" style="938" customWidth="1"/>
    <col min="11094" max="11094" width="11.140625" style="938" bestFit="1" customWidth="1"/>
    <col min="11095" max="11096" width="10.5703125" style="938"/>
    <col min="11097" max="11097" width="11.140625" style="938" customWidth="1"/>
    <col min="11098" max="11327" width="10.5703125" style="938"/>
    <col min="11328" max="11335" width="0" style="938" hidden="1" customWidth="1"/>
    <col min="11336" max="11336" width="3.7109375" style="938" customWidth="1"/>
    <col min="11337" max="11337" width="3.85546875" style="938" customWidth="1"/>
    <col min="11338" max="11338" width="3.7109375" style="938" customWidth="1"/>
    <col min="11339" max="11339" width="12.7109375" style="938" customWidth="1"/>
    <col min="11340" max="11340" width="52.7109375" style="938" customWidth="1"/>
    <col min="11341" max="11344" width="0" style="938" hidden="1" customWidth="1"/>
    <col min="11345" max="11345" width="12.28515625" style="938" customWidth="1"/>
    <col min="11346" max="11346" width="6.42578125" style="938" customWidth="1"/>
    <col min="11347" max="11347" width="12.28515625" style="938" customWidth="1"/>
    <col min="11348" max="11348" width="0" style="938" hidden="1" customWidth="1"/>
    <col min="11349" max="11349" width="3.7109375" style="938" customWidth="1"/>
    <col min="11350" max="11350" width="11.140625" style="938" bestFit="1" customWidth="1"/>
    <col min="11351" max="11352" width="10.5703125" style="938"/>
    <col min="11353" max="11353" width="11.140625" style="938" customWidth="1"/>
    <col min="11354" max="11583" width="10.5703125" style="938"/>
    <col min="11584" max="11591" width="0" style="938" hidden="1" customWidth="1"/>
    <col min="11592" max="11592" width="3.7109375" style="938" customWidth="1"/>
    <col min="11593" max="11593" width="3.85546875" style="938" customWidth="1"/>
    <col min="11594" max="11594" width="3.7109375" style="938" customWidth="1"/>
    <col min="11595" max="11595" width="12.7109375" style="938" customWidth="1"/>
    <col min="11596" max="11596" width="52.7109375" style="938" customWidth="1"/>
    <col min="11597" max="11600" width="0" style="938" hidden="1" customWidth="1"/>
    <col min="11601" max="11601" width="12.28515625" style="938" customWidth="1"/>
    <col min="11602" max="11602" width="6.42578125" style="938" customWidth="1"/>
    <col min="11603" max="11603" width="12.28515625" style="938" customWidth="1"/>
    <col min="11604" max="11604" width="0" style="938" hidden="1" customWidth="1"/>
    <col min="11605" max="11605" width="3.7109375" style="938" customWidth="1"/>
    <col min="11606" max="11606" width="11.140625" style="938" bestFit="1" customWidth="1"/>
    <col min="11607" max="11608" width="10.5703125" style="938"/>
    <col min="11609" max="11609" width="11.140625" style="938" customWidth="1"/>
    <col min="11610" max="11839" width="10.5703125" style="938"/>
    <col min="11840" max="11847" width="0" style="938" hidden="1" customWidth="1"/>
    <col min="11848" max="11848" width="3.7109375" style="938" customWidth="1"/>
    <col min="11849" max="11849" width="3.85546875" style="938" customWidth="1"/>
    <col min="11850" max="11850" width="3.7109375" style="938" customWidth="1"/>
    <col min="11851" max="11851" width="12.7109375" style="938" customWidth="1"/>
    <col min="11852" max="11852" width="52.7109375" style="938" customWidth="1"/>
    <col min="11853" max="11856" width="0" style="938" hidden="1" customWidth="1"/>
    <col min="11857" max="11857" width="12.28515625" style="938" customWidth="1"/>
    <col min="11858" max="11858" width="6.42578125" style="938" customWidth="1"/>
    <col min="11859" max="11859" width="12.28515625" style="938" customWidth="1"/>
    <col min="11860" max="11860" width="0" style="938" hidden="1" customWidth="1"/>
    <col min="11861" max="11861" width="3.7109375" style="938" customWidth="1"/>
    <col min="11862" max="11862" width="11.140625" style="938" bestFit="1" customWidth="1"/>
    <col min="11863" max="11864" width="10.5703125" style="938"/>
    <col min="11865" max="11865" width="11.140625" style="938" customWidth="1"/>
    <col min="11866" max="12095" width="10.5703125" style="938"/>
    <col min="12096" max="12103" width="0" style="938" hidden="1" customWidth="1"/>
    <col min="12104" max="12104" width="3.7109375" style="938" customWidth="1"/>
    <col min="12105" max="12105" width="3.85546875" style="938" customWidth="1"/>
    <col min="12106" max="12106" width="3.7109375" style="938" customWidth="1"/>
    <col min="12107" max="12107" width="12.7109375" style="938" customWidth="1"/>
    <col min="12108" max="12108" width="52.7109375" style="938" customWidth="1"/>
    <col min="12109" max="12112" width="0" style="938" hidden="1" customWidth="1"/>
    <col min="12113" max="12113" width="12.28515625" style="938" customWidth="1"/>
    <col min="12114" max="12114" width="6.42578125" style="938" customWidth="1"/>
    <col min="12115" max="12115" width="12.28515625" style="938" customWidth="1"/>
    <col min="12116" max="12116" width="0" style="938" hidden="1" customWidth="1"/>
    <col min="12117" max="12117" width="3.7109375" style="938" customWidth="1"/>
    <col min="12118" max="12118" width="11.140625" style="938" bestFit="1" customWidth="1"/>
    <col min="12119" max="12120" width="10.5703125" style="938"/>
    <col min="12121" max="12121" width="11.140625" style="938" customWidth="1"/>
    <col min="12122" max="12351" width="10.5703125" style="938"/>
    <col min="12352" max="12359" width="0" style="938" hidden="1" customWidth="1"/>
    <col min="12360" max="12360" width="3.7109375" style="938" customWidth="1"/>
    <col min="12361" max="12361" width="3.85546875" style="938" customWidth="1"/>
    <col min="12362" max="12362" width="3.7109375" style="938" customWidth="1"/>
    <col min="12363" max="12363" width="12.7109375" style="938" customWidth="1"/>
    <col min="12364" max="12364" width="52.7109375" style="938" customWidth="1"/>
    <col min="12365" max="12368" width="0" style="938" hidden="1" customWidth="1"/>
    <col min="12369" max="12369" width="12.28515625" style="938" customWidth="1"/>
    <col min="12370" max="12370" width="6.42578125" style="938" customWidth="1"/>
    <col min="12371" max="12371" width="12.28515625" style="938" customWidth="1"/>
    <col min="12372" max="12372" width="0" style="938" hidden="1" customWidth="1"/>
    <col min="12373" max="12373" width="3.7109375" style="938" customWidth="1"/>
    <col min="12374" max="12374" width="11.140625" style="938" bestFit="1" customWidth="1"/>
    <col min="12375" max="12376" width="10.5703125" style="938"/>
    <col min="12377" max="12377" width="11.140625" style="938" customWidth="1"/>
    <col min="12378" max="12607" width="10.5703125" style="938"/>
    <col min="12608" max="12615" width="0" style="938" hidden="1" customWidth="1"/>
    <col min="12616" max="12616" width="3.7109375" style="938" customWidth="1"/>
    <col min="12617" max="12617" width="3.85546875" style="938" customWidth="1"/>
    <col min="12618" max="12618" width="3.7109375" style="938" customWidth="1"/>
    <col min="12619" max="12619" width="12.7109375" style="938" customWidth="1"/>
    <col min="12620" max="12620" width="52.7109375" style="938" customWidth="1"/>
    <col min="12621" max="12624" width="0" style="938" hidden="1" customWidth="1"/>
    <col min="12625" max="12625" width="12.28515625" style="938" customWidth="1"/>
    <col min="12626" max="12626" width="6.42578125" style="938" customWidth="1"/>
    <col min="12627" max="12627" width="12.28515625" style="938" customWidth="1"/>
    <col min="12628" max="12628" width="0" style="938" hidden="1" customWidth="1"/>
    <col min="12629" max="12629" width="3.7109375" style="938" customWidth="1"/>
    <col min="12630" max="12630" width="11.140625" style="938" bestFit="1" customWidth="1"/>
    <col min="12631" max="12632" width="10.5703125" style="938"/>
    <col min="12633" max="12633" width="11.140625" style="938" customWidth="1"/>
    <col min="12634" max="12863" width="10.5703125" style="938"/>
    <col min="12864" max="12871" width="0" style="938" hidden="1" customWidth="1"/>
    <col min="12872" max="12872" width="3.7109375" style="938" customWidth="1"/>
    <col min="12873" max="12873" width="3.85546875" style="938" customWidth="1"/>
    <col min="12874" max="12874" width="3.7109375" style="938" customWidth="1"/>
    <col min="12875" max="12875" width="12.7109375" style="938" customWidth="1"/>
    <col min="12876" max="12876" width="52.7109375" style="938" customWidth="1"/>
    <col min="12877" max="12880" width="0" style="938" hidden="1" customWidth="1"/>
    <col min="12881" max="12881" width="12.28515625" style="938" customWidth="1"/>
    <col min="12882" max="12882" width="6.42578125" style="938" customWidth="1"/>
    <col min="12883" max="12883" width="12.28515625" style="938" customWidth="1"/>
    <col min="12884" max="12884" width="0" style="938" hidden="1" customWidth="1"/>
    <col min="12885" max="12885" width="3.7109375" style="938" customWidth="1"/>
    <col min="12886" max="12886" width="11.140625" style="938" bestFit="1" customWidth="1"/>
    <col min="12887" max="12888" width="10.5703125" style="938"/>
    <col min="12889" max="12889" width="11.140625" style="938" customWidth="1"/>
    <col min="12890" max="13119" width="10.5703125" style="938"/>
    <col min="13120" max="13127" width="0" style="938" hidden="1" customWidth="1"/>
    <col min="13128" max="13128" width="3.7109375" style="938" customWidth="1"/>
    <col min="13129" max="13129" width="3.85546875" style="938" customWidth="1"/>
    <col min="13130" max="13130" width="3.7109375" style="938" customWidth="1"/>
    <col min="13131" max="13131" width="12.7109375" style="938" customWidth="1"/>
    <col min="13132" max="13132" width="52.7109375" style="938" customWidth="1"/>
    <col min="13133" max="13136" width="0" style="938" hidden="1" customWidth="1"/>
    <col min="13137" max="13137" width="12.28515625" style="938" customWidth="1"/>
    <col min="13138" max="13138" width="6.42578125" style="938" customWidth="1"/>
    <col min="13139" max="13139" width="12.28515625" style="938" customWidth="1"/>
    <col min="13140" max="13140" width="0" style="938" hidden="1" customWidth="1"/>
    <col min="13141" max="13141" width="3.7109375" style="938" customWidth="1"/>
    <col min="13142" max="13142" width="11.140625" style="938" bestFit="1" customWidth="1"/>
    <col min="13143" max="13144" width="10.5703125" style="938"/>
    <col min="13145" max="13145" width="11.140625" style="938" customWidth="1"/>
    <col min="13146" max="13375" width="10.5703125" style="938"/>
    <col min="13376" max="13383" width="0" style="938" hidden="1" customWidth="1"/>
    <col min="13384" max="13384" width="3.7109375" style="938" customWidth="1"/>
    <col min="13385" max="13385" width="3.85546875" style="938" customWidth="1"/>
    <col min="13386" max="13386" width="3.7109375" style="938" customWidth="1"/>
    <col min="13387" max="13387" width="12.7109375" style="938" customWidth="1"/>
    <col min="13388" max="13388" width="52.7109375" style="938" customWidth="1"/>
    <col min="13389" max="13392" width="0" style="938" hidden="1" customWidth="1"/>
    <col min="13393" max="13393" width="12.28515625" style="938" customWidth="1"/>
    <col min="13394" max="13394" width="6.42578125" style="938" customWidth="1"/>
    <col min="13395" max="13395" width="12.28515625" style="938" customWidth="1"/>
    <col min="13396" max="13396" width="0" style="938" hidden="1" customWidth="1"/>
    <col min="13397" max="13397" width="3.7109375" style="938" customWidth="1"/>
    <col min="13398" max="13398" width="11.140625" style="938" bestFit="1" customWidth="1"/>
    <col min="13399" max="13400" width="10.5703125" style="938"/>
    <col min="13401" max="13401" width="11.140625" style="938" customWidth="1"/>
    <col min="13402" max="13631" width="10.5703125" style="938"/>
    <col min="13632" max="13639" width="0" style="938" hidden="1" customWidth="1"/>
    <col min="13640" max="13640" width="3.7109375" style="938" customWidth="1"/>
    <col min="13641" max="13641" width="3.85546875" style="938" customWidth="1"/>
    <col min="13642" max="13642" width="3.7109375" style="938" customWidth="1"/>
    <col min="13643" max="13643" width="12.7109375" style="938" customWidth="1"/>
    <col min="13644" max="13644" width="52.7109375" style="938" customWidth="1"/>
    <col min="13645" max="13648" width="0" style="938" hidden="1" customWidth="1"/>
    <col min="13649" max="13649" width="12.28515625" style="938" customWidth="1"/>
    <col min="13650" max="13650" width="6.42578125" style="938" customWidth="1"/>
    <col min="13651" max="13651" width="12.28515625" style="938" customWidth="1"/>
    <col min="13652" max="13652" width="0" style="938" hidden="1" customWidth="1"/>
    <col min="13653" max="13653" width="3.7109375" style="938" customWidth="1"/>
    <col min="13654" max="13654" width="11.140625" style="938" bestFit="1" customWidth="1"/>
    <col min="13655" max="13656" width="10.5703125" style="938"/>
    <col min="13657" max="13657" width="11.140625" style="938" customWidth="1"/>
    <col min="13658" max="13887" width="10.5703125" style="938"/>
    <col min="13888" max="13895" width="0" style="938" hidden="1" customWidth="1"/>
    <col min="13896" max="13896" width="3.7109375" style="938" customWidth="1"/>
    <col min="13897" max="13897" width="3.85546875" style="938" customWidth="1"/>
    <col min="13898" max="13898" width="3.7109375" style="938" customWidth="1"/>
    <col min="13899" max="13899" width="12.7109375" style="938" customWidth="1"/>
    <col min="13900" max="13900" width="52.7109375" style="938" customWidth="1"/>
    <col min="13901" max="13904" width="0" style="938" hidden="1" customWidth="1"/>
    <col min="13905" max="13905" width="12.28515625" style="938" customWidth="1"/>
    <col min="13906" max="13906" width="6.42578125" style="938" customWidth="1"/>
    <col min="13907" max="13907" width="12.28515625" style="938" customWidth="1"/>
    <col min="13908" max="13908" width="0" style="938" hidden="1" customWidth="1"/>
    <col min="13909" max="13909" width="3.7109375" style="938" customWidth="1"/>
    <col min="13910" max="13910" width="11.140625" style="938" bestFit="1" customWidth="1"/>
    <col min="13911" max="13912" width="10.5703125" style="938"/>
    <col min="13913" max="13913" width="11.140625" style="938" customWidth="1"/>
    <col min="13914" max="14143" width="10.5703125" style="938"/>
    <col min="14144" max="14151" width="0" style="938" hidden="1" customWidth="1"/>
    <col min="14152" max="14152" width="3.7109375" style="938" customWidth="1"/>
    <col min="14153" max="14153" width="3.85546875" style="938" customWidth="1"/>
    <col min="14154" max="14154" width="3.7109375" style="938" customWidth="1"/>
    <col min="14155" max="14155" width="12.7109375" style="938" customWidth="1"/>
    <col min="14156" max="14156" width="52.7109375" style="938" customWidth="1"/>
    <col min="14157" max="14160" width="0" style="938" hidden="1" customWidth="1"/>
    <col min="14161" max="14161" width="12.28515625" style="938" customWidth="1"/>
    <col min="14162" max="14162" width="6.42578125" style="938" customWidth="1"/>
    <col min="14163" max="14163" width="12.28515625" style="938" customWidth="1"/>
    <col min="14164" max="14164" width="0" style="938" hidden="1" customWidth="1"/>
    <col min="14165" max="14165" width="3.7109375" style="938" customWidth="1"/>
    <col min="14166" max="14166" width="11.140625" style="938" bestFit="1" customWidth="1"/>
    <col min="14167" max="14168" width="10.5703125" style="938"/>
    <col min="14169" max="14169" width="11.140625" style="938" customWidth="1"/>
    <col min="14170" max="14399" width="10.5703125" style="938"/>
    <col min="14400" max="14407" width="0" style="938" hidden="1" customWidth="1"/>
    <col min="14408" max="14408" width="3.7109375" style="938" customWidth="1"/>
    <col min="14409" max="14409" width="3.85546875" style="938" customWidth="1"/>
    <col min="14410" max="14410" width="3.7109375" style="938" customWidth="1"/>
    <col min="14411" max="14411" width="12.7109375" style="938" customWidth="1"/>
    <col min="14412" max="14412" width="52.7109375" style="938" customWidth="1"/>
    <col min="14413" max="14416" width="0" style="938" hidden="1" customWidth="1"/>
    <col min="14417" max="14417" width="12.28515625" style="938" customWidth="1"/>
    <col min="14418" max="14418" width="6.42578125" style="938" customWidth="1"/>
    <col min="14419" max="14419" width="12.28515625" style="938" customWidth="1"/>
    <col min="14420" max="14420" width="0" style="938" hidden="1" customWidth="1"/>
    <col min="14421" max="14421" width="3.7109375" style="938" customWidth="1"/>
    <col min="14422" max="14422" width="11.140625" style="938" bestFit="1" customWidth="1"/>
    <col min="14423" max="14424" width="10.5703125" style="938"/>
    <col min="14425" max="14425" width="11.140625" style="938" customWidth="1"/>
    <col min="14426" max="14655" width="10.5703125" style="938"/>
    <col min="14656" max="14663" width="0" style="938" hidden="1" customWidth="1"/>
    <col min="14664" max="14664" width="3.7109375" style="938" customWidth="1"/>
    <col min="14665" max="14665" width="3.85546875" style="938" customWidth="1"/>
    <col min="14666" max="14666" width="3.7109375" style="938" customWidth="1"/>
    <col min="14667" max="14667" width="12.7109375" style="938" customWidth="1"/>
    <col min="14668" max="14668" width="52.7109375" style="938" customWidth="1"/>
    <col min="14669" max="14672" width="0" style="938" hidden="1" customWidth="1"/>
    <col min="14673" max="14673" width="12.28515625" style="938" customWidth="1"/>
    <col min="14674" max="14674" width="6.42578125" style="938" customWidth="1"/>
    <col min="14675" max="14675" width="12.28515625" style="938" customWidth="1"/>
    <col min="14676" max="14676" width="0" style="938" hidden="1" customWidth="1"/>
    <col min="14677" max="14677" width="3.7109375" style="938" customWidth="1"/>
    <col min="14678" max="14678" width="11.140625" style="938" bestFit="1" customWidth="1"/>
    <col min="14679" max="14680" width="10.5703125" style="938"/>
    <col min="14681" max="14681" width="11.140625" style="938" customWidth="1"/>
    <col min="14682" max="14911" width="10.5703125" style="938"/>
    <col min="14912" max="14919" width="0" style="938" hidden="1" customWidth="1"/>
    <col min="14920" max="14920" width="3.7109375" style="938" customWidth="1"/>
    <col min="14921" max="14921" width="3.85546875" style="938" customWidth="1"/>
    <col min="14922" max="14922" width="3.7109375" style="938" customWidth="1"/>
    <col min="14923" max="14923" width="12.7109375" style="938" customWidth="1"/>
    <col min="14924" max="14924" width="52.7109375" style="938" customWidth="1"/>
    <col min="14925" max="14928" width="0" style="938" hidden="1" customWidth="1"/>
    <col min="14929" max="14929" width="12.28515625" style="938" customWidth="1"/>
    <col min="14930" max="14930" width="6.42578125" style="938" customWidth="1"/>
    <col min="14931" max="14931" width="12.28515625" style="938" customWidth="1"/>
    <col min="14932" max="14932" width="0" style="938" hidden="1" customWidth="1"/>
    <col min="14933" max="14933" width="3.7109375" style="938" customWidth="1"/>
    <col min="14934" max="14934" width="11.140625" style="938" bestFit="1" customWidth="1"/>
    <col min="14935" max="14936" width="10.5703125" style="938"/>
    <col min="14937" max="14937" width="11.140625" style="938" customWidth="1"/>
    <col min="14938" max="15167" width="10.5703125" style="938"/>
    <col min="15168" max="15175" width="0" style="938" hidden="1" customWidth="1"/>
    <col min="15176" max="15176" width="3.7109375" style="938" customWidth="1"/>
    <col min="15177" max="15177" width="3.85546875" style="938" customWidth="1"/>
    <col min="15178" max="15178" width="3.7109375" style="938" customWidth="1"/>
    <col min="15179" max="15179" width="12.7109375" style="938" customWidth="1"/>
    <col min="15180" max="15180" width="52.7109375" style="938" customWidth="1"/>
    <col min="15181" max="15184" width="0" style="938" hidden="1" customWidth="1"/>
    <col min="15185" max="15185" width="12.28515625" style="938" customWidth="1"/>
    <col min="15186" max="15186" width="6.42578125" style="938" customWidth="1"/>
    <col min="15187" max="15187" width="12.28515625" style="938" customWidth="1"/>
    <col min="15188" max="15188" width="0" style="938" hidden="1" customWidth="1"/>
    <col min="15189" max="15189" width="3.7109375" style="938" customWidth="1"/>
    <col min="15190" max="15190" width="11.140625" style="938" bestFit="1" customWidth="1"/>
    <col min="15191" max="15192" width="10.5703125" style="938"/>
    <col min="15193" max="15193" width="11.140625" style="938" customWidth="1"/>
    <col min="15194" max="15423" width="10.5703125" style="938"/>
    <col min="15424" max="15431" width="0" style="938" hidden="1" customWidth="1"/>
    <col min="15432" max="15432" width="3.7109375" style="938" customWidth="1"/>
    <col min="15433" max="15433" width="3.85546875" style="938" customWidth="1"/>
    <col min="15434" max="15434" width="3.7109375" style="938" customWidth="1"/>
    <col min="15435" max="15435" width="12.7109375" style="938" customWidth="1"/>
    <col min="15436" max="15436" width="52.7109375" style="938" customWidth="1"/>
    <col min="15437" max="15440" width="0" style="938" hidden="1" customWidth="1"/>
    <col min="15441" max="15441" width="12.28515625" style="938" customWidth="1"/>
    <col min="15442" max="15442" width="6.42578125" style="938" customWidth="1"/>
    <col min="15443" max="15443" width="12.28515625" style="938" customWidth="1"/>
    <col min="15444" max="15444" width="0" style="938" hidden="1" customWidth="1"/>
    <col min="15445" max="15445" width="3.7109375" style="938" customWidth="1"/>
    <col min="15446" max="15446" width="11.140625" style="938" bestFit="1" customWidth="1"/>
    <col min="15447" max="15448" width="10.5703125" style="938"/>
    <col min="15449" max="15449" width="11.140625" style="938" customWidth="1"/>
    <col min="15450" max="15679" width="10.5703125" style="938"/>
    <col min="15680" max="15687" width="0" style="938" hidden="1" customWidth="1"/>
    <col min="15688" max="15688" width="3.7109375" style="938" customWidth="1"/>
    <col min="15689" max="15689" width="3.85546875" style="938" customWidth="1"/>
    <col min="15690" max="15690" width="3.7109375" style="938" customWidth="1"/>
    <col min="15691" max="15691" width="12.7109375" style="938" customWidth="1"/>
    <col min="15692" max="15692" width="52.7109375" style="938" customWidth="1"/>
    <col min="15693" max="15696" width="0" style="938" hidden="1" customWidth="1"/>
    <col min="15697" max="15697" width="12.28515625" style="938" customWidth="1"/>
    <col min="15698" max="15698" width="6.42578125" style="938" customWidth="1"/>
    <col min="15699" max="15699" width="12.28515625" style="938" customWidth="1"/>
    <col min="15700" max="15700" width="0" style="938" hidden="1" customWidth="1"/>
    <col min="15701" max="15701" width="3.7109375" style="938" customWidth="1"/>
    <col min="15702" max="15702" width="11.140625" style="938" bestFit="1" customWidth="1"/>
    <col min="15703" max="15704" width="10.5703125" style="938"/>
    <col min="15705" max="15705" width="11.140625" style="938" customWidth="1"/>
    <col min="15706" max="15935" width="10.5703125" style="938"/>
    <col min="15936" max="15943" width="0" style="938" hidden="1" customWidth="1"/>
    <col min="15944" max="15944" width="3.7109375" style="938" customWidth="1"/>
    <col min="15945" max="15945" width="3.85546875" style="938" customWidth="1"/>
    <col min="15946" max="15946" width="3.7109375" style="938" customWidth="1"/>
    <col min="15947" max="15947" width="12.7109375" style="938" customWidth="1"/>
    <col min="15948" max="15948" width="52.7109375" style="938" customWidth="1"/>
    <col min="15949" max="15952" width="0" style="938" hidden="1" customWidth="1"/>
    <col min="15953" max="15953" width="12.28515625" style="938" customWidth="1"/>
    <col min="15954" max="15954" width="6.42578125" style="938" customWidth="1"/>
    <col min="15955" max="15955" width="12.28515625" style="938" customWidth="1"/>
    <col min="15956" max="15956" width="0" style="938" hidden="1" customWidth="1"/>
    <col min="15957" max="15957" width="3.7109375" style="938" customWidth="1"/>
    <col min="15958" max="15958" width="11.140625" style="938" bestFit="1" customWidth="1"/>
    <col min="15959" max="15960" width="10.5703125" style="938"/>
    <col min="15961" max="15961" width="11.140625" style="938" customWidth="1"/>
    <col min="15962" max="16191" width="10.5703125" style="938"/>
    <col min="16192" max="16199" width="0" style="938" hidden="1" customWidth="1"/>
    <col min="16200" max="16200" width="3.7109375" style="938" customWidth="1"/>
    <col min="16201" max="16201" width="3.85546875" style="938" customWidth="1"/>
    <col min="16202" max="16202" width="3.7109375" style="938" customWidth="1"/>
    <col min="16203" max="16203" width="12.7109375" style="938" customWidth="1"/>
    <col min="16204" max="16204" width="52.7109375" style="938" customWidth="1"/>
    <col min="16205" max="16208" width="0" style="938" hidden="1" customWidth="1"/>
    <col min="16209" max="16209" width="12.28515625" style="938" customWidth="1"/>
    <col min="16210" max="16210" width="6.42578125" style="938" customWidth="1"/>
    <col min="16211" max="16211" width="12.28515625" style="938" customWidth="1"/>
    <col min="16212" max="16212" width="0" style="938" hidden="1" customWidth="1"/>
    <col min="16213" max="16213" width="3.7109375" style="938" customWidth="1"/>
    <col min="16214" max="16214" width="11.140625" style="938" bestFit="1" customWidth="1"/>
    <col min="16215" max="16216" width="10.5703125" style="938"/>
    <col min="16217" max="16217" width="11.140625" style="938" customWidth="1"/>
    <col min="16218" max="16384" width="10.5703125" style="938"/>
  </cols>
  <sheetData>
    <row r="1" spans="1:97" hidden="1">
      <c r="Q1" s="731"/>
      <c r="R1" s="731"/>
      <c r="X1" s="731"/>
      <c r="Y1" s="731"/>
      <c r="AE1" s="731"/>
      <c r="AF1" s="731"/>
      <c r="AL1" s="731"/>
      <c r="AM1" s="731"/>
      <c r="AS1" s="731"/>
      <c r="AT1" s="731"/>
      <c r="AZ1" s="731"/>
      <c r="BA1" s="731"/>
      <c r="BG1" s="731"/>
      <c r="BH1" s="731"/>
      <c r="BN1" s="731"/>
      <c r="BO1" s="731"/>
      <c r="BU1" s="731"/>
      <c r="BV1" s="731"/>
      <c r="CB1" s="731"/>
      <c r="CC1" s="731"/>
    </row>
    <row r="2" spans="1:97" hidden="1">
      <c r="U2" s="731"/>
      <c r="AB2" s="731"/>
      <c r="AI2" s="731"/>
      <c r="AP2" s="731"/>
      <c r="AW2" s="731"/>
      <c r="BD2" s="731"/>
      <c r="BK2" s="731"/>
      <c r="BR2" s="731"/>
      <c r="BY2" s="731"/>
      <c r="CF2" s="731"/>
    </row>
    <row r="3" spans="1:97" hidden="1"/>
    <row r="4" spans="1:97" ht="3" customHeight="1">
      <c r="J4" s="943"/>
      <c r="K4" s="943"/>
      <c r="L4" s="939"/>
      <c r="M4" s="939"/>
      <c r="N4" s="939"/>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c r="AQ4" s="946"/>
      <c r="AR4" s="946"/>
      <c r="AS4" s="946"/>
      <c r="AT4" s="946"/>
      <c r="AU4" s="946"/>
      <c r="AV4" s="946"/>
      <c r="AW4" s="946"/>
      <c r="AX4" s="946"/>
      <c r="AY4" s="946"/>
      <c r="AZ4" s="946"/>
      <c r="BA4" s="946"/>
      <c r="BB4" s="946"/>
      <c r="BC4" s="946"/>
      <c r="BD4" s="946"/>
      <c r="BE4" s="946"/>
      <c r="BF4" s="946"/>
      <c r="BG4" s="946"/>
      <c r="BH4" s="946"/>
      <c r="BI4" s="946"/>
      <c r="BJ4" s="946"/>
      <c r="BK4" s="946"/>
      <c r="BL4" s="946"/>
      <c r="BM4" s="946"/>
      <c r="BN4" s="946"/>
      <c r="BO4" s="946"/>
      <c r="BP4" s="946"/>
      <c r="BQ4" s="946"/>
      <c r="BR4" s="946"/>
      <c r="BS4" s="946"/>
      <c r="BT4" s="946"/>
      <c r="BU4" s="946"/>
      <c r="BV4" s="946"/>
      <c r="BW4" s="946"/>
      <c r="BX4" s="946"/>
      <c r="BY4" s="946"/>
      <c r="BZ4" s="946"/>
      <c r="CA4" s="946"/>
      <c r="CB4" s="946"/>
      <c r="CC4" s="946"/>
      <c r="CD4" s="946"/>
      <c r="CE4" s="946"/>
      <c r="CF4" s="946"/>
    </row>
    <row r="5" spans="1:97" ht="26.1" customHeight="1">
      <c r="J5" s="943"/>
      <c r="K5" s="943"/>
      <c r="L5" s="1307" t="s">
        <v>717</v>
      </c>
      <c r="M5" s="1307"/>
      <c r="N5" s="1307"/>
      <c r="O5" s="1307"/>
      <c r="P5" s="1307"/>
      <c r="Q5" s="1307"/>
      <c r="R5" s="1307"/>
      <c r="S5" s="1307"/>
      <c r="T5" s="1307"/>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row>
    <row r="6" spans="1:97" ht="3" customHeight="1">
      <c r="J6" s="943"/>
      <c r="K6" s="943"/>
      <c r="L6" s="939"/>
      <c r="M6" s="939"/>
      <c r="N6" s="939"/>
      <c r="O6" s="718"/>
      <c r="P6" s="718"/>
      <c r="Q6" s="718"/>
      <c r="R6" s="718"/>
      <c r="S6" s="718"/>
      <c r="T6" s="718"/>
      <c r="U6" s="718"/>
      <c r="V6" s="1079"/>
      <c r="W6" s="1079"/>
      <c r="X6" s="1079"/>
      <c r="Y6" s="1079"/>
      <c r="Z6" s="1079"/>
      <c r="AA6" s="1079"/>
      <c r="AB6" s="1079"/>
      <c r="AC6" s="1079"/>
      <c r="AD6" s="1079"/>
      <c r="AE6" s="1079"/>
      <c r="AF6" s="1079"/>
      <c r="AG6" s="1079"/>
      <c r="AH6" s="1079"/>
      <c r="AI6" s="1079"/>
      <c r="AJ6" s="1079"/>
      <c r="AK6" s="1079"/>
      <c r="AL6" s="1079"/>
      <c r="AM6" s="1079"/>
      <c r="AN6" s="1079"/>
      <c r="AO6" s="1079"/>
      <c r="AP6" s="1079"/>
      <c r="AQ6" s="1079"/>
      <c r="AR6" s="1079"/>
      <c r="AS6" s="1079"/>
      <c r="AT6" s="1079"/>
      <c r="AU6" s="1079"/>
      <c r="AV6" s="1079"/>
      <c r="AW6" s="1079"/>
      <c r="AX6" s="1079"/>
      <c r="AY6" s="1079"/>
      <c r="AZ6" s="1079"/>
      <c r="BA6" s="1079"/>
      <c r="BB6" s="1079"/>
      <c r="BC6" s="1079"/>
      <c r="BD6" s="1079"/>
      <c r="BE6" s="1079"/>
      <c r="BF6" s="1079"/>
      <c r="BG6" s="1079"/>
      <c r="BH6" s="1079"/>
      <c r="BI6" s="1079"/>
      <c r="BJ6" s="1079"/>
      <c r="BK6" s="1079"/>
      <c r="BL6" s="1079"/>
      <c r="BM6" s="1079"/>
      <c r="BN6" s="1079"/>
      <c r="BO6" s="1079"/>
      <c r="BP6" s="1079"/>
      <c r="BQ6" s="1079"/>
      <c r="BR6" s="1079"/>
      <c r="BS6" s="1079"/>
      <c r="BT6" s="1079"/>
      <c r="BU6" s="1079"/>
      <c r="BV6" s="1079"/>
      <c r="BW6" s="1079"/>
      <c r="BX6" s="1079"/>
      <c r="BY6" s="1079"/>
      <c r="BZ6" s="1079"/>
      <c r="CA6" s="1079"/>
      <c r="CB6" s="1079"/>
      <c r="CC6" s="1079"/>
      <c r="CD6" s="1079"/>
      <c r="CE6" s="1079"/>
      <c r="CF6" s="1079"/>
      <c r="CG6" s="946"/>
    </row>
    <row r="7" spans="1:97" s="746" customFormat="1" ht="11.25" hidden="1">
      <c r="A7" s="1121"/>
      <c r="B7" s="1121"/>
      <c r="C7" s="1121"/>
      <c r="D7" s="1121"/>
      <c r="E7" s="1121"/>
      <c r="F7" s="1121"/>
      <c r="G7" s="1121"/>
      <c r="H7" s="1121"/>
      <c r="L7" s="1171"/>
      <c r="M7" s="1046"/>
      <c r="O7" s="1283"/>
      <c r="P7" s="1283"/>
      <c r="Q7" s="1283"/>
      <c r="R7" s="1283"/>
      <c r="S7" s="1283"/>
      <c r="T7" s="1283"/>
      <c r="U7" s="780"/>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s="780"/>
      <c r="CI7" s="1121"/>
      <c r="CJ7" s="1121"/>
      <c r="CK7" s="1121"/>
      <c r="CL7" s="1121"/>
      <c r="CM7" s="1121"/>
    </row>
    <row r="8" spans="1:97"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730"/>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s="730"/>
      <c r="CH8" s="489"/>
      <c r="CI8" s="961"/>
      <c r="CJ8" s="961"/>
      <c r="CK8" s="961"/>
      <c r="CL8" s="961"/>
      <c r="CM8" s="961"/>
      <c r="CN8" s="961"/>
      <c r="CO8" s="961"/>
      <c r="CP8" s="961"/>
      <c r="CQ8" s="961"/>
      <c r="CR8" s="961"/>
      <c r="CS8" s="961"/>
    </row>
    <row r="9" spans="1:97"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730"/>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s="730"/>
      <c r="CH9" s="489"/>
      <c r="CI9" s="961"/>
      <c r="CJ9" s="961"/>
      <c r="CK9" s="961"/>
      <c r="CL9" s="961"/>
      <c r="CM9" s="961"/>
      <c r="CN9" s="961"/>
      <c r="CO9" s="961"/>
      <c r="CP9" s="961"/>
      <c r="CQ9" s="961"/>
      <c r="CR9" s="961"/>
      <c r="CS9" s="961"/>
    </row>
    <row r="10" spans="1:97" s="746" customFormat="1" ht="11.25" hidden="1">
      <c r="A10" s="1121"/>
      <c r="B10" s="1121"/>
      <c r="C10" s="1121"/>
      <c r="D10" s="1121"/>
      <c r="E10" s="1121"/>
      <c r="F10" s="1121"/>
      <c r="G10" s="1121"/>
      <c r="H10" s="1121"/>
      <c r="L10" s="1171"/>
      <c r="M10" s="1046"/>
      <c r="O10" s="1283"/>
      <c r="P10" s="1283"/>
      <c r="Q10" s="1283"/>
      <c r="R10" s="1283"/>
      <c r="S10" s="1283"/>
      <c r="T10" s="1283"/>
      <c r="U10" s="78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s="780"/>
      <c r="CI10" s="1121"/>
      <c r="CJ10" s="1121"/>
      <c r="CK10" s="1121"/>
      <c r="CL10" s="1121"/>
      <c r="CM10" s="1121"/>
    </row>
    <row r="11" spans="1:97" s="955" customFormat="1" ht="11.25" hidden="1">
      <c r="A11" s="961"/>
      <c r="B11" s="961"/>
      <c r="C11" s="961"/>
      <c r="D11" s="961"/>
      <c r="E11" s="961"/>
      <c r="F11" s="961"/>
      <c r="G11" s="961"/>
      <c r="H11" s="961"/>
      <c r="L11" s="1308"/>
      <c r="M11" s="1308"/>
      <c r="N11" s="972"/>
      <c r="O11" s="730"/>
      <c r="P11" s="730"/>
      <c r="Q11" s="730"/>
      <c r="R11" s="730"/>
      <c r="S11" s="730"/>
      <c r="T11" s="730"/>
      <c r="U11" s="959" t="s">
        <v>371</v>
      </c>
      <c r="V11" s="1098"/>
      <c r="W11" s="1098"/>
      <c r="X11" s="1098"/>
      <c r="Y11" s="1098"/>
      <c r="Z11" s="1098"/>
      <c r="AA11" s="1098"/>
      <c r="AB11" s="959" t="s">
        <v>371</v>
      </c>
      <c r="AC11" s="1098"/>
      <c r="AD11" s="1098"/>
      <c r="AE11" s="1098"/>
      <c r="AF11" s="1098"/>
      <c r="AG11" s="1098"/>
      <c r="AH11" s="1098"/>
      <c r="AI11" s="959" t="s">
        <v>371</v>
      </c>
      <c r="AJ11" s="1098"/>
      <c r="AK11" s="1098"/>
      <c r="AL11" s="1098"/>
      <c r="AM11" s="1098"/>
      <c r="AN11" s="1098"/>
      <c r="AO11" s="1098"/>
      <c r="AP11" s="959" t="s">
        <v>371</v>
      </c>
      <c r="AQ11" s="1098"/>
      <c r="AR11" s="1098"/>
      <c r="AS11" s="1098"/>
      <c r="AT11" s="1098"/>
      <c r="AU11" s="1098"/>
      <c r="AV11" s="1098"/>
      <c r="AW11" s="959" t="s">
        <v>371</v>
      </c>
      <c r="AX11" s="1098"/>
      <c r="AY11" s="1098"/>
      <c r="AZ11" s="1098"/>
      <c r="BA11" s="1098"/>
      <c r="BB11" s="1098"/>
      <c r="BC11" s="1098"/>
      <c r="BD11" s="959" t="s">
        <v>371</v>
      </c>
      <c r="BE11" s="1098"/>
      <c r="BF11" s="1098"/>
      <c r="BG11" s="1098"/>
      <c r="BH11" s="1098"/>
      <c r="BI11" s="1098"/>
      <c r="BJ11" s="1098"/>
      <c r="BK11" s="959" t="s">
        <v>371</v>
      </c>
      <c r="BL11" s="1098"/>
      <c r="BM11" s="1098"/>
      <c r="BN11" s="1098"/>
      <c r="BO11" s="1098"/>
      <c r="BP11" s="1098"/>
      <c r="BQ11" s="1098"/>
      <c r="BR11" s="959" t="s">
        <v>371</v>
      </c>
      <c r="BS11" s="1098"/>
      <c r="BT11" s="1098"/>
      <c r="BU11" s="1098"/>
      <c r="BV11" s="1098"/>
      <c r="BW11" s="1098"/>
      <c r="BX11" s="1098"/>
      <c r="BY11" s="959" t="s">
        <v>371</v>
      </c>
      <c r="BZ11" s="1098"/>
      <c r="CA11" s="1098"/>
      <c r="CB11" s="1098"/>
      <c r="CC11" s="1098"/>
      <c r="CD11" s="1098"/>
      <c r="CE11" s="1098"/>
      <c r="CF11" s="959" t="s">
        <v>371</v>
      </c>
      <c r="CI11" s="961"/>
      <c r="CJ11" s="961"/>
      <c r="CK11" s="961"/>
      <c r="CL11" s="961"/>
      <c r="CM11" s="961"/>
      <c r="CN11" s="961"/>
      <c r="CO11" s="961"/>
      <c r="CP11" s="961"/>
      <c r="CQ11" s="961"/>
      <c r="CR11" s="961"/>
      <c r="CS11" s="961"/>
    </row>
    <row r="12" spans="1:97">
      <c r="J12" s="943"/>
      <c r="K12" s="943"/>
      <c r="L12" s="939"/>
      <c r="M12" s="939"/>
      <c r="N12" s="472"/>
      <c r="O12" s="1285"/>
      <c r="P12" s="1285"/>
      <c r="Q12" s="1285"/>
      <c r="R12" s="1285"/>
      <c r="S12" s="1285"/>
      <c r="T12" s="1285"/>
      <c r="U12" s="1285"/>
      <c r="V12" s="1285" t="s">
        <v>2856</v>
      </c>
      <c r="W12" s="1285"/>
      <c r="X12" s="1285"/>
      <c r="Y12" s="1285"/>
      <c r="Z12" s="1285"/>
      <c r="AA12" s="1285"/>
      <c r="AB12" s="1285"/>
      <c r="AC12" s="1285" t="s">
        <v>2856</v>
      </c>
      <c r="AD12" s="1285"/>
      <c r="AE12" s="1285"/>
      <c r="AF12" s="1285"/>
      <c r="AG12" s="1285"/>
      <c r="AH12" s="1285"/>
      <c r="AI12" s="1285"/>
      <c r="AJ12" s="1285" t="s">
        <v>2856</v>
      </c>
      <c r="AK12" s="1285"/>
      <c r="AL12" s="1285"/>
      <c r="AM12" s="1285"/>
      <c r="AN12" s="1285"/>
      <c r="AO12" s="1285"/>
      <c r="AP12" s="1285"/>
      <c r="AQ12" s="1285" t="s">
        <v>2856</v>
      </c>
      <c r="AR12" s="1285"/>
      <c r="AS12" s="1285"/>
      <c r="AT12" s="1285"/>
      <c r="AU12" s="1285"/>
      <c r="AV12" s="1285"/>
      <c r="AW12" s="1285"/>
      <c r="AX12" s="1285" t="s">
        <v>2856</v>
      </c>
      <c r="AY12" s="1285"/>
      <c r="AZ12" s="1285"/>
      <c r="BA12" s="1285"/>
      <c r="BB12" s="1285"/>
      <c r="BC12" s="1285"/>
      <c r="BD12" s="1285"/>
      <c r="BE12" s="1285" t="s">
        <v>2856</v>
      </c>
      <c r="BF12" s="1285"/>
      <c r="BG12" s="1285"/>
      <c r="BH12" s="1285"/>
      <c r="BI12" s="1285"/>
      <c r="BJ12" s="1285"/>
      <c r="BK12" s="1285"/>
      <c r="BL12" s="1285" t="s">
        <v>2856</v>
      </c>
      <c r="BM12" s="1285"/>
      <c r="BN12" s="1285"/>
      <c r="BO12" s="1285"/>
      <c r="BP12" s="1285"/>
      <c r="BQ12" s="1285"/>
      <c r="BR12" s="1285"/>
      <c r="BS12" s="1285" t="s">
        <v>2856</v>
      </c>
      <c r="BT12" s="1285"/>
      <c r="BU12" s="1285"/>
      <c r="BV12" s="1285"/>
      <c r="BW12" s="1285"/>
      <c r="BX12" s="1285"/>
      <c r="BY12" s="1285"/>
      <c r="BZ12" s="1285" t="s">
        <v>2856</v>
      </c>
      <c r="CA12" s="1285"/>
      <c r="CB12" s="1285"/>
      <c r="CC12" s="1285"/>
      <c r="CD12" s="1285"/>
      <c r="CE12" s="1285"/>
      <c r="CF12" s="1285"/>
    </row>
    <row r="13" spans="1:97">
      <c r="J13" s="943"/>
      <c r="K13" s="943"/>
      <c r="L13" s="1235" t="s">
        <v>445</v>
      </c>
      <c r="M13" s="1235"/>
      <c r="N13" s="1235"/>
      <c r="O13" s="1235"/>
      <c r="P13" s="1235"/>
      <c r="Q13" s="1235"/>
      <c r="R13" s="1235"/>
      <c r="S13" s="1235"/>
      <c r="T13" s="1235"/>
      <c r="U13" s="1235"/>
      <c r="V13" s="1235"/>
      <c r="W13" s="1235"/>
      <c r="X13" s="1235"/>
      <c r="Y13" s="1235"/>
      <c r="Z13" s="1235"/>
      <c r="AA13" s="1235"/>
      <c r="AB13" s="1235"/>
      <c r="AC13" s="1235"/>
      <c r="AD13" s="1235"/>
      <c r="AE13" s="1235"/>
      <c r="AF13" s="1235"/>
      <c r="AG13" s="1235"/>
      <c r="AH13" s="1235"/>
      <c r="AI13" s="1235"/>
      <c r="AJ13" s="1235"/>
      <c r="AK13" s="1235"/>
      <c r="AL13" s="1235"/>
      <c r="AM13" s="1235"/>
      <c r="AN13" s="1235"/>
      <c r="AO13" s="1235"/>
      <c r="AP13" s="1235"/>
      <c r="AQ13" s="1235"/>
      <c r="AR13" s="1235"/>
      <c r="AS13" s="1235"/>
      <c r="AT13" s="1235"/>
      <c r="AU13" s="1235"/>
      <c r="AV13" s="1235"/>
      <c r="AW13" s="1235"/>
      <c r="AX13" s="1235"/>
      <c r="AY13" s="1235"/>
      <c r="AZ13" s="1235"/>
      <c r="BA13" s="1235"/>
      <c r="BB13" s="1235"/>
      <c r="BC13" s="1235"/>
      <c r="BD13" s="1235"/>
      <c r="BE13" s="1235"/>
      <c r="BF13" s="1235"/>
      <c r="BG13" s="1235"/>
      <c r="BH13" s="1235"/>
      <c r="BI13" s="1235"/>
      <c r="BJ13" s="1235"/>
      <c r="BK13" s="1235"/>
      <c r="BL13" s="1235"/>
      <c r="BM13" s="1235"/>
      <c r="BN13" s="1235"/>
      <c r="BO13" s="1235"/>
      <c r="BP13" s="1235"/>
      <c r="BQ13" s="1235"/>
      <c r="BR13" s="1235"/>
      <c r="BS13" s="1235"/>
      <c r="BT13" s="1235"/>
      <c r="BU13" s="1235"/>
      <c r="BV13" s="1235"/>
      <c r="BW13" s="1235"/>
      <c r="BX13" s="1235"/>
      <c r="BY13" s="1235"/>
      <c r="BZ13" s="1235"/>
      <c r="CA13" s="1235"/>
      <c r="CB13" s="1235"/>
      <c r="CC13" s="1235"/>
      <c r="CD13" s="1235"/>
      <c r="CE13" s="1235"/>
      <c r="CF13" s="1235"/>
      <c r="CG13" s="1235"/>
      <c r="CH13" s="1235" t="s">
        <v>446</v>
      </c>
    </row>
    <row r="14" spans="1:97" ht="14.25" customHeight="1">
      <c r="J14" s="943"/>
      <c r="K14" s="943"/>
      <c r="L14" s="1291" t="s">
        <v>91</v>
      </c>
      <c r="M14" s="1291" t="s">
        <v>602</v>
      </c>
      <c r="N14" s="630"/>
      <c r="O14" s="1292" t="s">
        <v>604</v>
      </c>
      <c r="P14" s="1293"/>
      <c r="Q14" s="1293"/>
      <c r="R14" s="1293"/>
      <c r="S14" s="1293"/>
      <c r="T14" s="1294"/>
      <c r="U14" s="1302" t="s">
        <v>339</v>
      </c>
      <c r="V14" s="1292" t="s">
        <v>604</v>
      </c>
      <c r="W14" s="1293"/>
      <c r="X14" s="1293"/>
      <c r="Y14" s="1293"/>
      <c r="Z14" s="1293"/>
      <c r="AA14" s="1294"/>
      <c r="AB14" s="1302" t="s">
        <v>339</v>
      </c>
      <c r="AC14" s="1292" t="s">
        <v>604</v>
      </c>
      <c r="AD14" s="1293"/>
      <c r="AE14" s="1293"/>
      <c r="AF14" s="1293"/>
      <c r="AG14" s="1293"/>
      <c r="AH14" s="1294"/>
      <c r="AI14" s="1302" t="s">
        <v>339</v>
      </c>
      <c r="AJ14" s="1292" t="s">
        <v>604</v>
      </c>
      <c r="AK14" s="1293"/>
      <c r="AL14" s="1293"/>
      <c r="AM14" s="1293"/>
      <c r="AN14" s="1293"/>
      <c r="AO14" s="1294"/>
      <c r="AP14" s="1302" t="s">
        <v>339</v>
      </c>
      <c r="AQ14" s="1292" t="s">
        <v>604</v>
      </c>
      <c r="AR14" s="1293"/>
      <c r="AS14" s="1293"/>
      <c r="AT14" s="1293"/>
      <c r="AU14" s="1293"/>
      <c r="AV14" s="1294"/>
      <c r="AW14" s="1302" t="s">
        <v>339</v>
      </c>
      <c r="AX14" s="1292" t="s">
        <v>604</v>
      </c>
      <c r="AY14" s="1293"/>
      <c r="AZ14" s="1293"/>
      <c r="BA14" s="1293"/>
      <c r="BB14" s="1293"/>
      <c r="BC14" s="1294"/>
      <c r="BD14" s="1302" t="s">
        <v>339</v>
      </c>
      <c r="BE14" s="1292" t="s">
        <v>604</v>
      </c>
      <c r="BF14" s="1293"/>
      <c r="BG14" s="1293"/>
      <c r="BH14" s="1293"/>
      <c r="BI14" s="1293"/>
      <c r="BJ14" s="1294"/>
      <c r="BK14" s="1302" t="s">
        <v>339</v>
      </c>
      <c r="BL14" s="1292" t="s">
        <v>604</v>
      </c>
      <c r="BM14" s="1293"/>
      <c r="BN14" s="1293"/>
      <c r="BO14" s="1293"/>
      <c r="BP14" s="1293"/>
      <c r="BQ14" s="1294"/>
      <c r="BR14" s="1302" t="s">
        <v>339</v>
      </c>
      <c r="BS14" s="1292" t="s">
        <v>604</v>
      </c>
      <c r="BT14" s="1293"/>
      <c r="BU14" s="1293"/>
      <c r="BV14" s="1293"/>
      <c r="BW14" s="1293"/>
      <c r="BX14" s="1294"/>
      <c r="BY14" s="1302" t="s">
        <v>339</v>
      </c>
      <c r="BZ14" s="1292" t="s">
        <v>604</v>
      </c>
      <c r="CA14" s="1293"/>
      <c r="CB14" s="1293"/>
      <c r="CC14" s="1293"/>
      <c r="CD14" s="1293"/>
      <c r="CE14" s="1294"/>
      <c r="CF14" s="1302" t="s">
        <v>339</v>
      </c>
      <c r="CG14" s="1288" t="s">
        <v>274</v>
      </c>
      <c r="CH14" s="1235"/>
    </row>
    <row r="15" spans="1:97" ht="14.25" customHeight="1">
      <c r="J15" s="943"/>
      <c r="K15" s="943"/>
      <c r="L15" s="1291"/>
      <c r="M15" s="1291"/>
      <c r="N15" s="631"/>
      <c r="O15" s="1297" t="s">
        <v>578</v>
      </c>
      <c r="P15" s="1295" t="s">
        <v>270</v>
      </c>
      <c r="Q15" s="1296"/>
      <c r="R15" s="1299" t="s">
        <v>615</v>
      </c>
      <c r="S15" s="1300"/>
      <c r="T15" s="1301"/>
      <c r="U15" s="1303"/>
      <c r="V15" s="1297" t="s">
        <v>578</v>
      </c>
      <c r="W15" s="1295" t="s">
        <v>270</v>
      </c>
      <c r="X15" s="1296"/>
      <c r="Y15" s="1299" t="s">
        <v>615</v>
      </c>
      <c r="Z15" s="1300"/>
      <c r="AA15" s="1301"/>
      <c r="AB15" s="1303"/>
      <c r="AC15" s="1297" t="s">
        <v>578</v>
      </c>
      <c r="AD15" s="1295" t="s">
        <v>270</v>
      </c>
      <c r="AE15" s="1296"/>
      <c r="AF15" s="1299" t="s">
        <v>615</v>
      </c>
      <c r="AG15" s="1300"/>
      <c r="AH15" s="1301"/>
      <c r="AI15" s="1303"/>
      <c r="AJ15" s="1297" t="s">
        <v>578</v>
      </c>
      <c r="AK15" s="1295" t="s">
        <v>270</v>
      </c>
      <c r="AL15" s="1296"/>
      <c r="AM15" s="1299" t="s">
        <v>615</v>
      </c>
      <c r="AN15" s="1300"/>
      <c r="AO15" s="1301"/>
      <c r="AP15" s="1303"/>
      <c r="AQ15" s="1297" t="s">
        <v>578</v>
      </c>
      <c r="AR15" s="1295" t="s">
        <v>270</v>
      </c>
      <c r="AS15" s="1296"/>
      <c r="AT15" s="1299" t="s">
        <v>615</v>
      </c>
      <c r="AU15" s="1300"/>
      <c r="AV15" s="1301"/>
      <c r="AW15" s="1303"/>
      <c r="AX15" s="1297" t="s">
        <v>578</v>
      </c>
      <c r="AY15" s="1295" t="s">
        <v>270</v>
      </c>
      <c r="AZ15" s="1296"/>
      <c r="BA15" s="1299" t="s">
        <v>615</v>
      </c>
      <c r="BB15" s="1300"/>
      <c r="BC15" s="1301"/>
      <c r="BD15" s="1303"/>
      <c r="BE15" s="1297" t="s">
        <v>578</v>
      </c>
      <c r="BF15" s="1295" t="s">
        <v>270</v>
      </c>
      <c r="BG15" s="1296"/>
      <c r="BH15" s="1299" t="s">
        <v>615</v>
      </c>
      <c r="BI15" s="1300"/>
      <c r="BJ15" s="1301"/>
      <c r="BK15" s="1303"/>
      <c r="BL15" s="1297" t="s">
        <v>578</v>
      </c>
      <c r="BM15" s="1295" t="s">
        <v>270</v>
      </c>
      <c r="BN15" s="1296"/>
      <c r="BO15" s="1299" t="s">
        <v>615</v>
      </c>
      <c r="BP15" s="1300"/>
      <c r="BQ15" s="1301"/>
      <c r="BR15" s="1303"/>
      <c r="BS15" s="1297" t="s">
        <v>578</v>
      </c>
      <c r="BT15" s="1295" t="s">
        <v>270</v>
      </c>
      <c r="BU15" s="1296"/>
      <c r="BV15" s="1299" t="s">
        <v>615</v>
      </c>
      <c r="BW15" s="1300"/>
      <c r="BX15" s="1301"/>
      <c r="BY15" s="1303"/>
      <c r="BZ15" s="1297" t="s">
        <v>578</v>
      </c>
      <c r="CA15" s="1295" t="s">
        <v>270</v>
      </c>
      <c r="CB15" s="1296"/>
      <c r="CC15" s="1299" t="s">
        <v>615</v>
      </c>
      <c r="CD15" s="1300"/>
      <c r="CE15" s="1301"/>
      <c r="CF15" s="1303"/>
      <c r="CG15" s="1289"/>
      <c r="CH15" s="1235"/>
    </row>
    <row r="16" spans="1:97" ht="33.75" customHeight="1">
      <c r="J16" s="943"/>
      <c r="K16" s="943"/>
      <c r="L16" s="1291"/>
      <c r="M16" s="1291"/>
      <c r="N16" s="632"/>
      <c r="O16" s="1298"/>
      <c r="P16" s="719" t="s">
        <v>579</v>
      </c>
      <c r="Q16" s="719" t="s">
        <v>6</v>
      </c>
      <c r="R16" s="976" t="s">
        <v>273</v>
      </c>
      <c r="S16" s="1286" t="s">
        <v>272</v>
      </c>
      <c r="T16" s="1287"/>
      <c r="U16" s="1304"/>
      <c r="V16" s="1298"/>
      <c r="W16" s="719" t="s">
        <v>579</v>
      </c>
      <c r="X16" s="719" t="s">
        <v>6</v>
      </c>
      <c r="Y16" s="1192" t="s">
        <v>273</v>
      </c>
      <c r="Z16" s="1286" t="s">
        <v>272</v>
      </c>
      <c r="AA16" s="1287"/>
      <c r="AB16" s="1304"/>
      <c r="AC16" s="1298"/>
      <c r="AD16" s="719" t="s">
        <v>579</v>
      </c>
      <c r="AE16" s="719" t="s">
        <v>6</v>
      </c>
      <c r="AF16" s="1192" t="s">
        <v>273</v>
      </c>
      <c r="AG16" s="1286" t="s">
        <v>272</v>
      </c>
      <c r="AH16" s="1287"/>
      <c r="AI16" s="1304"/>
      <c r="AJ16" s="1298"/>
      <c r="AK16" s="719" t="s">
        <v>579</v>
      </c>
      <c r="AL16" s="719" t="s">
        <v>6</v>
      </c>
      <c r="AM16" s="1192" t="s">
        <v>273</v>
      </c>
      <c r="AN16" s="1286" t="s">
        <v>272</v>
      </c>
      <c r="AO16" s="1287"/>
      <c r="AP16" s="1304"/>
      <c r="AQ16" s="1298"/>
      <c r="AR16" s="719" t="s">
        <v>579</v>
      </c>
      <c r="AS16" s="719" t="s">
        <v>6</v>
      </c>
      <c r="AT16" s="1192" t="s">
        <v>273</v>
      </c>
      <c r="AU16" s="1286" t="s">
        <v>272</v>
      </c>
      <c r="AV16" s="1287"/>
      <c r="AW16" s="1304"/>
      <c r="AX16" s="1298"/>
      <c r="AY16" s="719" t="s">
        <v>579</v>
      </c>
      <c r="AZ16" s="719" t="s">
        <v>6</v>
      </c>
      <c r="BA16" s="1192" t="s">
        <v>273</v>
      </c>
      <c r="BB16" s="1286" t="s">
        <v>272</v>
      </c>
      <c r="BC16" s="1287"/>
      <c r="BD16" s="1304"/>
      <c r="BE16" s="1298"/>
      <c r="BF16" s="719" t="s">
        <v>579</v>
      </c>
      <c r="BG16" s="719" t="s">
        <v>6</v>
      </c>
      <c r="BH16" s="1192" t="s">
        <v>273</v>
      </c>
      <c r="BI16" s="1286" t="s">
        <v>272</v>
      </c>
      <c r="BJ16" s="1287"/>
      <c r="BK16" s="1304"/>
      <c r="BL16" s="1298"/>
      <c r="BM16" s="719" t="s">
        <v>579</v>
      </c>
      <c r="BN16" s="719" t="s">
        <v>6</v>
      </c>
      <c r="BO16" s="1192" t="s">
        <v>273</v>
      </c>
      <c r="BP16" s="1286" t="s">
        <v>272</v>
      </c>
      <c r="BQ16" s="1287"/>
      <c r="BR16" s="1304"/>
      <c r="BS16" s="1298"/>
      <c r="BT16" s="719" t="s">
        <v>579</v>
      </c>
      <c r="BU16" s="719" t="s">
        <v>6</v>
      </c>
      <c r="BV16" s="1192" t="s">
        <v>273</v>
      </c>
      <c r="BW16" s="1286" t="s">
        <v>272</v>
      </c>
      <c r="BX16" s="1287"/>
      <c r="BY16" s="1304"/>
      <c r="BZ16" s="1298"/>
      <c r="CA16" s="719" t="s">
        <v>579</v>
      </c>
      <c r="CB16" s="719" t="s">
        <v>6</v>
      </c>
      <c r="CC16" s="1192" t="s">
        <v>273</v>
      </c>
      <c r="CD16" s="1286" t="s">
        <v>272</v>
      </c>
      <c r="CE16" s="1287"/>
      <c r="CF16" s="1304"/>
      <c r="CG16" s="1290"/>
      <c r="CH16" s="1235"/>
    </row>
    <row r="17" spans="1:99">
      <c r="J17" s="943"/>
      <c r="K17" s="538">
        <v>1</v>
      </c>
      <c r="L17" s="616" t="s">
        <v>92</v>
      </c>
      <c r="M17" s="616" t="s">
        <v>48</v>
      </c>
      <c r="N17" s="618" t="str">
        <f ca="1">OFFSET(N17,0,-1)</f>
        <v>2</v>
      </c>
      <c r="O17" s="973">
        <f ca="1">OFFSET(O17,0,-1)+1</f>
        <v>3</v>
      </c>
      <c r="P17" s="973">
        <f ca="1">OFFSET(P17,0,-1)+1</f>
        <v>4</v>
      </c>
      <c r="Q17" s="973">
        <f ca="1">OFFSET(Q17,0,-1)+1</f>
        <v>5</v>
      </c>
      <c r="R17" s="973">
        <f ca="1">OFFSET(R17,0,-1)+1</f>
        <v>6</v>
      </c>
      <c r="S17" s="1309">
        <f ca="1">OFFSET(S17,0,-1)+1</f>
        <v>7</v>
      </c>
      <c r="T17" s="1309"/>
      <c r="U17" s="973">
        <f ca="1">OFFSET(U17,0,-2)+1</f>
        <v>8</v>
      </c>
      <c r="V17" s="1191">
        <f ca="1">OFFSET(V17,0,-1)+1</f>
        <v>9</v>
      </c>
      <c r="W17" s="1191">
        <f ca="1">OFFSET(W17,0,-1)+1</f>
        <v>10</v>
      </c>
      <c r="X17" s="1191">
        <f ca="1">OFFSET(X17,0,-1)+1</f>
        <v>11</v>
      </c>
      <c r="Y17" s="1191">
        <f ca="1">OFFSET(Y17,0,-1)+1</f>
        <v>12</v>
      </c>
      <c r="Z17" s="1309">
        <f ca="1">OFFSET(Z17,0,-1)+1</f>
        <v>13</v>
      </c>
      <c r="AA17" s="1309"/>
      <c r="AB17" s="1191">
        <f ca="1">OFFSET(AB17,0,-2)+1</f>
        <v>14</v>
      </c>
      <c r="AC17" s="1191">
        <f ca="1">OFFSET(AC17,0,-1)+1</f>
        <v>15</v>
      </c>
      <c r="AD17" s="1191">
        <f ca="1">OFFSET(AD17,0,-1)+1</f>
        <v>16</v>
      </c>
      <c r="AE17" s="1191">
        <f ca="1">OFFSET(AE17,0,-1)+1</f>
        <v>17</v>
      </c>
      <c r="AF17" s="1191">
        <f ca="1">OFFSET(AF17,0,-1)+1</f>
        <v>18</v>
      </c>
      <c r="AG17" s="1309">
        <f ca="1">OFFSET(AG17,0,-1)+1</f>
        <v>19</v>
      </c>
      <c r="AH17" s="1309"/>
      <c r="AI17" s="1191">
        <f ca="1">OFFSET(AI17,0,-2)+1</f>
        <v>20</v>
      </c>
      <c r="AJ17" s="1191">
        <f ca="1">OFFSET(AJ17,0,-1)+1</f>
        <v>21</v>
      </c>
      <c r="AK17" s="1191">
        <f ca="1">OFFSET(AK17,0,-1)+1</f>
        <v>22</v>
      </c>
      <c r="AL17" s="1191">
        <f ca="1">OFFSET(AL17,0,-1)+1</f>
        <v>23</v>
      </c>
      <c r="AM17" s="1191">
        <f ca="1">OFFSET(AM17,0,-1)+1</f>
        <v>24</v>
      </c>
      <c r="AN17" s="1309">
        <f ca="1">OFFSET(AN17,0,-1)+1</f>
        <v>25</v>
      </c>
      <c r="AO17" s="1309"/>
      <c r="AP17" s="1191">
        <f ca="1">OFFSET(AP17,0,-2)+1</f>
        <v>26</v>
      </c>
      <c r="AQ17" s="1191">
        <f ca="1">OFFSET(AQ17,0,-1)+1</f>
        <v>27</v>
      </c>
      <c r="AR17" s="1191">
        <f ca="1">OFFSET(AR17,0,-1)+1</f>
        <v>28</v>
      </c>
      <c r="AS17" s="1191">
        <f ca="1">OFFSET(AS17,0,-1)+1</f>
        <v>29</v>
      </c>
      <c r="AT17" s="1191">
        <f ca="1">OFFSET(AT17,0,-1)+1</f>
        <v>30</v>
      </c>
      <c r="AU17" s="1309">
        <f ca="1">OFFSET(AU17,0,-1)+1</f>
        <v>31</v>
      </c>
      <c r="AV17" s="1309"/>
      <c r="AW17" s="1191">
        <f ca="1">OFFSET(AW17,0,-2)+1</f>
        <v>32</v>
      </c>
      <c r="AX17" s="1191">
        <f ca="1">OFFSET(AX17,0,-1)+1</f>
        <v>33</v>
      </c>
      <c r="AY17" s="1191">
        <f ca="1">OFFSET(AY17,0,-1)+1</f>
        <v>34</v>
      </c>
      <c r="AZ17" s="1191">
        <f ca="1">OFFSET(AZ17,0,-1)+1</f>
        <v>35</v>
      </c>
      <c r="BA17" s="1191">
        <f ca="1">OFFSET(BA17,0,-1)+1</f>
        <v>36</v>
      </c>
      <c r="BB17" s="1309">
        <f ca="1">OFFSET(BB17,0,-1)+1</f>
        <v>37</v>
      </c>
      <c r="BC17" s="1309"/>
      <c r="BD17" s="1191">
        <f ca="1">OFFSET(BD17,0,-2)+1</f>
        <v>38</v>
      </c>
      <c r="BE17" s="1191">
        <f ca="1">OFFSET(BE17,0,-1)+1</f>
        <v>39</v>
      </c>
      <c r="BF17" s="1191">
        <f ca="1">OFFSET(BF17,0,-1)+1</f>
        <v>40</v>
      </c>
      <c r="BG17" s="1191">
        <f ca="1">OFFSET(BG17,0,-1)+1</f>
        <v>41</v>
      </c>
      <c r="BH17" s="1191">
        <f ca="1">OFFSET(BH17,0,-1)+1</f>
        <v>42</v>
      </c>
      <c r="BI17" s="1309">
        <f ca="1">OFFSET(BI17,0,-1)+1</f>
        <v>43</v>
      </c>
      <c r="BJ17" s="1309"/>
      <c r="BK17" s="1191">
        <f ca="1">OFFSET(BK17,0,-2)+1</f>
        <v>44</v>
      </c>
      <c r="BL17" s="1191">
        <f ca="1">OFFSET(BL17,0,-1)+1</f>
        <v>45</v>
      </c>
      <c r="BM17" s="1191">
        <f ca="1">OFFSET(BM17,0,-1)+1</f>
        <v>46</v>
      </c>
      <c r="BN17" s="1191">
        <f ca="1">OFFSET(BN17,0,-1)+1</f>
        <v>47</v>
      </c>
      <c r="BO17" s="1191">
        <f ca="1">OFFSET(BO17,0,-1)+1</f>
        <v>48</v>
      </c>
      <c r="BP17" s="1309">
        <f ca="1">OFFSET(BP17,0,-1)+1</f>
        <v>49</v>
      </c>
      <c r="BQ17" s="1309"/>
      <c r="BR17" s="1191">
        <f ca="1">OFFSET(BR17,0,-2)+1</f>
        <v>50</v>
      </c>
      <c r="BS17" s="1191">
        <f ca="1">OFFSET(BS17,0,-1)+1</f>
        <v>51</v>
      </c>
      <c r="BT17" s="1191">
        <f ca="1">OFFSET(BT17,0,-1)+1</f>
        <v>52</v>
      </c>
      <c r="BU17" s="1191">
        <f ca="1">OFFSET(BU17,0,-1)+1</f>
        <v>53</v>
      </c>
      <c r="BV17" s="1191">
        <f ca="1">OFFSET(BV17,0,-1)+1</f>
        <v>54</v>
      </c>
      <c r="BW17" s="1309">
        <f ca="1">OFFSET(BW17,0,-1)+1</f>
        <v>55</v>
      </c>
      <c r="BX17" s="1309"/>
      <c r="BY17" s="1191">
        <f ca="1">OFFSET(BY17,0,-2)+1</f>
        <v>56</v>
      </c>
      <c r="BZ17" s="1191">
        <f ca="1">OFFSET(BZ17,0,-1)+1</f>
        <v>57</v>
      </c>
      <c r="CA17" s="1191">
        <f ca="1">OFFSET(CA17,0,-1)+1</f>
        <v>58</v>
      </c>
      <c r="CB17" s="1191">
        <f ca="1">OFFSET(CB17,0,-1)+1</f>
        <v>59</v>
      </c>
      <c r="CC17" s="1191">
        <f ca="1">OFFSET(CC17,0,-1)+1</f>
        <v>60</v>
      </c>
      <c r="CD17" s="1309">
        <f ca="1">OFFSET(CD17,0,-1)+1</f>
        <v>61</v>
      </c>
      <c r="CE17" s="1309"/>
      <c r="CF17" s="1191">
        <f ca="1">OFFSET(CF17,0,-2)+1</f>
        <v>62</v>
      </c>
      <c r="CG17" s="618">
        <f ca="1">OFFSET(CG17,0,-1)</f>
        <v>62</v>
      </c>
      <c r="CH17" s="973">
        <f ca="1">OFFSET(CH17,0,-1)+1</f>
        <v>63</v>
      </c>
    </row>
    <row r="18" spans="1:99" ht="22.5">
      <c r="A18" s="1310">
        <v>1</v>
      </c>
      <c r="B18" s="963"/>
      <c r="C18" s="963"/>
      <c r="D18" s="963"/>
      <c r="E18" s="929"/>
      <c r="F18" s="974"/>
      <c r="G18" s="974"/>
      <c r="H18" s="974"/>
      <c r="I18" s="931"/>
      <c r="J18" s="927"/>
      <c r="K18" s="911"/>
      <c r="L18" s="978">
        <f>mergeValue(A18)</f>
        <v>1</v>
      </c>
      <c r="M18" s="610" t="s">
        <v>19</v>
      </c>
      <c r="N18" s="615"/>
      <c r="O18" s="1311" t="str">
        <f>IF('Перечень тарифов'!J21="","","" &amp; 'Перечень тарифов'!J21 &amp; "")</f>
        <v>Тариф на тепловую энергию (мощность)</v>
      </c>
      <c r="P18" s="1311"/>
      <c r="Q18" s="1311"/>
      <c r="R18" s="1311"/>
      <c r="S18" s="1311"/>
      <c r="T18" s="1311"/>
      <c r="U18" s="1311"/>
      <c r="V18" s="1311"/>
      <c r="W18" s="1311"/>
      <c r="X18" s="1311"/>
      <c r="Y18" s="1311"/>
      <c r="Z18" s="1311"/>
      <c r="AA18" s="1311"/>
      <c r="AB18" s="1311"/>
      <c r="AC18" s="1311"/>
      <c r="AD18" s="1311"/>
      <c r="AE18" s="1311"/>
      <c r="AF18" s="1311"/>
      <c r="AG18" s="1311"/>
      <c r="AH18" s="1311"/>
      <c r="AI18" s="1311"/>
      <c r="AJ18" s="1311"/>
      <c r="AK18" s="1311"/>
      <c r="AL18" s="1311"/>
      <c r="AM18" s="1311"/>
      <c r="AN18" s="1311"/>
      <c r="AO18" s="1311"/>
      <c r="AP18" s="1311"/>
      <c r="AQ18" s="1311"/>
      <c r="AR18" s="1311"/>
      <c r="AS18" s="1311"/>
      <c r="AT18" s="1311"/>
      <c r="AU18" s="1311"/>
      <c r="AV18" s="1311"/>
      <c r="AW18" s="1311"/>
      <c r="AX18" s="1311"/>
      <c r="AY18" s="1311"/>
      <c r="AZ18" s="1311"/>
      <c r="BA18" s="1311"/>
      <c r="BB18" s="1311"/>
      <c r="BC18" s="1311"/>
      <c r="BD18" s="1311"/>
      <c r="BE18" s="1311"/>
      <c r="BF18" s="1311"/>
      <c r="BG18" s="1311"/>
      <c r="BH18" s="1311"/>
      <c r="BI18" s="1311"/>
      <c r="BJ18" s="1311"/>
      <c r="BK18" s="1311"/>
      <c r="BL18" s="1311"/>
      <c r="BM18" s="1311"/>
      <c r="BN18" s="1311"/>
      <c r="BO18" s="1311"/>
      <c r="BP18" s="1311"/>
      <c r="BQ18" s="1311"/>
      <c r="BR18" s="1311"/>
      <c r="BS18" s="1311"/>
      <c r="BT18" s="1311"/>
      <c r="BU18" s="1311"/>
      <c r="BV18" s="1311"/>
      <c r="BW18" s="1311"/>
      <c r="BX18" s="1311"/>
      <c r="BY18" s="1311"/>
      <c r="BZ18" s="1311"/>
      <c r="CA18" s="1311"/>
      <c r="CB18" s="1311"/>
      <c r="CC18" s="1311"/>
      <c r="CD18" s="1311"/>
      <c r="CE18" s="1311"/>
      <c r="CF18" s="1311"/>
      <c r="CG18" s="1311"/>
      <c r="CH18" s="1129" t="s">
        <v>718</v>
      </c>
      <c r="CJ18" s="777"/>
      <c r="CK18" s="777" t="str">
        <f t="shared" ref="CK18:CK28" si="0">IF(M18="","",M18 )</f>
        <v>Наименование тарифа</v>
      </c>
      <c r="CL18" s="777"/>
      <c r="CM18" s="777"/>
      <c r="CN18" s="777"/>
      <c r="CT18" s="956"/>
      <c r="CU18" s="956"/>
    </row>
    <row r="19" spans="1:99" hidden="1">
      <c r="A19" s="1310"/>
      <c r="B19" s="1310">
        <v>1</v>
      </c>
      <c r="C19" s="963"/>
      <c r="D19" s="963"/>
      <c r="E19" s="974"/>
      <c r="F19" s="974"/>
      <c r="G19" s="974"/>
      <c r="H19" s="974"/>
      <c r="I19" s="969"/>
      <c r="J19" s="902"/>
      <c r="K19" s="905"/>
      <c r="L19" s="978" t="str">
        <f>mergeValue(A19) &amp;"."&amp; mergeValue(B19)</f>
        <v>1.1</v>
      </c>
      <c r="M19" s="658"/>
      <c r="N19" s="615"/>
      <c r="O19" s="1311"/>
      <c r="P19" s="1311"/>
      <c r="Q19" s="1311"/>
      <c r="R19" s="1311"/>
      <c r="S19" s="1311"/>
      <c r="T19" s="1311"/>
      <c r="U19" s="1311"/>
      <c r="V19" s="1311"/>
      <c r="W19" s="1311"/>
      <c r="X19" s="1311"/>
      <c r="Y19" s="1311"/>
      <c r="Z19" s="1311"/>
      <c r="AA19" s="1311"/>
      <c r="AB19" s="1311"/>
      <c r="AC19" s="1311"/>
      <c r="AD19" s="1311"/>
      <c r="AE19" s="1311"/>
      <c r="AF19" s="1311"/>
      <c r="AG19" s="1311"/>
      <c r="AH19" s="1311"/>
      <c r="AI19" s="1311"/>
      <c r="AJ19" s="1311"/>
      <c r="AK19" s="1311"/>
      <c r="AL19" s="1311"/>
      <c r="AM19" s="1311"/>
      <c r="AN19" s="1311"/>
      <c r="AO19" s="1311"/>
      <c r="AP19" s="1311"/>
      <c r="AQ19" s="1311"/>
      <c r="AR19" s="1311"/>
      <c r="AS19" s="1311"/>
      <c r="AT19" s="1311"/>
      <c r="AU19" s="1311"/>
      <c r="AV19" s="1311"/>
      <c r="AW19" s="1311"/>
      <c r="AX19" s="1311"/>
      <c r="AY19" s="1311"/>
      <c r="AZ19" s="1311"/>
      <c r="BA19" s="1311"/>
      <c r="BB19" s="1311"/>
      <c r="BC19" s="1311"/>
      <c r="BD19" s="1311"/>
      <c r="BE19" s="1311"/>
      <c r="BF19" s="1311"/>
      <c r="BG19" s="1311"/>
      <c r="BH19" s="1311"/>
      <c r="BI19" s="1311"/>
      <c r="BJ19" s="1311"/>
      <c r="BK19" s="1311"/>
      <c r="BL19" s="1311"/>
      <c r="BM19" s="1311"/>
      <c r="BN19" s="1311"/>
      <c r="BO19" s="1311"/>
      <c r="BP19" s="1311"/>
      <c r="BQ19" s="1311"/>
      <c r="BR19" s="1311"/>
      <c r="BS19" s="1311"/>
      <c r="BT19" s="1311"/>
      <c r="BU19" s="1311"/>
      <c r="BV19" s="1311"/>
      <c r="BW19" s="1311"/>
      <c r="BX19" s="1311"/>
      <c r="BY19" s="1311"/>
      <c r="BZ19" s="1311"/>
      <c r="CA19" s="1311"/>
      <c r="CB19" s="1311"/>
      <c r="CC19" s="1311"/>
      <c r="CD19" s="1311"/>
      <c r="CE19" s="1311"/>
      <c r="CF19" s="1311"/>
      <c r="CG19" s="1311"/>
      <c r="CH19" s="1129"/>
      <c r="CJ19" s="777"/>
      <c r="CK19" s="777" t="str">
        <f t="shared" si="0"/>
        <v/>
      </c>
      <c r="CL19" s="777"/>
      <c r="CM19" s="777"/>
      <c r="CN19" s="777"/>
      <c r="CT19" s="956"/>
      <c r="CU19" s="956"/>
    </row>
    <row r="20" spans="1:99" hidden="1">
      <c r="A20" s="1310"/>
      <c r="B20" s="1310"/>
      <c r="C20" s="1310">
        <v>1</v>
      </c>
      <c r="D20" s="963"/>
      <c r="E20" s="974"/>
      <c r="F20" s="974"/>
      <c r="G20" s="974"/>
      <c r="H20" s="974"/>
      <c r="I20" s="910"/>
      <c r="J20" s="902"/>
      <c r="K20" s="905"/>
      <c r="L20" s="978" t="str">
        <f>mergeValue(A20) &amp;"."&amp; mergeValue(B20)&amp;"."&amp; mergeValue(C20)</f>
        <v>1.1.1</v>
      </c>
      <c r="M20" s="659"/>
      <c r="N20" s="615"/>
      <c r="O20" s="1311"/>
      <c r="P20" s="1311"/>
      <c r="Q20" s="1311"/>
      <c r="R20" s="1311"/>
      <c r="S20" s="1311"/>
      <c r="T20" s="1311"/>
      <c r="U20" s="1311"/>
      <c r="V20" s="1311"/>
      <c r="W20" s="1311"/>
      <c r="X20" s="1311"/>
      <c r="Y20" s="1311"/>
      <c r="Z20" s="1311"/>
      <c r="AA20" s="1311"/>
      <c r="AB20" s="1311"/>
      <c r="AC20" s="1311"/>
      <c r="AD20" s="1311"/>
      <c r="AE20" s="1311"/>
      <c r="AF20" s="1311"/>
      <c r="AG20" s="1311"/>
      <c r="AH20" s="1311"/>
      <c r="AI20" s="1311"/>
      <c r="AJ20" s="1311"/>
      <c r="AK20" s="1311"/>
      <c r="AL20" s="1311"/>
      <c r="AM20" s="1311"/>
      <c r="AN20" s="1311"/>
      <c r="AO20" s="1311"/>
      <c r="AP20" s="1311"/>
      <c r="AQ20" s="1311"/>
      <c r="AR20" s="1311"/>
      <c r="AS20" s="1311"/>
      <c r="AT20" s="1311"/>
      <c r="AU20" s="1311"/>
      <c r="AV20" s="1311"/>
      <c r="AW20" s="1311"/>
      <c r="AX20" s="1311"/>
      <c r="AY20" s="1311"/>
      <c r="AZ20" s="1311"/>
      <c r="BA20" s="1311"/>
      <c r="BB20" s="1311"/>
      <c r="BC20" s="1311"/>
      <c r="BD20" s="1311"/>
      <c r="BE20" s="1311"/>
      <c r="BF20" s="1311"/>
      <c r="BG20" s="1311"/>
      <c r="BH20" s="1311"/>
      <c r="BI20" s="1311"/>
      <c r="BJ20" s="1311"/>
      <c r="BK20" s="1311"/>
      <c r="BL20" s="1311"/>
      <c r="BM20" s="1311"/>
      <c r="BN20" s="1311"/>
      <c r="BO20" s="1311"/>
      <c r="BP20" s="1311"/>
      <c r="BQ20" s="1311"/>
      <c r="BR20" s="1311"/>
      <c r="BS20" s="1311"/>
      <c r="BT20" s="1311"/>
      <c r="BU20" s="1311"/>
      <c r="BV20" s="1311"/>
      <c r="BW20" s="1311"/>
      <c r="BX20" s="1311"/>
      <c r="BY20" s="1311"/>
      <c r="BZ20" s="1311"/>
      <c r="CA20" s="1311"/>
      <c r="CB20" s="1311"/>
      <c r="CC20" s="1311"/>
      <c r="CD20" s="1311"/>
      <c r="CE20" s="1311"/>
      <c r="CF20" s="1311"/>
      <c r="CG20" s="1311"/>
      <c r="CH20" s="1129"/>
      <c r="CJ20" s="777"/>
      <c r="CK20" s="777" t="str">
        <f t="shared" si="0"/>
        <v/>
      </c>
      <c r="CL20" s="777"/>
      <c r="CM20" s="777"/>
      <c r="CN20" s="777"/>
      <c r="CT20" s="956"/>
      <c r="CU20" s="956"/>
    </row>
    <row r="21" spans="1:99" hidden="1">
      <c r="A21" s="1310"/>
      <c r="B21" s="1310"/>
      <c r="C21" s="1310"/>
      <c r="D21" s="1310">
        <v>1</v>
      </c>
      <c r="E21" s="974"/>
      <c r="F21" s="974"/>
      <c r="G21" s="974"/>
      <c r="H21" s="974"/>
      <c r="I21" s="910"/>
      <c r="J21" s="902"/>
      <c r="K21" s="905"/>
      <c r="L21" s="978" t="str">
        <f>mergeValue(A21) &amp;"."&amp; mergeValue(B21)&amp;"."&amp; mergeValue(C21)&amp;"."&amp; mergeValue(D21)</f>
        <v>1.1.1.1</v>
      </c>
      <c r="M21" s="660"/>
      <c r="N21" s="615"/>
      <c r="O21" s="1311"/>
      <c r="P21" s="1311"/>
      <c r="Q21" s="1311"/>
      <c r="R21" s="1311"/>
      <c r="S21" s="1311"/>
      <c r="T21" s="1311"/>
      <c r="U21" s="1311"/>
      <c r="V21" s="1311"/>
      <c r="W21" s="1311"/>
      <c r="X21" s="1311"/>
      <c r="Y21" s="1311"/>
      <c r="Z21" s="1311"/>
      <c r="AA21" s="1311"/>
      <c r="AB21" s="1311"/>
      <c r="AC21" s="1311"/>
      <c r="AD21" s="1311"/>
      <c r="AE21" s="1311"/>
      <c r="AF21" s="1311"/>
      <c r="AG21" s="1311"/>
      <c r="AH21" s="1311"/>
      <c r="AI21" s="1311"/>
      <c r="AJ21" s="1311"/>
      <c r="AK21" s="1311"/>
      <c r="AL21" s="1311"/>
      <c r="AM21" s="1311"/>
      <c r="AN21" s="1311"/>
      <c r="AO21" s="1311"/>
      <c r="AP21" s="1311"/>
      <c r="AQ21" s="1311"/>
      <c r="AR21" s="1311"/>
      <c r="AS21" s="1311"/>
      <c r="AT21" s="1311"/>
      <c r="AU21" s="1311"/>
      <c r="AV21" s="1311"/>
      <c r="AW21" s="1311"/>
      <c r="AX21" s="1311"/>
      <c r="AY21" s="1311"/>
      <c r="AZ21" s="1311"/>
      <c r="BA21" s="1311"/>
      <c r="BB21" s="1311"/>
      <c r="BC21" s="1311"/>
      <c r="BD21" s="1311"/>
      <c r="BE21" s="1311"/>
      <c r="BF21" s="1311"/>
      <c r="BG21" s="1311"/>
      <c r="BH21" s="1311"/>
      <c r="BI21" s="1311"/>
      <c r="BJ21" s="1311"/>
      <c r="BK21" s="1311"/>
      <c r="BL21" s="1311"/>
      <c r="BM21" s="1311"/>
      <c r="BN21" s="1311"/>
      <c r="BO21" s="1311"/>
      <c r="BP21" s="1311"/>
      <c r="BQ21" s="1311"/>
      <c r="BR21" s="1311"/>
      <c r="BS21" s="1311"/>
      <c r="BT21" s="1311"/>
      <c r="BU21" s="1311"/>
      <c r="BV21" s="1311"/>
      <c r="BW21" s="1311"/>
      <c r="BX21" s="1311"/>
      <c r="BY21" s="1311"/>
      <c r="BZ21" s="1311"/>
      <c r="CA21" s="1311"/>
      <c r="CB21" s="1311"/>
      <c r="CC21" s="1311"/>
      <c r="CD21" s="1311"/>
      <c r="CE21" s="1311"/>
      <c r="CF21" s="1311"/>
      <c r="CG21" s="1311"/>
      <c r="CH21" s="1129"/>
      <c r="CJ21" s="777"/>
      <c r="CK21" s="777" t="str">
        <f t="shared" si="0"/>
        <v/>
      </c>
      <c r="CL21" s="777"/>
      <c r="CM21" s="777"/>
      <c r="CN21" s="777"/>
      <c r="CT21" s="956"/>
      <c r="CU21" s="956"/>
    </row>
    <row r="22" spans="1:99" ht="78.75">
      <c r="A22" s="1310"/>
      <c r="B22" s="1310"/>
      <c r="C22" s="1310"/>
      <c r="D22" s="1310"/>
      <c r="E22" s="1310">
        <v>1</v>
      </c>
      <c r="F22" s="974"/>
      <c r="G22" s="974"/>
      <c r="H22" s="963">
        <v>1</v>
      </c>
      <c r="I22" s="1310">
        <v>1</v>
      </c>
      <c r="J22" s="974"/>
      <c r="K22" s="913"/>
      <c r="L22" s="978" t="str">
        <f>mergeValue(A22) &amp;"."&amp; mergeValue(B22)&amp;"."&amp; mergeValue(C22)&amp;"."&amp; mergeValue(D22)&amp;"."&amp; mergeValue(E22)</f>
        <v>1.1.1.1.1</v>
      </c>
      <c r="M22" s="524" t="s">
        <v>8</v>
      </c>
      <c r="N22" s="615"/>
      <c r="O22" s="1312" t="s">
        <v>3</v>
      </c>
      <c r="P22" s="1312"/>
      <c r="Q22" s="1312"/>
      <c r="R22" s="1312"/>
      <c r="S22" s="1312"/>
      <c r="T22" s="1312"/>
      <c r="U22" s="1312"/>
      <c r="V22" s="1312"/>
      <c r="W22" s="1312"/>
      <c r="X22" s="1312"/>
      <c r="Y22" s="1312"/>
      <c r="Z22" s="1312"/>
      <c r="AA22" s="1312"/>
      <c r="AB22" s="1312"/>
      <c r="AC22" s="1312"/>
      <c r="AD22" s="1312"/>
      <c r="AE22" s="1312"/>
      <c r="AF22" s="1312"/>
      <c r="AG22" s="1312"/>
      <c r="AH22" s="1312"/>
      <c r="AI22" s="1312"/>
      <c r="AJ22" s="1312"/>
      <c r="AK22" s="1312"/>
      <c r="AL22" s="1312"/>
      <c r="AM22" s="1312"/>
      <c r="AN22" s="1312"/>
      <c r="AO22" s="1312"/>
      <c r="AP22" s="1312"/>
      <c r="AQ22" s="1312"/>
      <c r="AR22" s="1312"/>
      <c r="AS22" s="1312"/>
      <c r="AT22" s="1312"/>
      <c r="AU22" s="1312"/>
      <c r="AV22" s="1312"/>
      <c r="AW22" s="1312"/>
      <c r="AX22" s="1312"/>
      <c r="AY22" s="1312"/>
      <c r="AZ22" s="1312"/>
      <c r="BA22" s="1312"/>
      <c r="BB22" s="1312"/>
      <c r="BC22" s="1312"/>
      <c r="BD22" s="1312"/>
      <c r="BE22" s="1312"/>
      <c r="BF22" s="1312"/>
      <c r="BG22" s="1312"/>
      <c r="BH22" s="1312"/>
      <c r="BI22" s="1312"/>
      <c r="BJ22" s="1312"/>
      <c r="BK22" s="1312"/>
      <c r="BL22" s="1312"/>
      <c r="BM22" s="1312"/>
      <c r="BN22" s="1312"/>
      <c r="BO22" s="1312"/>
      <c r="BP22" s="1312"/>
      <c r="BQ22" s="1312"/>
      <c r="BR22" s="1312"/>
      <c r="BS22" s="1312"/>
      <c r="BT22" s="1312"/>
      <c r="BU22" s="1312"/>
      <c r="BV22" s="1312"/>
      <c r="BW22" s="1312"/>
      <c r="BX22" s="1312"/>
      <c r="BY22" s="1312"/>
      <c r="BZ22" s="1312"/>
      <c r="CA22" s="1312"/>
      <c r="CB22" s="1312"/>
      <c r="CC22" s="1312"/>
      <c r="CD22" s="1312"/>
      <c r="CE22" s="1312"/>
      <c r="CF22" s="1312"/>
      <c r="CG22" s="1312"/>
      <c r="CH22" s="1129" t="s">
        <v>719</v>
      </c>
      <c r="CJ22" s="777"/>
      <c r="CK22" s="777" t="str">
        <f t="shared" si="0"/>
        <v>Схема подключения теплопотребляющей установки к коллектору источника тепловой энергии</v>
      </c>
      <c r="CL22" s="777"/>
      <c r="CM22" s="777"/>
      <c r="CN22" s="777"/>
      <c r="CT22" s="956"/>
      <c r="CU22" s="956"/>
    </row>
    <row r="23" spans="1:99" ht="33.75">
      <c r="A23" s="1310"/>
      <c r="B23" s="1310"/>
      <c r="C23" s="1310"/>
      <c r="D23" s="1310"/>
      <c r="E23" s="1310"/>
      <c r="F23" s="1310">
        <v>1</v>
      </c>
      <c r="G23" s="963"/>
      <c r="H23" s="963"/>
      <c r="I23" s="1310"/>
      <c r="J23" s="1310">
        <v>1</v>
      </c>
      <c r="K23" s="914"/>
      <c r="L23" s="978" t="str">
        <f>mergeValue(A23) &amp;"."&amp; mergeValue(B23)&amp;"."&amp; mergeValue(C23)&amp;"."&amp; mergeValue(D23)&amp;"."&amp; mergeValue(E23)&amp;"."&amp; mergeValue(F23)</f>
        <v>1.1.1.1.1.1</v>
      </c>
      <c r="M23" s="525" t="s">
        <v>9</v>
      </c>
      <c r="N23" s="615"/>
      <c r="O23" s="1313" t="s">
        <v>3</v>
      </c>
      <c r="P23" s="1314"/>
      <c r="Q23" s="1314"/>
      <c r="R23" s="1314"/>
      <c r="S23" s="1314"/>
      <c r="T23" s="1314"/>
      <c r="U23" s="1314"/>
      <c r="V23" s="1314"/>
      <c r="W23" s="1314"/>
      <c r="X23" s="1314"/>
      <c r="Y23" s="1314"/>
      <c r="Z23" s="1314"/>
      <c r="AA23" s="1314"/>
      <c r="AB23" s="1314"/>
      <c r="AC23" s="1314"/>
      <c r="AD23" s="1314"/>
      <c r="AE23" s="1314"/>
      <c r="AF23" s="1314"/>
      <c r="AG23" s="1314"/>
      <c r="AH23" s="1314"/>
      <c r="AI23" s="1314"/>
      <c r="AJ23" s="1314"/>
      <c r="AK23" s="1314"/>
      <c r="AL23" s="1314"/>
      <c r="AM23" s="1314"/>
      <c r="AN23" s="1314"/>
      <c r="AO23" s="1314"/>
      <c r="AP23" s="1314"/>
      <c r="AQ23" s="1314"/>
      <c r="AR23" s="1314"/>
      <c r="AS23" s="1314"/>
      <c r="AT23" s="1314"/>
      <c r="AU23" s="1314"/>
      <c r="AV23" s="1314"/>
      <c r="AW23" s="1314"/>
      <c r="AX23" s="1314"/>
      <c r="AY23" s="1314"/>
      <c r="AZ23" s="1314"/>
      <c r="BA23" s="1314"/>
      <c r="BB23" s="1314"/>
      <c r="BC23" s="1314"/>
      <c r="BD23" s="1314"/>
      <c r="BE23" s="1314"/>
      <c r="BF23" s="1314"/>
      <c r="BG23" s="1314"/>
      <c r="BH23" s="1314"/>
      <c r="BI23" s="1314"/>
      <c r="BJ23" s="1314"/>
      <c r="BK23" s="1314"/>
      <c r="BL23" s="1314"/>
      <c r="BM23" s="1314"/>
      <c r="BN23" s="1314"/>
      <c r="BO23" s="1314"/>
      <c r="BP23" s="1314"/>
      <c r="BQ23" s="1314"/>
      <c r="BR23" s="1314"/>
      <c r="BS23" s="1314"/>
      <c r="BT23" s="1314"/>
      <c r="BU23" s="1314"/>
      <c r="BV23" s="1314"/>
      <c r="BW23" s="1314"/>
      <c r="BX23" s="1314"/>
      <c r="BY23" s="1314"/>
      <c r="BZ23" s="1314"/>
      <c r="CA23" s="1314"/>
      <c r="CB23" s="1314"/>
      <c r="CC23" s="1314"/>
      <c r="CD23" s="1314"/>
      <c r="CE23" s="1314"/>
      <c r="CF23" s="1314"/>
      <c r="CG23" s="1315"/>
      <c r="CH23" s="1129" t="s">
        <v>720</v>
      </c>
      <c r="CJ23" s="777"/>
      <c r="CK23" s="777" t="str">
        <f t="shared" si="0"/>
        <v>Группа потребителей</v>
      </c>
      <c r="CL23" s="777"/>
      <c r="CM23" s="777"/>
      <c r="CN23" s="777"/>
      <c r="CT23" s="956"/>
      <c r="CU23" s="956"/>
    </row>
    <row r="24" spans="1:99" ht="122.1" customHeight="1">
      <c r="A24" s="1310"/>
      <c r="B24" s="1310"/>
      <c r="C24" s="1310"/>
      <c r="D24" s="1310"/>
      <c r="E24" s="1310"/>
      <c r="F24" s="1310"/>
      <c r="G24" s="963">
        <v>1</v>
      </c>
      <c r="H24" s="963"/>
      <c r="I24" s="1310"/>
      <c r="J24" s="1310"/>
      <c r="K24" s="914">
        <v>1</v>
      </c>
      <c r="L24" s="978" t="str">
        <f>mergeValue(A24) &amp;"."&amp; mergeValue(B24)&amp;"."&amp; mergeValue(C24)&amp;"."&amp; mergeValue(D24)&amp;"."&amp; mergeValue(E24)&amp;"."&amp; mergeValue(F24)&amp;"."&amp; mergeValue(G24)</f>
        <v>1.1.1.1.1.1.1</v>
      </c>
      <c r="M24" s="1088" t="s">
        <v>605</v>
      </c>
      <c r="N24" s="615"/>
      <c r="O24" s="649">
        <v>2149.77</v>
      </c>
      <c r="P24" s="726"/>
      <c r="Q24" s="1040"/>
      <c r="R24" s="1305" t="s">
        <v>1328</v>
      </c>
      <c r="S24" s="1306" t="s">
        <v>83</v>
      </c>
      <c r="T24" s="1305" t="s">
        <v>2855</v>
      </c>
      <c r="U24" s="1306" t="s">
        <v>83</v>
      </c>
      <c r="V24" s="649">
        <v>2194.96</v>
      </c>
      <c r="W24" s="726"/>
      <c r="X24" s="1040"/>
      <c r="Y24" s="1305" t="s">
        <v>2857</v>
      </c>
      <c r="Z24" s="1306" t="s">
        <v>83</v>
      </c>
      <c r="AA24" s="1305" t="s">
        <v>2858</v>
      </c>
      <c r="AB24" s="1306" t="s">
        <v>83</v>
      </c>
      <c r="AC24" s="649">
        <v>2177.8000000000002</v>
      </c>
      <c r="AD24" s="726"/>
      <c r="AE24" s="1040"/>
      <c r="AF24" s="1305" t="s">
        <v>2859</v>
      </c>
      <c r="AG24" s="1306" t="s">
        <v>83</v>
      </c>
      <c r="AH24" s="1305" t="s">
        <v>2860</v>
      </c>
      <c r="AI24" s="1306" t="s">
        <v>83</v>
      </c>
      <c r="AJ24" s="649">
        <v>2177.8000000000002</v>
      </c>
      <c r="AK24" s="726"/>
      <c r="AL24" s="1040"/>
      <c r="AM24" s="1305" t="s">
        <v>2861</v>
      </c>
      <c r="AN24" s="1306" t="s">
        <v>83</v>
      </c>
      <c r="AO24" s="1305" t="s">
        <v>2862</v>
      </c>
      <c r="AP24" s="1306" t="s">
        <v>83</v>
      </c>
      <c r="AQ24" s="649">
        <v>2177.8000000000002</v>
      </c>
      <c r="AR24" s="726"/>
      <c r="AS24" s="1040"/>
      <c r="AT24" s="1305" t="s">
        <v>2863</v>
      </c>
      <c r="AU24" s="1306" t="s">
        <v>83</v>
      </c>
      <c r="AV24" s="1305" t="s">
        <v>2864</v>
      </c>
      <c r="AW24" s="1306" t="s">
        <v>83</v>
      </c>
      <c r="AX24" s="649">
        <v>2051.36</v>
      </c>
      <c r="AY24" s="726"/>
      <c r="AZ24" s="1040"/>
      <c r="BA24" s="1305" t="s">
        <v>2865</v>
      </c>
      <c r="BB24" s="1306" t="s">
        <v>83</v>
      </c>
      <c r="BC24" s="1305" t="s">
        <v>2866</v>
      </c>
      <c r="BD24" s="1306" t="s">
        <v>83</v>
      </c>
      <c r="BE24" s="649">
        <v>2051.36</v>
      </c>
      <c r="BF24" s="726"/>
      <c r="BG24" s="1040"/>
      <c r="BH24" s="1305" t="s">
        <v>2867</v>
      </c>
      <c r="BI24" s="1306" t="s">
        <v>83</v>
      </c>
      <c r="BJ24" s="1305" t="s">
        <v>2868</v>
      </c>
      <c r="BK24" s="1306" t="s">
        <v>83</v>
      </c>
      <c r="BL24" s="649">
        <v>2238.1</v>
      </c>
      <c r="BM24" s="726"/>
      <c r="BN24" s="1040"/>
      <c r="BO24" s="1305" t="s">
        <v>2869</v>
      </c>
      <c r="BP24" s="1306" t="s">
        <v>83</v>
      </c>
      <c r="BQ24" s="1305" t="s">
        <v>2870</v>
      </c>
      <c r="BR24" s="1306" t="s">
        <v>83</v>
      </c>
      <c r="BS24" s="649">
        <v>2238.1</v>
      </c>
      <c r="BT24" s="726"/>
      <c r="BU24" s="1040"/>
      <c r="BV24" s="1305" t="s">
        <v>2871</v>
      </c>
      <c r="BW24" s="1306" t="s">
        <v>83</v>
      </c>
      <c r="BX24" s="1305" t="s">
        <v>2872</v>
      </c>
      <c r="BY24" s="1306" t="s">
        <v>83</v>
      </c>
      <c r="BZ24" s="649">
        <v>2113.5</v>
      </c>
      <c r="CA24" s="726"/>
      <c r="CB24" s="1040"/>
      <c r="CC24" s="1305" t="s">
        <v>2873</v>
      </c>
      <c r="CD24" s="1306" t="s">
        <v>83</v>
      </c>
      <c r="CE24" s="1305" t="s">
        <v>1329</v>
      </c>
      <c r="CF24" s="1306" t="s">
        <v>84</v>
      </c>
      <c r="CG24" s="726"/>
      <c r="CH24" s="1280" t="s">
        <v>721</v>
      </c>
      <c r="CI24" s="956" t="str">
        <f>strCheckDate(O25:CG25)</f>
        <v/>
      </c>
      <c r="CJ24" s="777"/>
      <c r="CK24" s="777" t="str">
        <f t="shared" si="0"/>
        <v>вода</v>
      </c>
      <c r="CL24" s="777"/>
      <c r="CM24" s="777"/>
      <c r="CN24" s="777"/>
      <c r="CT24" s="956"/>
      <c r="CU24" s="956"/>
    </row>
    <row r="25" spans="1:99" ht="11.25" hidden="1" customHeight="1">
      <c r="A25" s="1310"/>
      <c r="B25" s="1310"/>
      <c r="C25" s="1310"/>
      <c r="D25" s="1310"/>
      <c r="E25" s="1310"/>
      <c r="F25" s="1310"/>
      <c r="G25" s="963"/>
      <c r="H25" s="963"/>
      <c r="I25" s="1310"/>
      <c r="J25" s="1310"/>
      <c r="K25" s="914"/>
      <c r="L25" s="752"/>
      <c r="M25" s="615"/>
      <c r="N25" s="615"/>
      <c r="O25" s="726"/>
      <c r="P25" s="726"/>
      <c r="Q25" s="732" t="str">
        <f>R24 &amp; "-" &amp; T24</f>
        <v>01.01.2022-30.06.2022</v>
      </c>
      <c r="R25" s="1305"/>
      <c r="S25" s="1306"/>
      <c r="T25" s="1305"/>
      <c r="U25" s="1306"/>
      <c r="V25" s="726"/>
      <c r="W25" s="726"/>
      <c r="X25" s="732" t="str">
        <f>Y24 &amp; "-" &amp; AA24</f>
        <v>01.07.2022-31.12.2022</v>
      </c>
      <c r="Y25" s="1305"/>
      <c r="Z25" s="1306"/>
      <c r="AA25" s="1305"/>
      <c r="AB25" s="1306"/>
      <c r="AC25" s="726"/>
      <c r="AD25" s="726"/>
      <c r="AE25" s="732" t="str">
        <f>AF24 &amp; "-" &amp; AH24</f>
        <v>01.01.2023-30.06.2023</v>
      </c>
      <c r="AF25" s="1305"/>
      <c r="AG25" s="1306"/>
      <c r="AH25" s="1305"/>
      <c r="AI25" s="1306"/>
      <c r="AJ25" s="726"/>
      <c r="AK25" s="726"/>
      <c r="AL25" s="732" t="str">
        <f>AM24 &amp; "-" &amp; AO24</f>
        <v>01.07.2023-31.12.2023</v>
      </c>
      <c r="AM25" s="1305"/>
      <c r="AN25" s="1306"/>
      <c r="AO25" s="1305"/>
      <c r="AP25" s="1306"/>
      <c r="AQ25" s="726"/>
      <c r="AR25" s="726"/>
      <c r="AS25" s="732" t="str">
        <f>AT24 &amp; "-" &amp; AV24</f>
        <v>01.01.2024-30.06.2024</v>
      </c>
      <c r="AT25" s="1305"/>
      <c r="AU25" s="1306"/>
      <c r="AV25" s="1305"/>
      <c r="AW25" s="1306"/>
      <c r="AX25" s="726"/>
      <c r="AY25" s="726"/>
      <c r="AZ25" s="732" t="str">
        <f>BA24 &amp; "-" &amp; BC24</f>
        <v>01.07.2024-31.12.2024</v>
      </c>
      <c r="BA25" s="1305"/>
      <c r="BB25" s="1306"/>
      <c r="BC25" s="1305"/>
      <c r="BD25" s="1306"/>
      <c r="BE25" s="726"/>
      <c r="BF25" s="726"/>
      <c r="BG25" s="732" t="str">
        <f>BH24 &amp; "-" &amp; BJ24</f>
        <v>01.01.2025-30.06.2025</v>
      </c>
      <c r="BH25" s="1305"/>
      <c r="BI25" s="1306"/>
      <c r="BJ25" s="1305"/>
      <c r="BK25" s="1306"/>
      <c r="BL25" s="726"/>
      <c r="BM25" s="726"/>
      <c r="BN25" s="732" t="str">
        <f>BO24 &amp; "-" &amp; BQ24</f>
        <v>01.07.2025-31.12.2025</v>
      </c>
      <c r="BO25" s="1305"/>
      <c r="BP25" s="1306"/>
      <c r="BQ25" s="1305"/>
      <c r="BR25" s="1306"/>
      <c r="BS25" s="726"/>
      <c r="BT25" s="726"/>
      <c r="BU25" s="732" t="str">
        <f>BV24 &amp; "-" &amp; BX24</f>
        <v>01.01.2026-30.06.2026</v>
      </c>
      <c r="BV25" s="1305"/>
      <c r="BW25" s="1306"/>
      <c r="BX25" s="1305"/>
      <c r="BY25" s="1306"/>
      <c r="BZ25" s="726"/>
      <c r="CA25" s="726"/>
      <c r="CB25" s="732" t="str">
        <f>CC24 &amp; "-" &amp; CE24</f>
        <v>01.07.2026-31.12.2026</v>
      </c>
      <c r="CC25" s="1305"/>
      <c r="CD25" s="1306"/>
      <c r="CE25" s="1305"/>
      <c r="CF25" s="1306"/>
      <c r="CG25" s="726"/>
      <c r="CH25" s="1281"/>
      <c r="CJ25" s="777"/>
      <c r="CK25" s="777" t="str">
        <f t="shared" si="0"/>
        <v/>
      </c>
      <c r="CL25" s="777"/>
      <c r="CM25" s="777"/>
      <c r="CN25" s="777"/>
      <c r="CT25" s="956"/>
      <c r="CU25" s="956"/>
    </row>
    <row r="26" spans="1:99" ht="15" customHeight="1">
      <c r="A26" s="1310"/>
      <c r="B26" s="1310"/>
      <c r="C26" s="1310"/>
      <c r="D26" s="1310"/>
      <c r="E26" s="1310"/>
      <c r="F26" s="1310"/>
      <c r="G26" s="974"/>
      <c r="H26" s="963"/>
      <c r="I26" s="1310"/>
      <c r="J26" s="1310"/>
      <c r="K26" s="913"/>
      <c r="L26" s="654"/>
      <c r="M26" s="527" t="s">
        <v>24</v>
      </c>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54"/>
      <c r="BT26" s="954"/>
      <c r="BU26" s="954"/>
      <c r="BV26" s="954"/>
      <c r="BW26" s="954"/>
      <c r="BX26" s="954"/>
      <c r="BY26" s="954"/>
      <c r="BZ26" s="954"/>
      <c r="CA26" s="954"/>
      <c r="CB26" s="954"/>
      <c r="CC26" s="954"/>
      <c r="CD26" s="954"/>
      <c r="CE26" s="954"/>
      <c r="CF26" s="954"/>
      <c r="CG26" s="725"/>
      <c r="CH26" s="1282"/>
      <c r="CJ26" s="777"/>
      <c r="CK26" s="777" t="str">
        <f t="shared" si="0"/>
        <v>Добавить вид теплоносителя (параметры теплоносителя)</v>
      </c>
      <c r="CL26" s="777"/>
      <c r="CM26" s="777"/>
      <c r="CN26" s="777"/>
      <c r="CT26" s="956"/>
      <c r="CU26" s="956"/>
    </row>
    <row r="27" spans="1:99" ht="15" customHeight="1">
      <c r="A27" s="1310"/>
      <c r="B27" s="1310"/>
      <c r="C27" s="1310"/>
      <c r="D27" s="1310"/>
      <c r="E27" s="1310"/>
      <c r="F27" s="974"/>
      <c r="G27" s="974"/>
      <c r="H27" s="963"/>
      <c r="I27" s="1310"/>
      <c r="J27" s="974"/>
      <c r="K27" s="913"/>
      <c r="L27" s="654"/>
      <c r="M27" s="526" t="s">
        <v>10</v>
      </c>
      <c r="N27" s="954"/>
      <c r="O27" s="954"/>
      <c r="P27" s="954"/>
      <c r="Q27" s="954"/>
      <c r="R27" s="954"/>
      <c r="S27" s="954"/>
      <c r="T27" s="954"/>
      <c r="U27" s="953"/>
      <c r="V27" s="954"/>
      <c r="W27" s="954"/>
      <c r="X27" s="954"/>
      <c r="Y27" s="954"/>
      <c r="Z27" s="954"/>
      <c r="AA27" s="954"/>
      <c r="AB27" s="953"/>
      <c r="AC27" s="954"/>
      <c r="AD27" s="954"/>
      <c r="AE27" s="954"/>
      <c r="AF27" s="954"/>
      <c r="AG27" s="954"/>
      <c r="AH27" s="954"/>
      <c r="AI27" s="953"/>
      <c r="AJ27" s="954"/>
      <c r="AK27" s="954"/>
      <c r="AL27" s="954"/>
      <c r="AM27" s="954"/>
      <c r="AN27" s="954"/>
      <c r="AO27" s="954"/>
      <c r="AP27" s="953"/>
      <c r="AQ27" s="954"/>
      <c r="AR27" s="954"/>
      <c r="AS27" s="954"/>
      <c r="AT27" s="954"/>
      <c r="AU27" s="954"/>
      <c r="AV27" s="954"/>
      <c r="AW27" s="953"/>
      <c r="AX27" s="954"/>
      <c r="AY27" s="954"/>
      <c r="AZ27" s="954"/>
      <c r="BA27" s="954"/>
      <c r="BB27" s="954"/>
      <c r="BC27" s="954"/>
      <c r="BD27" s="953"/>
      <c r="BE27" s="954"/>
      <c r="BF27" s="954"/>
      <c r="BG27" s="954"/>
      <c r="BH27" s="954"/>
      <c r="BI27" s="954"/>
      <c r="BJ27" s="954"/>
      <c r="BK27" s="953"/>
      <c r="BL27" s="954"/>
      <c r="BM27" s="954"/>
      <c r="BN27" s="954"/>
      <c r="BO27" s="954"/>
      <c r="BP27" s="954"/>
      <c r="BQ27" s="954"/>
      <c r="BR27" s="953"/>
      <c r="BS27" s="954"/>
      <c r="BT27" s="954"/>
      <c r="BU27" s="954"/>
      <c r="BV27" s="954"/>
      <c r="BW27" s="954"/>
      <c r="BX27" s="954"/>
      <c r="BY27" s="953"/>
      <c r="BZ27" s="954"/>
      <c r="CA27" s="954"/>
      <c r="CB27" s="954"/>
      <c r="CC27" s="954"/>
      <c r="CD27" s="954"/>
      <c r="CE27" s="954"/>
      <c r="CF27" s="953"/>
      <c r="CG27" s="954"/>
      <c r="CH27" s="634"/>
      <c r="CJ27" s="777"/>
      <c r="CK27" s="777" t="str">
        <f t="shared" si="0"/>
        <v>Добавить группу потребителей</v>
      </c>
      <c r="CL27" s="777"/>
      <c r="CM27" s="777"/>
      <c r="CN27" s="777"/>
      <c r="CT27" s="956"/>
      <c r="CU27" s="956"/>
    </row>
    <row r="28" spans="1:99" ht="15" customHeight="1">
      <c r="A28" s="1310"/>
      <c r="B28" s="1310"/>
      <c r="C28" s="1310"/>
      <c r="D28" s="1310"/>
      <c r="E28" s="912"/>
      <c r="F28" s="974"/>
      <c r="G28" s="974"/>
      <c r="H28" s="974"/>
      <c r="I28" s="927"/>
      <c r="J28" s="942"/>
      <c r="K28" s="911"/>
      <c r="L28" s="654"/>
      <c r="M28" s="949" t="s">
        <v>11</v>
      </c>
      <c r="N28" s="954"/>
      <c r="O28" s="954"/>
      <c r="P28" s="954"/>
      <c r="Q28" s="954"/>
      <c r="R28" s="954"/>
      <c r="S28" s="954"/>
      <c r="T28" s="954"/>
      <c r="U28" s="953"/>
      <c r="V28" s="954"/>
      <c r="W28" s="954"/>
      <c r="X28" s="954"/>
      <c r="Y28" s="954"/>
      <c r="Z28" s="954"/>
      <c r="AA28" s="954"/>
      <c r="AB28" s="953"/>
      <c r="AC28" s="954"/>
      <c r="AD28" s="954"/>
      <c r="AE28" s="954"/>
      <c r="AF28" s="954"/>
      <c r="AG28" s="954"/>
      <c r="AH28" s="954"/>
      <c r="AI28" s="953"/>
      <c r="AJ28" s="954"/>
      <c r="AK28" s="954"/>
      <c r="AL28" s="954"/>
      <c r="AM28" s="954"/>
      <c r="AN28" s="954"/>
      <c r="AO28" s="954"/>
      <c r="AP28" s="953"/>
      <c r="AQ28" s="954"/>
      <c r="AR28" s="954"/>
      <c r="AS28" s="954"/>
      <c r="AT28" s="954"/>
      <c r="AU28" s="954"/>
      <c r="AV28" s="954"/>
      <c r="AW28" s="953"/>
      <c r="AX28" s="954"/>
      <c r="AY28" s="954"/>
      <c r="AZ28" s="954"/>
      <c r="BA28" s="954"/>
      <c r="BB28" s="954"/>
      <c r="BC28" s="954"/>
      <c r="BD28" s="953"/>
      <c r="BE28" s="954"/>
      <c r="BF28" s="954"/>
      <c r="BG28" s="954"/>
      <c r="BH28" s="954"/>
      <c r="BI28" s="954"/>
      <c r="BJ28" s="954"/>
      <c r="BK28" s="953"/>
      <c r="BL28" s="954"/>
      <c r="BM28" s="954"/>
      <c r="BN28" s="954"/>
      <c r="BO28" s="954"/>
      <c r="BP28" s="954"/>
      <c r="BQ28" s="954"/>
      <c r="BR28" s="953"/>
      <c r="BS28" s="954"/>
      <c r="BT28" s="954"/>
      <c r="BU28" s="954"/>
      <c r="BV28" s="954"/>
      <c r="BW28" s="954"/>
      <c r="BX28" s="954"/>
      <c r="BY28" s="953"/>
      <c r="BZ28" s="954"/>
      <c r="CA28" s="954"/>
      <c r="CB28" s="954"/>
      <c r="CC28" s="954"/>
      <c r="CD28" s="954"/>
      <c r="CE28" s="954"/>
      <c r="CF28" s="953"/>
      <c r="CG28" s="954"/>
      <c r="CH28" s="634"/>
      <c r="CJ28" s="777"/>
      <c r="CK28" s="777" t="str">
        <f t="shared" si="0"/>
        <v>Добавить схему подключения</v>
      </c>
      <c r="CL28" s="777"/>
      <c r="CM28" s="777"/>
      <c r="CN28" s="777"/>
      <c r="CT28" s="956"/>
      <c r="CU28" s="956"/>
    </row>
    <row r="29" spans="1:99" ht="11.25">
      <c r="A29" s="938"/>
      <c r="B29" s="938"/>
      <c r="C29" s="938"/>
      <c r="D29" s="938"/>
      <c r="E29" s="938"/>
      <c r="F29" s="938"/>
      <c r="G29" s="938"/>
      <c r="H29" s="938"/>
      <c r="I29" s="938"/>
      <c r="J29" s="938"/>
      <c r="K29" s="938"/>
      <c r="CI29" s="938"/>
      <c r="CJ29" s="938"/>
      <c r="CK29" s="938"/>
      <c r="CL29" s="938"/>
      <c r="CM29" s="938"/>
      <c r="CN29" s="938"/>
      <c r="CO29" s="938"/>
      <c r="CP29" s="938"/>
      <c r="CQ29" s="938"/>
      <c r="CR29" s="938"/>
      <c r="CS29" s="938"/>
    </row>
    <row r="30" spans="1:99" ht="90" customHeight="1">
      <c r="L30" s="1">
        <v>1</v>
      </c>
      <c r="M30" s="1273" t="s">
        <v>722</v>
      </c>
      <c r="N30" s="1273"/>
      <c r="O30" s="1273"/>
      <c r="P30" s="1273"/>
      <c r="Q30" s="1273"/>
      <c r="R30" s="1273"/>
      <c r="S30" s="1273"/>
      <c r="T30" s="1273"/>
      <c r="U30" s="1273"/>
      <c r="V30" s="1273"/>
      <c r="W30" s="1273"/>
      <c r="X30" s="1273"/>
      <c r="Y30" s="1273"/>
      <c r="Z30" s="1273"/>
      <c r="AA30" s="1273"/>
      <c r="AB30" s="1273"/>
      <c r="AC30" s="1273"/>
      <c r="AD30" s="1273"/>
      <c r="AE30" s="1273"/>
      <c r="AF30" s="1273"/>
      <c r="AG30" s="1273"/>
      <c r="AH30" s="1273"/>
      <c r="AI30" s="1273"/>
      <c r="AJ30" s="1273"/>
      <c r="AK30" s="1273"/>
      <c r="AL30" s="1273"/>
      <c r="AM30" s="1273"/>
      <c r="AN30" s="1273"/>
      <c r="AO30" s="1273"/>
      <c r="AP30" s="1273"/>
      <c r="AQ30" s="1273"/>
      <c r="AR30" s="1273"/>
      <c r="AS30" s="1273"/>
      <c r="AT30" s="1273"/>
      <c r="AU30" s="1273"/>
      <c r="AV30" s="1273"/>
      <c r="AW30" s="1273"/>
      <c r="AX30" s="1273"/>
      <c r="AY30" s="1273"/>
      <c r="AZ30" s="1273"/>
      <c r="BA30" s="1273"/>
      <c r="BB30" s="1273"/>
      <c r="BC30" s="1273"/>
      <c r="BD30" s="1273"/>
      <c r="BE30" s="1273"/>
      <c r="BF30" s="1273"/>
      <c r="BG30" s="1273"/>
      <c r="BH30" s="1273"/>
      <c r="BI30" s="1273"/>
      <c r="BJ30" s="1273"/>
      <c r="BK30" s="1273"/>
      <c r="BL30" s="1273"/>
      <c r="BM30" s="1273"/>
      <c r="BN30" s="1273"/>
      <c r="BO30" s="1273"/>
      <c r="BP30" s="1273"/>
      <c r="BQ30" s="1273"/>
      <c r="BR30" s="1273"/>
      <c r="BS30" s="1273"/>
      <c r="BT30" s="1273"/>
      <c r="BU30" s="1273"/>
      <c r="BV30" s="1273"/>
      <c r="BW30" s="1273"/>
      <c r="BX30" s="1273"/>
      <c r="BY30" s="1273"/>
      <c r="BZ30" s="1273"/>
      <c r="CA30" s="1273"/>
      <c r="CB30" s="1273"/>
      <c r="CC30" s="1273"/>
      <c r="CD30" s="1273"/>
      <c r="CE30" s="1273"/>
      <c r="CF30" s="1273"/>
      <c r="CG30" s="1273"/>
      <c r="CH30" s="1273"/>
    </row>
  </sheetData>
  <sheetProtection algorithmName="SHA-512" hashValue="1lx+WKrCnS3km+gwuG2rhWEr9URooKbOIMADojm758F4uUK2Z87cHaOupTAWrj9swFLj737IPJPa56JcAyODjg==" saltValue="a7Z2/54gvMrNRqM3eezzgQ==" spinCount="100000" sheet="1" objects="1" scenarios="1" formatColumns="0" formatRows="0"/>
  <dataConsolidate link="1"/>
  <mergeCells count="147">
    <mergeCell ref="AB14:AB16"/>
    <mergeCell ref="V15:V16"/>
    <mergeCell ref="W15:X15"/>
    <mergeCell ref="L11:M11"/>
    <mergeCell ref="L5:T5"/>
    <mergeCell ref="O7:T7"/>
    <mergeCell ref="O8:T8"/>
    <mergeCell ref="O9:T9"/>
    <mergeCell ref="O10:T10"/>
    <mergeCell ref="A18:A28"/>
    <mergeCell ref="O18:CG18"/>
    <mergeCell ref="B19:B28"/>
    <mergeCell ref="O19:CG19"/>
    <mergeCell ref="C20:C28"/>
    <mergeCell ref="O20:CG20"/>
    <mergeCell ref="D21:D28"/>
    <mergeCell ref="U24:U25"/>
    <mergeCell ref="AG17:AH17"/>
    <mergeCell ref="AI24:AI25"/>
    <mergeCell ref="AN17:AO17"/>
    <mergeCell ref="AM24:AM25"/>
    <mergeCell ref="AN24:AN25"/>
    <mergeCell ref="AO24:AO25"/>
    <mergeCell ref="AP24:AP25"/>
    <mergeCell ref="E22:E27"/>
    <mergeCell ref="I22:I27"/>
    <mergeCell ref="O22:CG22"/>
    <mergeCell ref="F23:F26"/>
    <mergeCell ref="J23:J26"/>
    <mergeCell ref="O23:CG23"/>
    <mergeCell ref="R24:R25"/>
    <mergeCell ref="S24:S25"/>
    <mergeCell ref="T24:T25"/>
    <mergeCell ref="AB24:AB25"/>
    <mergeCell ref="AF24:AF25"/>
    <mergeCell ref="AG24:AG25"/>
    <mergeCell ref="AH24:AH25"/>
    <mergeCell ref="Y15:AA15"/>
    <mergeCell ref="Z16:AA16"/>
    <mergeCell ref="Z17:AA17"/>
    <mergeCell ref="Y24:Y25"/>
    <mergeCell ref="Z24:Z25"/>
    <mergeCell ref="AA24:AA25"/>
    <mergeCell ref="V12:AB12"/>
    <mergeCell ref="CH24:CH26"/>
    <mergeCell ref="M30:CH30"/>
    <mergeCell ref="O21:CG21"/>
    <mergeCell ref="S17:T17"/>
    <mergeCell ref="O12:U12"/>
    <mergeCell ref="L13:CG13"/>
    <mergeCell ref="CH13:CH16"/>
    <mergeCell ref="L14:L16"/>
    <mergeCell ref="M14:M16"/>
    <mergeCell ref="O14:T14"/>
    <mergeCell ref="U14:U16"/>
    <mergeCell ref="CG14:CG16"/>
    <mergeCell ref="O15:O16"/>
    <mergeCell ref="P15:Q15"/>
    <mergeCell ref="R15:T15"/>
    <mergeCell ref="S16:T16"/>
    <mergeCell ref="V14:AA14"/>
    <mergeCell ref="AJ14:AO14"/>
    <mergeCell ref="AP14:AP16"/>
    <mergeCell ref="AJ15:AJ16"/>
    <mergeCell ref="AK15:AL15"/>
    <mergeCell ref="AM15:AO15"/>
    <mergeCell ref="AN16:AO16"/>
    <mergeCell ref="AJ12:AP12"/>
    <mergeCell ref="AC14:AH14"/>
    <mergeCell ref="AI14:AI16"/>
    <mergeCell ref="AC15:AC16"/>
    <mergeCell ref="AD15:AE15"/>
    <mergeCell ref="AF15:AH15"/>
    <mergeCell ref="AG16:AH16"/>
    <mergeCell ref="AC12:AI12"/>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BB17:BC17"/>
    <mergeCell ref="BA24:BA25"/>
    <mergeCell ref="BB24:BB25"/>
    <mergeCell ref="BC24:BC25"/>
    <mergeCell ref="BD24:BD25"/>
    <mergeCell ref="AX14:BC14"/>
    <mergeCell ref="BD14:BD16"/>
    <mergeCell ref="AX15:AX16"/>
    <mergeCell ref="AY15:AZ15"/>
    <mergeCell ref="BA15:BC15"/>
    <mergeCell ref="BB16:BC16"/>
    <mergeCell ref="BL12:BR12"/>
    <mergeCell ref="BI17:BJ17"/>
    <mergeCell ref="BH24:BH25"/>
    <mergeCell ref="BI24:BI25"/>
    <mergeCell ref="BJ24:BJ25"/>
    <mergeCell ref="BK24:BK25"/>
    <mergeCell ref="BE14:BJ14"/>
    <mergeCell ref="BK14:BK16"/>
    <mergeCell ref="BE15:BE16"/>
    <mergeCell ref="BF15:BG15"/>
    <mergeCell ref="BH15:BJ15"/>
    <mergeCell ref="BI16:BJ16"/>
    <mergeCell ref="BE12:BK12"/>
    <mergeCell ref="BP17:BQ17"/>
    <mergeCell ref="BO24:BO25"/>
    <mergeCell ref="BP24:BP25"/>
    <mergeCell ref="BQ24:BQ25"/>
    <mergeCell ref="BR24:BR25"/>
    <mergeCell ref="BL14:BQ14"/>
    <mergeCell ref="BR14:BR16"/>
    <mergeCell ref="BL15:BL16"/>
    <mergeCell ref="BM15:BN15"/>
    <mergeCell ref="BO15:BQ15"/>
    <mergeCell ref="BP16:BQ16"/>
    <mergeCell ref="BZ12:CF12"/>
    <mergeCell ref="BW17:BX17"/>
    <mergeCell ref="BV24:BV25"/>
    <mergeCell ref="BW24:BW25"/>
    <mergeCell ref="BX24:BX25"/>
    <mergeCell ref="BY24:BY25"/>
    <mergeCell ref="BS14:BX14"/>
    <mergeCell ref="BY14:BY16"/>
    <mergeCell ref="BS15:BS16"/>
    <mergeCell ref="BT15:BU15"/>
    <mergeCell ref="BV15:BX15"/>
    <mergeCell ref="BW16:BX16"/>
    <mergeCell ref="BS12:BY12"/>
    <mergeCell ref="CD17:CE17"/>
    <mergeCell ref="CC24:CC25"/>
    <mergeCell ref="CD24:CD25"/>
    <mergeCell ref="CE24:CE25"/>
    <mergeCell ref="CF24:CF25"/>
    <mergeCell ref="BZ14:CE14"/>
    <mergeCell ref="CF14:CF16"/>
    <mergeCell ref="BZ15:BZ16"/>
    <mergeCell ref="CA15:CB15"/>
    <mergeCell ref="CC15:CE15"/>
    <mergeCell ref="CD16:CE16"/>
  </mergeCells>
  <dataValidations count="11">
    <dataValidation allowBlank="1" sqref="WYE983062:WYP983068 LS65558:MD65564 VO65558:VZ65564 AFK65558:AFV65564 APG65558:APR65564 AZC65558:AZN65564 BIY65558:BJJ65564 BSU65558:BTF65564 CCQ65558:CDB65564 CMM65558:CMX65564 CWI65558:CWT65564 DGE65558:DGP65564 DQA65558:DQL65564 DZW65558:EAH65564 EJS65558:EKD65564 ETO65558:ETZ65564 FDK65558:FDV65564 FNG65558:FNR65564 FXC65558:FXN65564 GGY65558:GHJ65564 GQU65558:GRF65564 HAQ65558:HBB65564 HKM65558:HKX65564 HUI65558:HUT65564 IEE65558:IEP65564 IOA65558:IOL65564 IXW65558:IYH65564 JHS65558:JID65564 JRO65558:JRZ65564 KBK65558:KBV65564 KLG65558:KLR65564 KVC65558:KVN65564 LEY65558:LFJ65564 LOU65558:LPF65564 LYQ65558:LZB65564 MIM65558:MIX65564 MSI65558:MST65564 NCE65558:NCP65564 NMA65558:NML65564 NVW65558:NWH65564 OFS65558:OGD65564 OPO65558:OPZ65564 OZK65558:OZV65564 PJG65558:PJR65564 PTC65558:PTN65564 QCY65558:QDJ65564 QMU65558:QNF65564 QWQ65558:QXB65564 RGM65558:RGX65564 RQI65558:RQT65564 SAE65558:SAP65564 SKA65558:SKL65564 STW65558:SUH65564 TDS65558:TED65564 TNO65558:TNZ65564 TXK65558:TXV65564 UHG65558:UHR65564 URC65558:URN65564 VAY65558:VBJ65564 VKU65558:VLF65564 VUQ65558:VVB65564 WEM65558:WEX65564 WOI65558:WOT65564 WYE65558:WYP65564 LS131094:MD131100 VO131094:VZ131100 AFK131094:AFV131100 APG131094:APR131100 AZC131094:AZN131100 BIY131094:BJJ131100 BSU131094:BTF131100 CCQ131094:CDB131100 CMM131094:CMX131100 CWI131094:CWT131100 DGE131094:DGP131100 DQA131094:DQL131100 DZW131094:EAH131100 EJS131094:EKD131100 ETO131094:ETZ131100 FDK131094:FDV131100 FNG131094:FNR131100 FXC131094:FXN131100 GGY131094:GHJ131100 GQU131094:GRF131100 HAQ131094:HBB131100 HKM131094:HKX131100 HUI131094:HUT131100 IEE131094:IEP131100 IOA131094:IOL131100 IXW131094:IYH131100 JHS131094:JID131100 JRO131094:JRZ131100 KBK131094:KBV131100 KLG131094:KLR131100 KVC131094:KVN131100 LEY131094:LFJ131100 LOU131094:LPF131100 LYQ131094:LZB131100 MIM131094:MIX131100 MSI131094:MST131100 NCE131094:NCP131100 NMA131094:NML131100 NVW131094:NWH131100 OFS131094:OGD131100 OPO131094:OPZ131100 OZK131094:OZV131100 PJG131094:PJR131100 PTC131094:PTN131100 QCY131094:QDJ131100 QMU131094:QNF131100 QWQ131094:QXB131100 RGM131094:RGX131100 RQI131094:RQT131100 SAE131094:SAP131100 SKA131094:SKL131100 STW131094:SUH131100 TDS131094:TED131100 TNO131094:TNZ131100 TXK131094:TXV131100 UHG131094:UHR131100 URC131094:URN131100 VAY131094:VBJ131100 VKU131094:VLF131100 VUQ131094:VVB131100 WEM131094:WEX131100 WOI131094:WOT131100 WYE131094:WYP131100 LS196630:MD196636 VO196630:VZ196636 AFK196630:AFV196636 APG196630:APR196636 AZC196630:AZN196636 BIY196630:BJJ196636 BSU196630:BTF196636 CCQ196630:CDB196636 CMM196630:CMX196636 CWI196630:CWT196636 DGE196630:DGP196636 DQA196630:DQL196636 DZW196630:EAH196636 EJS196630:EKD196636 ETO196630:ETZ196636 FDK196630:FDV196636 FNG196630:FNR196636 FXC196630:FXN196636 GGY196630:GHJ196636 GQU196630:GRF196636 HAQ196630:HBB196636 HKM196630:HKX196636 HUI196630:HUT196636 IEE196630:IEP196636 IOA196630:IOL196636 IXW196630:IYH196636 JHS196630:JID196636 JRO196630:JRZ196636 KBK196630:KBV196636 KLG196630:KLR196636 KVC196630:KVN196636 LEY196630:LFJ196636 LOU196630:LPF196636 LYQ196630:LZB196636 MIM196630:MIX196636 MSI196630:MST196636 NCE196630:NCP196636 NMA196630:NML196636 NVW196630:NWH196636 OFS196630:OGD196636 OPO196630:OPZ196636 OZK196630:OZV196636 PJG196630:PJR196636 PTC196630:PTN196636 QCY196630:QDJ196636 QMU196630:QNF196636 QWQ196630:QXB196636 RGM196630:RGX196636 RQI196630:RQT196636 SAE196630:SAP196636 SKA196630:SKL196636 STW196630:SUH196636 TDS196630:TED196636 TNO196630:TNZ196636 TXK196630:TXV196636 UHG196630:UHR196636 URC196630:URN196636 VAY196630:VBJ196636 VKU196630:VLF196636 VUQ196630:VVB196636 WEM196630:WEX196636 WOI196630:WOT196636 WYE196630:WYP196636 LS262166:MD262172 VO262166:VZ262172 AFK262166:AFV262172 APG262166:APR262172 AZC262166:AZN262172 BIY262166:BJJ262172 BSU262166:BTF262172 CCQ262166:CDB262172 CMM262166:CMX262172 CWI262166:CWT262172 DGE262166:DGP262172 DQA262166:DQL262172 DZW262166:EAH262172 EJS262166:EKD262172 ETO262166:ETZ262172 FDK262166:FDV262172 FNG262166:FNR262172 FXC262166:FXN262172 GGY262166:GHJ262172 GQU262166:GRF262172 HAQ262166:HBB262172 HKM262166:HKX262172 HUI262166:HUT262172 IEE262166:IEP262172 IOA262166:IOL262172 IXW262166:IYH262172 JHS262166:JID262172 JRO262166:JRZ262172 KBK262166:KBV262172 KLG262166:KLR262172 KVC262166:KVN262172 LEY262166:LFJ262172 LOU262166:LPF262172 LYQ262166:LZB262172 MIM262166:MIX262172 MSI262166:MST262172 NCE262166:NCP262172 NMA262166:NML262172 NVW262166:NWH262172 OFS262166:OGD262172 OPO262166:OPZ262172 OZK262166:OZV262172 PJG262166:PJR262172 PTC262166:PTN262172 QCY262166:QDJ262172 QMU262166:QNF262172 QWQ262166:QXB262172 RGM262166:RGX262172 RQI262166:RQT262172 SAE262166:SAP262172 SKA262166:SKL262172 STW262166:SUH262172 TDS262166:TED262172 TNO262166:TNZ262172 TXK262166:TXV262172 UHG262166:UHR262172 URC262166:URN262172 VAY262166:VBJ262172 VKU262166:VLF262172 VUQ262166:VVB262172 WEM262166:WEX262172 WOI262166:WOT262172 WYE262166:WYP262172 LS327702:MD327708 VO327702:VZ327708 AFK327702:AFV327708 APG327702:APR327708 AZC327702:AZN327708 BIY327702:BJJ327708 BSU327702:BTF327708 CCQ327702:CDB327708 CMM327702:CMX327708 CWI327702:CWT327708 DGE327702:DGP327708 DQA327702:DQL327708 DZW327702:EAH327708 EJS327702:EKD327708 ETO327702:ETZ327708 FDK327702:FDV327708 FNG327702:FNR327708 FXC327702:FXN327708 GGY327702:GHJ327708 GQU327702:GRF327708 HAQ327702:HBB327708 HKM327702:HKX327708 HUI327702:HUT327708 IEE327702:IEP327708 IOA327702:IOL327708 IXW327702:IYH327708 JHS327702:JID327708 JRO327702:JRZ327708 KBK327702:KBV327708 KLG327702:KLR327708 KVC327702:KVN327708 LEY327702:LFJ327708 LOU327702:LPF327708 LYQ327702:LZB327708 MIM327702:MIX327708 MSI327702:MST327708 NCE327702:NCP327708 NMA327702:NML327708 NVW327702:NWH327708 OFS327702:OGD327708 OPO327702:OPZ327708 OZK327702:OZV327708 PJG327702:PJR327708 PTC327702:PTN327708 QCY327702:QDJ327708 QMU327702:QNF327708 QWQ327702:QXB327708 RGM327702:RGX327708 RQI327702:RQT327708 SAE327702:SAP327708 SKA327702:SKL327708 STW327702:SUH327708 TDS327702:TED327708 TNO327702:TNZ327708 TXK327702:TXV327708 UHG327702:UHR327708 URC327702:URN327708 VAY327702:VBJ327708 VKU327702:VLF327708 VUQ327702:VVB327708 WEM327702:WEX327708 WOI327702:WOT327708 WYE327702:WYP327708 LS393238:MD393244 VO393238:VZ393244 AFK393238:AFV393244 APG393238:APR393244 AZC393238:AZN393244 BIY393238:BJJ393244 BSU393238:BTF393244 CCQ393238:CDB393244 CMM393238:CMX393244 CWI393238:CWT393244 DGE393238:DGP393244 DQA393238:DQL393244 DZW393238:EAH393244 EJS393238:EKD393244 ETO393238:ETZ393244 FDK393238:FDV393244 FNG393238:FNR393244 FXC393238:FXN393244 GGY393238:GHJ393244 GQU393238:GRF393244 HAQ393238:HBB393244 HKM393238:HKX393244 HUI393238:HUT393244 IEE393238:IEP393244 IOA393238:IOL393244 IXW393238:IYH393244 JHS393238:JID393244 JRO393238:JRZ393244 KBK393238:KBV393244 KLG393238:KLR393244 KVC393238:KVN393244 LEY393238:LFJ393244 LOU393238:LPF393244 LYQ393238:LZB393244 MIM393238:MIX393244 MSI393238:MST393244 NCE393238:NCP393244 NMA393238:NML393244 NVW393238:NWH393244 OFS393238:OGD393244 OPO393238:OPZ393244 OZK393238:OZV393244 PJG393238:PJR393244 PTC393238:PTN393244 QCY393238:QDJ393244 QMU393238:QNF393244 QWQ393238:QXB393244 RGM393238:RGX393244 RQI393238:RQT393244 SAE393238:SAP393244 SKA393238:SKL393244 STW393238:SUH393244 TDS393238:TED393244 TNO393238:TNZ393244 TXK393238:TXV393244 UHG393238:UHR393244 URC393238:URN393244 VAY393238:VBJ393244 VKU393238:VLF393244 VUQ393238:VVB393244 WEM393238:WEX393244 WOI393238:WOT393244 WYE393238:WYP393244 LS458774:MD458780 VO458774:VZ458780 AFK458774:AFV458780 APG458774:APR458780 AZC458774:AZN458780 BIY458774:BJJ458780 BSU458774:BTF458780 CCQ458774:CDB458780 CMM458774:CMX458780 CWI458774:CWT458780 DGE458774:DGP458780 DQA458774:DQL458780 DZW458774:EAH458780 EJS458774:EKD458780 ETO458774:ETZ458780 FDK458774:FDV458780 FNG458774:FNR458780 FXC458774:FXN458780 GGY458774:GHJ458780 GQU458774:GRF458780 HAQ458774:HBB458780 HKM458774:HKX458780 HUI458774:HUT458780 IEE458774:IEP458780 IOA458774:IOL458780 IXW458774:IYH458780 JHS458774:JID458780 JRO458774:JRZ458780 KBK458774:KBV458780 KLG458774:KLR458780 KVC458774:KVN458780 LEY458774:LFJ458780 LOU458774:LPF458780 LYQ458774:LZB458780 MIM458774:MIX458780 MSI458774:MST458780 NCE458774:NCP458780 NMA458774:NML458780 NVW458774:NWH458780 OFS458774:OGD458780 OPO458774:OPZ458780 OZK458774:OZV458780 PJG458774:PJR458780 PTC458774:PTN458780 QCY458774:QDJ458780 QMU458774:QNF458780 QWQ458774:QXB458780 RGM458774:RGX458780 RQI458774:RQT458780 SAE458774:SAP458780 SKA458774:SKL458780 STW458774:SUH458780 TDS458774:TED458780 TNO458774:TNZ458780 TXK458774:TXV458780 UHG458774:UHR458780 URC458774:URN458780 VAY458774:VBJ458780 VKU458774:VLF458780 VUQ458774:VVB458780 WEM458774:WEX458780 WOI458774:WOT458780 WYE458774:WYP458780 LS524310:MD524316 VO524310:VZ524316 AFK524310:AFV524316 APG524310:APR524316 AZC524310:AZN524316 BIY524310:BJJ524316 BSU524310:BTF524316 CCQ524310:CDB524316 CMM524310:CMX524316 CWI524310:CWT524316 DGE524310:DGP524316 DQA524310:DQL524316 DZW524310:EAH524316 EJS524310:EKD524316 ETO524310:ETZ524316 FDK524310:FDV524316 FNG524310:FNR524316 FXC524310:FXN524316 GGY524310:GHJ524316 GQU524310:GRF524316 HAQ524310:HBB524316 HKM524310:HKX524316 HUI524310:HUT524316 IEE524310:IEP524316 IOA524310:IOL524316 IXW524310:IYH524316 JHS524310:JID524316 JRO524310:JRZ524316 KBK524310:KBV524316 KLG524310:KLR524316 KVC524310:KVN524316 LEY524310:LFJ524316 LOU524310:LPF524316 LYQ524310:LZB524316 MIM524310:MIX524316 MSI524310:MST524316 NCE524310:NCP524316 NMA524310:NML524316 NVW524310:NWH524316 OFS524310:OGD524316 OPO524310:OPZ524316 OZK524310:OZV524316 PJG524310:PJR524316 PTC524310:PTN524316 QCY524310:QDJ524316 QMU524310:QNF524316 QWQ524310:QXB524316 RGM524310:RGX524316 RQI524310:RQT524316 SAE524310:SAP524316 SKA524310:SKL524316 STW524310:SUH524316 TDS524310:TED524316 TNO524310:TNZ524316 TXK524310:TXV524316 UHG524310:UHR524316 URC524310:URN524316 VAY524310:VBJ524316 VKU524310:VLF524316 VUQ524310:VVB524316 WEM524310:WEX524316 WOI524310:WOT524316 WYE524310:WYP524316 LS589846:MD589852 VO589846:VZ589852 AFK589846:AFV589852 APG589846:APR589852 AZC589846:AZN589852 BIY589846:BJJ589852 BSU589846:BTF589852 CCQ589846:CDB589852 CMM589846:CMX589852 CWI589846:CWT589852 DGE589846:DGP589852 DQA589846:DQL589852 DZW589846:EAH589852 EJS589846:EKD589852 ETO589846:ETZ589852 FDK589846:FDV589852 FNG589846:FNR589852 FXC589846:FXN589852 GGY589846:GHJ589852 GQU589846:GRF589852 HAQ589846:HBB589852 HKM589846:HKX589852 HUI589846:HUT589852 IEE589846:IEP589852 IOA589846:IOL589852 IXW589846:IYH589852 JHS589846:JID589852 JRO589846:JRZ589852 KBK589846:KBV589852 KLG589846:KLR589852 KVC589846:KVN589852 LEY589846:LFJ589852 LOU589846:LPF589852 LYQ589846:LZB589852 MIM589846:MIX589852 MSI589846:MST589852 NCE589846:NCP589852 NMA589846:NML589852 NVW589846:NWH589852 OFS589846:OGD589852 OPO589846:OPZ589852 OZK589846:OZV589852 PJG589846:PJR589852 PTC589846:PTN589852 QCY589846:QDJ589852 QMU589846:QNF589852 QWQ589846:QXB589852 RGM589846:RGX589852 RQI589846:RQT589852 SAE589846:SAP589852 SKA589846:SKL589852 STW589846:SUH589852 TDS589846:TED589852 TNO589846:TNZ589852 TXK589846:TXV589852 UHG589846:UHR589852 URC589846:URN589852 VAY589846:VBJ589852 VKU589846:VLF589852 VUQ589846:VVB589852 WEM589846:WEX589852 WOI589846:WOT589852 WYE589846:WYP589852 LS655382:MD655388 VO655382:VZ655388 AFK655382:AFV655388 APG655382:APR655388 AZC655382:AZN655388 BIY655382:BJJ655388 BSU655382:BTF655388 CCQ655382:CDB655388 CMM655382:CMX655388 CWI655382:CWT655388 DGE655382:DGP655388 DQA655382:DQL655388 DZW655382:EAH655388 EJS655382:EKD655388 ETO655382:ETZ655388 FDK655382:FDV655388 FNG655382:FNR655388 FXC655382:FXN655388 GGY655382:GHJ655388 GQU655382:GRF655388 HAQ655382:HBB655388 HKM655382:HKX655388 HUI655382:HUT655388 IEE655382:IEP655388 IOA655382:IOL655388 IXW655382:IYH655388 JHS655382:JID655388 JRO655382:JRZ655388 KBK655382:KBV655388 KLG655382:KLR655388 KVC655382:KVN655388 LEY655382:LFJ655388 LOU655382:LPF655388 LYQ655382:LZB655388 MIM655382:MIX655388 MSI655382:MST655388 NCE655382:NCP655388 NMA655382:NML655388 NVW655382:NWH655388 OFS655382:OGD655388 OPO655382:OPZ655388 OZK655382:OZV655388 PJG655382:PJR655388 PTC655382:PTN655388 QCY655382:QDJ655388 QMU655382:QNF655388 QWQ655382:QXB655388 RGM655382:RGX655388 RQI655382:RQT655388 SAE655382:SAP655388 SKA655382:SKL655388 STW655382:SUH655388 TDS655382:TED655388 TNO655382:TNZ655388 TXK655382:TXV655388 UHG655382:UHR655388 URC655382:URN655388 VAY655382:VBJ655388 VKU655382:VLF655388 VUQ655382:VVB655388 WEM655382:WEX655388 WOI655382:WOT655388 WYE655382:WYP655388 LS720918:MD720924 VO720918:VZ720924 AFK720918:AFV720924 APG720918:APR720924 AZC720918:AZN720924 BIY720918:BJJ720924 BSU720918:BTF720924 CCQ720918:CDB720924 CMM720918:CMX720924 CWI720918:CWT720924 DGE720918:DGP720924 DQA720918:DQL720924 DZW720918:EAH720924 EJS720918:EKD720924 ETO720918:ETZ720924 FDK720918:FDV720924 FNG720918:FNR720924 FXC720918:FXN720924 GGY720918:GHJ720924 GQU720918:GRF720924 HAQ720918:HBB720924 HKM720918:HKX720924 HUI720918:HUT720924 IEE720918:IEP720924 IOA720918:IOL720924 IXW720918:IYH720924 JHS720918:JID720924 JRO720918:JRZ720924 KBK720918:KBV720924 KLG720918:KLR720924 KVC720918:KVN720924 LEY720918:LFJ720924 LOU720918:LPF720924 LYQ720918:LZB720924 MIM720918:MIX720924 MSI720918:MST720924 NCE720918:NCP720924 NMA720918:NML720924 NVW720918:NWH720924 OFS720918:OGD720924 OPO720918:OPZ720924 OZK720918:OZV720924 PJG720918:PJR720924 PTC720918:PTN720924 QCY720918:QDJ720924 QMU720918:QNF720924 QWQ720918:QXB720924 RGM720918:RGX720924 RQI720918:RQT720924 SAE720918:SAP720924 SKA720918:SKL720924 STW720918:SUH720924 TDS720918:TED720924 TNO720918:TNZ720924 TXK720918:TXV720924 UHG720918:UHR720924 URC720918:URN720924 VAY720918:VBJ720924 VKU720918:VLF720924 VUQ720918:VVB720924 WEM720918:WEX720924 WOI720918:WOT720924 WYE720918:WYP720924 LS786454:MD786460 VO786454:VZ786460 AFK786454:AFV786460 APG786454:APR786460 AZC786454:AZN786460 BIY786454:BJJ786460 BSU786454:BTF786460 CCQ786454:CDB786460 CMM786454:CMX786460 CWI786454:CWT786460 DGE786454:DGP786460 DQA786454:DQL786460 DZW786454:EAH786460 EJS786454:EKD786460 ETO786454:ETZ786460 FDK786454:FDV786460 FNG786454:FNR786460 FXC786454:FXN786460 GGY786454:GHJ786460 GQU786454:GRF786460 HAQ786454:HBB786460 HKM786454:HKX786460 HUI786454:HUT786460 IEE786454:IEP786460 IOA786454:IOL786460 IXW786454:IYH786460 JHS786454:JID786460 JRO786454:JRZ786460 KBK786454:KBV786460 KLG786454:KLR786460 KVC786454:KVN786460 LEY786454:LFJ786460 LOU786454:LPF786460 LYQ786454:LZB786460 MIM786454:MIX786460 MSI786454:MST786460 NCE786454:NCP786460 NMA786454:NML786460 NVW786454:NWH786460 OFS786454:OGD786460 OPO786454:OPZ786460 OZK786454:OZV786460 PJG786454:PJR786460 PTC786454:PTN786460 QCY786454:QDJ786460 QMU786454:QNF786460 QWQ786454:QXB786460 RGM786454:RGX786460 RQI786454:RQT786460 SAE786454:SAP786460 SKA786454:SKL786460 STW786454:SUH786460 TDS786454:TED786460 TNO786454:TNZ786460 TXK786454:TXV786460 UHG786454:UHR786460 URC786454:URN786460 VAY786454:VBJ786460 VKU786454:VLF786460 VUQ786454:VVB786460 WEM786454:WEX786460 WOI786454:WOT786460 WYE786454:WYP786460 LS851990:MD851996 VO851990:VZ851996 AFK851990:AFV851996 APG851990:APR851996 AZC851990:AZN851996 BIY851990:BJJ851996 BSU851990:BTF851996 CCQ851990:CDB851996 CMM851990:CMX851996 CWI851990:CWT851996 DGE851990:DGP851996 DQA851990:DQL851996 DZW851990:EAH851996 EJS851990:EKD851996 ETO851990:ETZ851996 FDK851990:FDV851996 FNG851990:FNR851996 FXC851990:FXN851996 GGY851990:GHJ851996 GQU851990:GRF851996 HAQ851990:HBB851996 HKM851990:HKX851996 HUI851990:HUT851996 IEE851990:IEP851996 IOA851990:IOL851996 IXW851990:IYH851996 JHS851990:JID851996 JRO851990:JRZ851996 KBK851990:KBV851996 KLG851990:KLR851996 KVC851990:KVN851996 LEY851990:LFJ851996 LOU851990:LPF851996 LYQ851990:LZB851996 MIM851990:MIX851996 MSI851990:MST851996 NCE851990:NCP851996 NMA851990:NML851996 NVW851990:NWH851996 OFS851990:OGD851996 OPO851990:OPZ851996 OZK851990:OZV851996 PJG851990:PJR851996 PTC851990:PTN851996 QCY851990:QDJ851996 QMU851990:QNF851996 QWQ851990:QXB851996 RGM851990:RGX851996 RQI851990:RQT851996 SAE851990:SAP851996 SKA851990:SKL851996 STW851990:SUH851996 TDS851990:TED851996 TNO851990:TNZ851996 TXK851990:TXV851996 UHG851990:UHR851996 URC851990:URN851996 VAY851990:VBJ851996 VKU851990:VLF851996 VUQ851990:VVB851996 WEM851990:WEX851996 WOI851990:WOT851996 WYE851990:WYP851996 LS917526:MD917532 VO917526:VZ917532 AFK917526:AFV917532 APG917526:APR917532 AZC917526:AZN917532 BIY917526:BJJ917532 BSU917526:BTF917532 CCQ917526:CDB917532 CMM917526:CMX917532 CWI917526:CWT917532 DGE917526:DGP917532 DQA917526:DQL917532 DZW917526:EAH917532 EJS917526:EKD917532 ETO917526:ETZ917532 FDK917526:FDV917532 FNG917526:FNR917532 FXC917526:FXN917532 GGY917526:GHJ917532 GQU917526:GRF917532 HAQ917526:HBB917532 HKM917526:HKX917532 HUI917526:HUT917532 IEE917526:IEP917532 IOA917526:IOL917532 IXW917526:IYH917532 JHS917526:JID917532 JRO917526:JRZ917532 KBK917526:KBV917532 KLG917526:KLR917532 KVC917526:KVN917532 LEY917526:LFJ917532 LOU917526:LPF917532 LYQ917526:LZB917532 MIM917526:MIX917532 MSI917526:MST917532 NCE917526:NCP917532 NMA917526:NML917532 NVW917526:NWH917532 OFS917526:OGD917532 OPO917526:OPZ917532 OZK917526:OZV917532 PJG917526:PJR917532 PTC917526:PTN917532 QCY917526:QDJ917532 QMU917526:QNF917532 QWQ917526:QXB917532 RGM917526:RGX917532 RQI917526:RQT917532 SAE917526:SAP917532 SKA917526:SKL917532 STW917526:SUH917532 TDS917526:TED917532 TNO917526:TNZ917532 TXK917526:TXV917532 UHG917526:UHR917532 URC917526:URN917532 VAY917526:VBJ917532 VKU917526:VLF917532 VUQ917526:VVB917532 WEM917526:WEX917532 WOI917526:WOT917532 WYE917526:WYP917532 LS983062:MD983068 VO983062:VZ983068 AFK983062:AFV983068 APG983062:APR983068 AZC983062:AZN983068 BIY983062:BJJ983068 BSU983062:BTF983068 CCQ983062:CDB983068 CMM983062:CMX983068 CWI983062:CWT983068 DGE983062:DGP983068 DQA983062:DQL983068 DZW983062:EAH983068 EJS983062:EKD983068 ETO983062:ETZ983068 FDK983062:FDV983068 FNG983062:FNR983068 FXC983062:FXN983068 GGY983062:GHJ983068 GQU983062:GRF983068 HAQ983062:HBB983068 HKM983062:HKX983068 HUI983062:HUT983068 IEE983062:IEP983068 IOA983062:IOL983068 IXW983062:IYH983068 JHS983062:JID983068 JRO983062:JRZ983068 KBK983062:KBV983068 KLG983062:KLR983068 KVC983062:KVN983068 LEY983062:LFJ983068 LOU983062:LPF983068 LYQ983062:LZB983068 MIM983062:MIX983068 MSI983062:MST983068 NCE983062:NCP983068 NMA983062:NML983068 NVW983062:NWH983068 OFS983062:OGD983068 OPO983062:OPZ983068 OZK983062:OZV983068 PJG983062:PJR983068 PTC983062:PTN983068 QCY983062:QDJ983068 QMU983062:QNF983068 QWQ983062:QXB983068 RGM983062:RGX983068 RQI983062:RQT983068 SAE983062:SAP983068 SKA983062:SKL983068 STW983062:SUH983068 TDS983062:TED983068 TNO983062:TNZ983068 TXK983062:TXV983068 UHG983062:UHR983068 URC983062:URN983068 VAY983062:VBJ983068 VKU983062:VLF983068 VUQ983062:VVB983068 WEM983062:WEX983068 WOI983062:WOT983068 APG26:APR28 AFK26:AFV28 VO26:VZ28 LS26:MD28 WYE26:WYP28 WOI26:WOT28 WEM26:WEX28 VUQ26:VVB28 VKU26:VLF28 VAY26:VBJ28 URC26:URN28 UHG26:UHR28 TXK26:TXV28 TNO26:TNZ28 TDS26:TED28 STW26:SUH28 SKA26:SKL28 SAE26:SAP28 RQI26:RQT28 RGM26:RGX28 QWQ26:QXB28 QMU26:QNF28 QCY26:QDJ28 PTC26:PTN28 PJG26:PJR28 OZK26:OZV28 OPO26:OPZ28 OFS26:OGD28 NVW26:NWH28 NMA26:NML28 NCE26:NCP28 MSI26:MST28 MIM26:MIX28 LYQ26:LZB28 LOU26:LPF28 LEY26:LFJ28 KVC26:KVN28 KLG26:KLR28 KBK26:KBV28 JRO26:JRZ28 JHS26:JID28 IXW26:IYH28 IOA26:IOL28 IEE26:IEP28 HUI26:HUT28 HKM26:HKX28 HAQ26:HBB28 GQU26:GRF28 GGY26:GHJ28 FXC26:FXN28 FNG26:FNR28 FDK26:FDV28 ETO26:ETZ28 EJS26:EKD28 DZW26:EAH28 DQA26:DQL28 DGE26:DGP28 CWI26:CWT28 CMM26:CMX28 CCQ26:CDB28 BSU26:BTF28 BIY26:BJJ28 AZC26:AZN28 L26:CG26 L65558:CH65564 L983062:CH983068 L917526:CH917532 L851990:CH851996 L786454:CH786460 L720918:CH720924 L655382:CH655388 L589846:CH589852 L524310:CH524316 L458774:CH458780 L393238:CH393244 L327702:CH327708 L262166:CH262172 L196630:CH196636 L131094:CH131100 L27:CH28" xr:uid="{00000000-0002-0000-0B00-000000000000}"/>
    <dataValidation allowBlank="1" promptTitle="checkPeriodRange" sqref="Q25 LX25 VT25 AFP25 APL25 AZH25 BJD25 BSZ25 CCV25 CMR25 CWN25 DGJ25 DQF25 EAB25 EJX25 ETT25 FDP25 FNL25 FXH25 GHD25 GQZ25 HAV25 HKR25 HUN25 IEJ25 IOF25 IYB25 JHX25 JRT25 KBP25 KLL25 KVH25 LFD25 LOZ25 LYV25 MIR25 MSN25 NCJ25 NMF25 NWB25 OFX25 OPT25 OZP25 PJL25 PTH25 QDD25 QMZ25 QWV25 RGR25 RQN25 SAJ25 SKF25 SUB25 TDX25 TNT25 TXP25 UHL25 URH25 VBD25 VKZ25 VUV25 WER25 WON25 WYJ25 Q65557 LX65557 VT65557 AFP65557 APL65557 AZH65557 BJD65557 BSZ65557 CCV65557 CMR65557 CWN65557 DGJ65557 DQF65557 EAB65557 EJX65557 ETT65557 FDP65557 FNL65557 FXH65557 GHD65557 GQZ65557 HAV65557 HKR65557 HUN65557 IEJ65557 IOF65557 IYB65557 JHX65557 JRT65557 KBP65557 KLL65557 KVH65557 LFD65557 LOZ65557 LYV65557 MIR65557 MSN65557 NCJ65557 NMF65557 NWB65557 OFX65557 OPT65557 OZP65557 PJL65557 PTH65557 QDD65557 QMZ65557 QWV65557 RGR65557 RQN65557 SAJ65557 SKF65557 SUB65557 TDX65557 TNT65557 TXP65557 UHL65557 URH65557 VBD65557 VKZ65557 VUV65557 WER65557 WON65557 WYJ65557 Q131093 LX131093 VT131093 AFP131093 APL131093 AZH131093 BJD131093 BSZ131093 CCV131093 CMR131093 CWN131093 DGJ131093 DQF131093 EAB131093 EJX131093 ETT131093 FDP131093 FNL131093 FXH131093 GHD131093 GQZ131093 HAV131093 HKR131093 HUN131093 IEJ131093 IOF131093 IYB131093 JHX131093 JRT131093 KBP131093 KLL131093 KVH131093 LFD131093 LOZ131093 LYV131093 MIR131093 MSN131093 NCJ131093 NMF131093 NWB131093 OFX131093 OPT131093 OZP131093 PJL131093 PTH131093 QDD131093 QMZ131093 QWV131093 RGR131093 RQN131093 SAJ131093 SKF131093 SUB131093 TDX131093 TNT131093 TXP131093 UHL131093 URH131093 VBD131093 VKZ131093 VUV131093 WER131093 WON131093 WYJ131093 Q196629 LX196629 VT196629 AFP196629 APL196629 AZH196629 BJD196629 BSZ196629 CCV196629 CMR196629 CWN196629 DGJ196629 DQF196629 EAB196629 EJX196629 ETT196629 FDP196629 FNL196629 FXH196629 GHD196629 GQZ196629 HAV196629 HKR196629 HUN196629 IEJ196629 IOF196629 IYB196629 JHX196629 JRT196629 KBP196629 KLL196629 KVH196629 LFD196629 LOZ196629 LYV196629 MIR196629 MSN196629 NCJ196629 NMF196629 NWB196629 OFX196629 OPT196629 OZP196629 PJL196629 PTH196629 QDD196629 QMZ196629 QWV196629 RGR196629 RQN196629 SAJ196629 SKF196629 SUB196629 TDX196629 TNT196629 TXP196629 UHL196629 URH196629 VBD196629 VKZ196629 VUV196629 WER196629 WON196629 WYJ196629 Q262165 LX262165 VT262165 AFP262165 APL262165 AZH262165 BJD262165 BSZ262165 CCV262165 CMR262165 CWN262165 DGJ262165 DQF262165 EAB262165 EJX262165 ETT262165 FDP262165 FNL262165 FXH262165 GHD262165 GQZ262165 HAV262165 HKR262165 HUN262165 IEJ262165 IOF262165 IYB262165 JHX262165 JRT262165 KBP262165 KLL262165 KVH262165 LFD262165 LOZ262165 LYV262165 MIR262165 MSN262165 NCJ262165 NMF262165 NWB262165 OFX262165 OPT262165 OZP262165 PJL262165 PTH262165 QDD262165 QMZ262165 QWV262165 RGR262165 RQN262165 SAJ262165 SKF262165 SUB262165 TDX262165 TNT262165 TXP262165 UHL262165 URH262165 VBD262165 VKZ262165 VUV262165 WER262165 WON262165 WYJ262165 Q327701 LX327701 VT327701 AFP327701 APL327701 AZH327701 BJD327701 BSZ327701 CCV327701 CMR327701 CWN327701 DGJ327701 DQF327701 EAB327701 EJX327701 ETT327701 FDP327701 FNL327701 FXH327701 GHD327701 GQZ327701 HAV327701 HKR327701 HUN327701 IEJ327701 IOF327701 IYB327701 JHX327701 JRT327701 KBP327701 KLL327701 KVH327701 LFD327701 LOZ327701 LYV327701 MIR327701 MSN327701 NCJ327701 NMF327701 NWB327701 OFX327701 OPT327701 OZP327701 PJL327701 PTH327701 QDD327701 QMZ327701 QWV327701 RGR327701 RQN327701 SAJ327701 SKF327701 SUB327701 TDX327701 TNT327701 TXP327701 UHL327701 URH327701 VBD327701 VKZ327701 VUV327701 WER327701 WON327701 WYJ327701 Q393237 LX393237 VT393237 AFP393237 APL393237 AZH393237 BJD393237 BSZ393237 CCV393237 CMR393237 CWN393237 DGJ393237 DQF393237 EAB393237 EJX393237 ETT393237 FDP393237 FNL393237 FXH393237 GHD393237 GQZ393237 HAV393237 HKR393237 HUN393237 IEJ393237 IOF393237 IYB393237 JHX393237 JRT393237 KBP393237 KLL393237 KVH393237 LFD393237 LOZ393237 LYV393237 MIR393237 MSN393237 NCJ393237 NMF393237 NWB393237 OFX393237 OPT393237 OZP393237 PJL393237 PTH393237 QDD393237 QMZ393237 QWV393237 RGR393237 RQN393237 SAJ393237 SKF393237 SUB393237 TDX393237 TNT393237 TXP393237 UHL393237 URH393237 VBD393237 VKZ393237 VUV393237 WER393237 WON393237 WYJ393237 Q458773 LX458773 VT458773 AFP458773 APL458773 AZH458773 BJD458773 BSZ458773 CCV458773 CMR458773 CWN458773 DGJ458773 DQF458773 EAB458773 EJX458773 ETT458773 FDP458773 FNL458773 FXH458773 GHD458773 GQZ458773 HAV458773 HKR458773 HUN458773 IEJ458773 IOF458773 IYB458773 JHX458773 JRT458773 KBP458773 KLL458773 KVH458773 LFD458773 LOZ458773 LYV458773 MIR458773 MSN458773 NCJ458773 NMF458773 NWB458773 OFX458773 OPT458773 OZP458773 PJL458773 PTH458773 QDD458773 QMZ458773 QWV458773 RGR458773 RQN458773 SAJ458773 SKF458773 SUB458773 TDX458773 TNT458773 TXP458773 UHL458773 URH458773 VBD458773 VKZ458773 VUV458773 WER458773 WON458773 WYJ458773 Q524309 LX524309 VT524309 AFP524309 APL524309 AZH524309 BJD524309 BSZ524309 CCV524309 CMR524309 CWN524309 DGJ524309 DQF524309 EAB524309 EJX524309 ETT524309 FDP524309 FNL524309 FXH524309 GHD524309 GQZ524309 HAV524309 HKR524309 HUN524309 IEJ524309 IOF524309 IYB524309 JHX524309 JRT524309 KBP524309 KLL524309 KVH524309 LFD524309 LOZ524309 LYV524309 MIR524309 MSN524309 NCJ524309 NMF524309 NWB524309 OFX524309 OPT524309 OZP524309 PJL524309 PTH524309 QDD524309 QMZ524309 QWV524309 RGR524309 RQN524309 SAJ524309 SKF524309 SUB524309 TDX524309 TNT524309 TXP524309 UHL524309 URH524309 VBD524309 VKZ524309 VUV524309 WER524309 WON524309 WYJ524309 Q589845 LX589845 VT589845 AFP589845 APL589845 AZH589845 BJD589845 BSZ589845 CCV589845 CMR589845 CWN589845 DGJ589845 DQF589845 EAB589845 EJX589845 ETT589845 FDP589845 FNL589845 FXH589845 GHD589845 GQZ589845 HAV589845 HKR589845 HUN589845 IEJ589845 IOF589845 IYB589845 JHX589845 JRT589845 KBP589845 KLL589845 KVH589845 LFD589845 LOZ589845 LYV589845 MIR589845 MSN589845 NCJ589845 NMF589845 NWB589845 OFX589845 OPT589845 OZP589845 PJL589845 PTH589845 QDD589845 QMZ589845 QWV589845 RGR589845 RQN589845 SAJ589845 SKF589845 SUB589845 TDX589845 TNT589845 TXP589845 UHL589845 URH589845 VBD589845 VKZ589845 VUV589845 WER589845 WON589845 WYJ589845 Q655381 LX655381 VT655381 AFP655381 APL655381 AZH655381 BJD655381 BSZ655381 CCV655381 CMR655381 CWN655381 DGJ655381 DQF655381 EAB655381 EJX655381 ETT655381 FDP655381 FNL655381 FXH655381 GHD655381 GQZ655381 HAV655381 HKR655381 HUN655381 IEJ655381 IOF655381 IYB655381 JHX655381 JRT655381 KBP655381 KLL655381 KVH655381 LFD655381 LOZ655381 LYV655381 MIR655381 MSN655381 NCJ655381 NMF655381 NWB655381 OFX655381 OPT655381 OZP655381 PJL655381 PTH655381 QDD655381 QMZ655381 QWV655381 RGR655381 RQN655381 SAJ655381 SKF655381 SUB655381 TDX655381 TNT655381 TXP655381 UHL655381 URH655381 VBD655381 VKZ655381 VUV655381 WER655381 WON655381 WYJ655381 Q720917 LX720917 VT720917 AFP720917 APL720917 AZH720917 BJD720917 BSZ720917 CCV720917 CMR720917 CWN720917 DGJ720917 DQF720917 EAB720917 EJX720917 ETT720917 FDP720917 FNL720917 FXH720917 GHD720917 GQZ720917 HAV720917 HKR720917 HUN720917 IEJ720917 IOF720917 IYB720917 JHX720917 JRT720917 KBP720917 KLL720917 KVH720917 LFD720917 LOZ720917 LYV720917 MIR720917 MSN720917 NCJ720917 NMF720917 NWB720917 OFX720917 OPT720917 OZP720917 PJL720917 PTH720917 QDD720917 QMZ720917 QWV720917 RGR720917 RQN720917 SAJ720917 SKF720917 SUB720917 TDX720917 TNT720917 TXP720917 UHL720917 URH720917 VBD720917 VKZ720917 VUV720917 WER720917 WON720917 WYJ720917 Q786453 LX786453 VT786453 AFP786453 APL786453 AZH786453 BJD786453 BSZ786453 CCV786453 CMR786453 CWN786453 DGJ786453 DQF786453 EAB786453 EJX786453 ETT786453 FDP786453 FNL786453 FXH786453 GHD786453 GQZ786453 HAV786453 HKR786453 HUN786453 IEJ786453 IOF786453 IYB786453 JHX786453 JRT786453 KBP786453 KLL786453 KVH786453 LFD786453 LOZ786453 LYV786453 MIR786453 MSN786453 NCJ786453 NMF786453 NWB786453 OFX786453 OPT786453 OZP786453 PJL786453 PTH786453 QDD786453 QMZ786453 QWV786453 RGR786453 RQN786453 SAJ786453 SKF786453 SUB786453 TDX786453 TNT786453 TXP786453 UHL786453 URH786453 VBD786453 VKZ786453 VUV786453 WER786453 WON786453 WYJ786453 Q851989 LX851989 VT851989 AFP851989 APL851989 AZH851989 BJD851989 BSZ851989 CCV851989 CMR851989 CWN851989 DGJ851989 DQF851989 EAB851989 EJX851989 ETT851989 FDP851989 FNL851989 FXH851989 GHD851989 GQZ851989 HAV851989 HKR851989 HUN851989 IEJ851989 IOF851989 IYB851989 JHX851989 JRT851989 KBP851989 KLL851989 KVH851989 LFD851989 LOZ851989 LYV851989 MIR851989 MSN851989 NCJ851989 NMF851989 NWB851989 OFX851989 OPT851989 OZP851989 PJL851989 PTH851989 QDD851989 QMZ851989 QWV851989 RGR851989 RQN851989 SAJ851989 SKF851989 SUB851989 TDX851989 TNT851989 TXP851989 UHL851989 URH851989 VBD851989 VKZ851989 VUV851989 WER851989 WON851989 WYJ851989 Q917525 LX917525 VT917525 AFP917525 APL917525 AZH917525 BJD917525 BSZ917525 CCV917525 CMR917525 CWN917525 DGJ917525 DQF917525 EAB917525 EJX917525 ETT917525 FDP917525 FNL917525 FXH917525 GHD917525 GQZ917525 HAV917525 HKR917525 HUN917525 IEJ917525 IOF917525 IYB917525 JHX917525 JRT917525 KBP917525 KLL917525 KVH917525 LFD917525 LOZ917525 LYV917525 MIR917525 MSN917525 NCJ917525 NMF917525 NWB917525 OFX917525 OPT917525 OZP917525 PJL917525 PTH917525 QDD917525 QMZ917525 QWV917525 RGR917525 RQN917525 SAJ917525 SKF917525 SUB917525 TDX917525 TNT917525 TXP917525 UHL917525 URH917525 VBD917525 VKZ917525 VUV917525 WER917525 WON917525 WYJ917525 Q983061 LX983061 VT983061 AFP983061 APL983061 AZH983061 BJD983061 BSZ983061 CCV983061 CMR983061 CWN983061 DGJ983061 DQF983061 EAB983061 EJX983061 ETT983061 FDP983061 FNL983061 FXH983061 GHD983061 GQZ983061 HAV983061 HKR983061 HUN983061 IEJ983061 IOF983061 IYB983061 JHX983061 JRT983061 KBP983061 KLL983061 KVH983061 LFD983061 LOZ983061 LYV983061 MIR983061 MSN983061 NCJ983061 NMF983061 NWB983061 OFX983061 OPT983061 OZP983061 PJL983061 PTH983061 QDD983061 QMZ983061 QWV983061 RGR983061 RQN983061 SAJ983061 SKF983061 SUB983061 TDX983061 TNT983061 TXP983061 UHL983061 URH983061 VBD983061 VKZ983061 VUV983061 WER983061 WON983061 WYJ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BG983061 BG65557 BG131093 BG196629 BG262165 BG327701 BG393237 BG458773 BG524309 BG589845 BG655381 BG720917 BG786453 BG851989 BG917525 BG25 BN983061 BN65557 BN131093 BN196629 BN262165 BN327701 BN393237 BN458773 BN524309 BN589845 BN655381 BN720917 BN786453 BN851989 BN917525 BN25 BU983061 BU65557 BU131093 BU196629 BU262165 BU327701 BU393237 BU458773 BU524309 BU589845 BU655381 BU720917 BU786453 BU851989 BU917525 BU25 CB983061 CB65557 CB131093 CB196629 CB262165 CB327701 CB393237 CB458773 CB524309 CB589845 CB655381 CB720917 CB786453 CB851989 CB917525 CB25" xr:uid="{00000000-0002-0000-0B00-000001000000}"/>
    <dataValidation allowBlank="1" showInputMessage="1" showErrorMessage="1" prompt="Для выбора выполните двойной щелчок левой клавиши мыши по соответствующей ячейке." sqref="S65556 LZ65556 VV65556 AFR65556 APN65556 AZJ65556 BJF65556 BTB65556 CCX65556 CMT65556 CWP65556 DGL65556 DQH65556 EAD65556 EJZ65556 ETV65556 FDR65556 FNN65556 FXJ65556 GHF65556 GRB65556 HAX65556 HKT65556 HUP65556 IEL65556 IOH65556 IYD65556 JHZ65556 JRV65556 KBR65556 KLN65556 KVJ65556 LFF65556 LPB65556 LYX65556 MIT65556 MSP65556 NCL65556 NMH65556 NWD65556 OFZ65556 OPV65556 OZR65556 PJN65556 PTJ65556 QDF65556 QNB65556 QWX65556 RGT65556 RQP65556 SAL65556 SKH65556 SUD65556 TDZ65556 TNV65556 TXR65556 UHN65556 URJ65556 VBF65556 VLB65556 VUX65556 WET65556 WOP65556 WYL65556 S131092 LZ131092 VV131092 AFR131092 APN131092 AZJ131092 BJF131092 BTB131092 CCX131092 CMT131092 CWP131092 DGL131092 DQH131092 EAD131092 EJZ131092 ETV131092 FDR131092 FNN131092 FXJ131092 GHF131092 GRB131092 HAX131092 HKT131092 HUP131092 IEL131092 IOH131092 IYD131092 JHZ131092 JRV131092 KBR131092 KLN131092 KVJ131092 LFF131092 LPB131092 LYX131092 MIT131092 MSP131092 NCL131092 NMH131092 NWD131092 OFZ131092 OPV131092 OZR131092 PJN131092 PTJ131092 QDF131092 QNB131092 QWX131092 RGT131092 RQP131092 SAL131092 SKH131092 SUD131092 TDZ131092 TNV131092 TXR131092 UHN131092 URJ131092 VBF131092 VLB131092 VUX131092 WET131092 WOP131092 WYL131092 S196628 LZ196628 VV196628 AFR196628 APN196628 AZJ196628 BJF196628 BTB196628 CCX196628 CMT196628 CWP196628 DGL196628 DQH196628 EAD196628 EJZ196628 ETV196628 FDR196628 FNN196628 FXJ196628 GHF196628 GRB196628 HAX196628 HKT196628 HUP196628 IEL196628 IOH196628 IYD196628 JHZ196628 JRV196628 KBR196628 KLN196628 KVJ196628 LFF196628 LPB196628 LYX196628 MIT196628 MSP196628 NCL196628 NMH196628 NWD196628 OFZ196628 OPV196628 OZR196628 PJN196628 PTJ196628 QDF196628 QNB196628 QWX196628 RGT196628 RQP196628 SAL196628 SKH196628 SUD196628 TDZ196628 TNV196628 TXR196628 UHN196628 URJ196628 VBF196628 VLB196628 VUX196628 WET196628 WOP196628 WYL196628 S262164 LZ262164 VV262164 AFR262164 APN262164 AZJ262164 BJF262164 BTB262164 CCX262164 CMT262164 CWP262164 DGL262164 DQH262164 EAD262164 EJZ262164 ETV262164 FDR262164 FNN262164 FXJ262164 GHF262164 GRB262164 HAX262164 HKT262164 HUP262164 IEL262164 IOH262164 IYD262164 JHZ262164 JRV262164 KBR262164 KLN262164 KVJ262164 LFF262164 LPB262164 LYX262164 MIT262164 MSP262164 NCL262164 NMH262164 NWD262164 OFZ262164 OPV262164 OZR262164 PJN262164 PTJ262164 QDF262164 QNB262164 QWX262164 RGT262164 RQP262164 SAL262164 SKH262164 SUD262164 TDZ262164 TNV262164 TXR262164 UHN262164 URJ262164 VBF262164 VLB262164 VUX262164 WET262164 WOP262164 WYL262164 S327700 LZ327700 VV327700 AFR327700 APN327700 AZJ327700 BJF327700 BTB327700 CCX327700 CMT327700 CWP327700 DGL327700 DQH327700 EAD327700 EJZ327700 ETV327700 FDR327700 FNN327700 FXJ327700 GHF327700 GRB327700 HAX327700 HKT327700 HUP327700 IEL327700 IOH327700 IYD327700 JHZ327700 JRV327700 KBR327700 KLN327700 KVJ327700 LFF327700 LPB327700 LYX327700 MIT327700 MSP327700 NCL327700 NMH327700 NWD327700 OFZ327700 OPV327700 OZR327700 PJN327700 PTJ327700 QDF327700 QNB327700 QWX327700 RGT327700 RQP327700 SAL327700 SKH327700 SUD327700 TDZ327700 TNV327700 TXR327700 UHN327700 URJ327700 VBF327700 VLB327700 VUX327700 WET327700 WOP327700 WYL327700 S393236 LZ393236 VV393236 AFR393236 APN393236 AZJ393236 BJF393236 BTB393236 CCX393236 CMT393236 CWP393236 DGL393236 DQH393236 EAD393236 EJZ393236 ETV393236 FDR393236 FNN393236 FXJ393236 GHF393236 GRB393236 HAX393236 HKT393236 HUP393236 IEL393236 IOH393236 IYD393236 JHZ393236 JRV393236 KBR393236 KLN393236 KVJ393236 LFF393236 LPB393236 LYX393236 MIT393236 MSP393236 NCL393236 NMH393236 NWD393236 OFZ393236 OPV393236 OZR393236 PJN393236 PTJ393236 QDF393236 QNB393236 QWX393236 RGT393236 RQP393236 SAL393236 SKH393236 SUD393236 TDZ393236 TNV393236 TXR393236 UHN393236 URJ393236 VBF393236 VLB393236 VUX393236 WET393236 WOP393236 WYL393236 S458772 LZ458772 VV458772 AFR458772 APN458772 AZJ458772 BJF458772 BTB458772 CCX458772 CMT458772 CWP458772 DGL458772 DQH458772 EAD458772 EJZ458772 ETV458772 FDR458772 FNN458772 FXJ458772 GHF458772 GRB458772 HAX458772 HKT458772 HUP458772 IEL458772 IOH458772 IYD458772 JHZ458772 JRV458772 KBR458772 KLN458772 KVJ458772 LFF458772 LPB458772 LYX458772 MIT458772 MSP458772 NCL458772 NMH458772 NWD458772 OFZ458772 OPV458772 OZR458772 PJN458772 PTJ458772 QDF458772 QNB458772 QWX458772 RGT458772 RQP458772 SAL458772 SKH458772 SUD458772 TDZ458772 TNV458772 TXR458772 UHN458772 URJ458772 VBF458772 VLB458772 VUX458772 WET458772 WOP458772 WYL458772 S524308 LZ524308 VV524308 AFR524308 APN524308 AZJ524308 BJF524308 BTB524308 CCX524308 CMT524308 CWP524308 DGL524308 DQH524308 EAD524308 EJZ524308 ETV524308 FDR524308 FNN524308 FXJ524308 GHF524308 GRB524308 HAX524308 HKT524308 HUP524308 IEL524308 IOH524308 IYD524308 JHZ524308 JRV524308 KBR524308 KLN524308 KVJ524308 LFF524308 LPB524308 LYX524308 MIT524308 MSP524308 NCL524308 NMH524308 NWD524308 OFZ524308 OPV524308 OZR524308 PJN524308 PTJ524308 QDF524308 QNB524308 QWX524308 RGT524308 RQP524308 SAL524308 SKH524308 SUD524308 TDZ524308 TNV524308 TXR524308 UHN524308 URJ524308 VBF524308 VLB524308 VUX524308 WET524308 WOP524308 WYL524308 S589844 LZ589844 VV589844 AFR589844 APN589844 AZJ589844 BJF589844 BTB589844 CCX589844 CMT589844 CWP589844 DGL589844 DQH589844 EAD589844 EJZ589844 ETV589844 FDR589844 FNN589844 FXJ589844 GHF589844 GRB589844 HAX589844 HKT589844 HUP589844 IEL589844 IOH589844 IYD589844 JHZ589844 JRV589844 KBR589844 KLN589844 KVJ589844 LFF589844 LPB589844 LYX589844 MIT589844 MSP589844 NCL589844 NMH589844 NWD589844 OFZ589844 OPV589844 OZR589844 PJN589844 PTJ589844 QDF589844 QNB589844 QWX589844 RGT589844 RQP589844 SAL589844 SKH589844 SUD589844 TDZ589844 TNV589844 TXR589844 UHN589844 URJ589844 VBF589844 VLB589844 VUX589844 WET589844 WOP589844 WYL589844 S655380 LZ655380 VV655380 AFR655380 APN655380 AZJ655380 BJF655380 BTB655380 CCX655380 CMT655380 CWP655380 DGL655380 DQH655380 EAD655380 EJZ655380 ETV655380 FDR655380 FNN655380 FXJ655380 GHF655380 GRB655380 HAX655380 HKT655380 HUP655380 IEL655380 IOH655380 IYD655380 JHZ655380 JRV655380 KBR655380 KLN655380 KVJ655380 LFF655380 LPB655380 LYX655380 MIT655380 MSP655380 NCL655380 NMH655380 NWD655380 OFZ655380 OPV655380 OZR655380 PJN655380 PTJ655380 QDF655380 QNB655380 QWX655380 RGT655380 RQP655380 SAL655380 SKH655380 SUD655380 TDZ655380 TNV655380 TXR655380 UHN655380 URJ655380 VBF655380 VLB655380 VUX655380 WET655380 WOP655380 WYL655380 S720916 LZ720916 VV720916 AFR720916 APN720916 AZJ720916 BJF720916 BTB720916 CCX720916 CMT720916 CWP720916 DGL720916 DQH720916 EAD720916 EJZ720916 ETV720916 FDR720916 FNN720916 FXJ720916 GHF720916 GRB720916 HAX720916 HKT720916 HUP720916 IEL720916 IOH720916 IYD720916 JHZ720916 JRV720916 KBR720916 KLN720916 KVJ720916 LFF720916 LPB720916 LYX720916 MIT720916 MSP720916 NCL720916 NMH720916 NWD720916 OFZ720916 OPV720916 OZR720916 PJN720916 PTJ720916 QDF720916 QNB720916 QWX720916 RGT720916 RQP720916 SAL720916 SKH720916 SUD720916 TDZ720916 TNV720916 TXR720916 UHN720916 URJ720916 VBF720916 VLB720916 VUX720916 WET720916 WOP720916 WYL720916 S786452 LZ786452 VV786452 AFR786452 APN786452 AZJ786452 BJF786452 BTB786452 CCX786452 CMT786452 CWP786452 DGL786452 DQH786452 EAD786452 EJZ786452 ETV786452 FDR786452 FNN786452 FXJ786452 GHF786452 GRB786452 HAX786452 HKT786452 HUP786452 IEL786452 IOH786452 IYD786452 JHZ786452 JRV786452 KBR786452 KLN786452 KVJ786452 LFF786452 LPB786452 LYX786452 MIT786452 MSP786452 NCL786452 NMH786452 NWD786452 OFZ786452 OPV786452 OZR786452 PJN786452 PTJ786452 QDF786452 QNB786452 QWX786452 RGT786452 RQP786452 SAL786452 SKH786452 SUD786452 TDZ786452 TNV786452 TXR786452 UHN786452 URJ786452 VBF786452 VLB786452 VUX786452 WET786452 WOP786452 WYL786452 S851988 LZ851988 VV851988 AFR851988 APN851988 AZJ851988 BJF851988 BTB851988 CCX851988 CMT851988 CWP851988 DGL851988 DQH851988 EAD851988 EJZ851988 ETV851988 FDR851988 FNN851988 FXJ851988 GHF851988 GRB851988 HAX851988 HKT851988 HUP851988 IEL851988 IOH851988 IYD851988 JHZ851988 JRV851988 KBR851988 KLN851988 KVJ851988 LFF851988 LPB851988 LYX851988 MIT851988 MSP851988 NCL851988 NMH851988 NWD851988 OFZ851988 OPV851988 OZR851988 PJN851988 PTJ851988 QDF851988 QNB851988 QWX851988 RGT851988 RQP851988 SAL851988 SKH851988 SUD851988 TDZ851988 TNV851988 TXR851988 UHN851988 URJ851988 VBF851988 VLB851988 VUX851988 WET851988 WOP851988 WYL851988 S917524 LZ917524 VV917524 AFR917524 APN917524 AZJ917524 BJF917524 BTB917524 CCX917524 CMT917524 CWP917524 DGL917524 DQH917524 EAD917524 EJZ917524 ETV917524 FDR917524 FNN917524 FXJ917524 GHF917524 GRB917524 HAX917524 HKT917524 HUP917524 IEL917524 IOH917524 IYD917524 JHZ917524 JRV917524 KBR917524 KLN917524 KVJ917524 LFF917524 LPB917524 LYX917524 MIT917524 MSP917524 NCL917524 NMH917524 NWD917524 OFZ917524 OPV917524 OZR917524 PJN917524 PTJ917524 QDF917524 QNB917524 QWX917524 RGT917524 RQP917524 SAL917524 SKH917524 SUD917524 TDZ917524 TNV917524 TXR917524 UHN917524 URJ917524 VBF917524 VLB917524 VUX917524 WET917524 WOP917524 WYL917524 S983060 LZ983060 VV983060 AFR983060 APN983060 AZJ983060 BJF983060 BTB983060 CCX983060 CMT983060 CWP983060 DGL983060 DQH983060 EAD983060 EJZ983060 ETV983060 FDR983060 FNN983060 FXJ983060 GHF983060 GRB983060 HAX983060 HKT983060 HUP983060 IEL983060 IOH983060 IYD983060 JHZ983060 JRV983060 KBR983060 KLN983060 KVJ983060 LFF983060 LPB983060 LYX983060 MIT983060 MSP983060 NCL983060 NMH983060 NWD983060 OFZ983060 OPV983060 OZR983060 PJN983060 PTJ983060 QDF983060 QNB983060 QWX983060 RGT983060 RQP983060 SAL983060 SKH983060 SUD983060 TDZ983060 TNV983060 TXR983060 UHN983060 URJ983060 VBF983060 VLB983060 VUX983060 WET983060 WOP983060 WYL983060 U524308 U589844 MB65556 VX65556 AFT65556 APP65556 AZL65556 BJH65556 BTD65556 CCZ65556 CMV65556 CWR65556 DGN65556 DQJ65556 EAF65556 EKB65556 ETX65556 FDT65556 FNP65556 FXL65556 GHH65556 GRD65556 HAZ65556 HKV65556 HUR65556 IEN65556 IOJ65556 IYF65556 JIB65556 JRX65556 KBT65556 KLP65556 KVL65556 LFH65556 LPD65556 LYZ65556 MIV65556 MSR65556 NCN65556 NMJ65556 NWF65556 OGB65556 OPX65556 OZT65556 PJP65556 PTL65556 QDH65556 QND65556 QWZ65556 RGV65556 RQR65556 SAN65556 SKJ65556 SUF65556 TEB65556 TNX65556 TXT65556 UHP65556 URL65556 VBH65556 VLD65556 VUZ65556 WEV65556 WOR65556 WYN65556 U655380 MB131092 VX131092 AFT131092 APP131092 AZL131092 BJH131092 BTD131092 CCZ131092 CMV131092 CWR131092 DGN131092 DQJ131092 EAF131092 EKB131092 ETX131092 FDT131092 FNP131092 FXL131092 GHH131092 GRD131092 HAZ131092 HKV131092 HUR131092 IEN131092 IOJ131092 IYF131092 JIB131092 JRX131092 KBT131092 KLP131092 KVL131092 LFH131092 LPD131092 LYZ131092 MIV131092 MSR131092 NCN131092 NMJ131092 NWF131092 OGB131092 OPX131092 OZT131092 PJP131092 PTL131092 QDH131092 QND131092 QWZ131092 RGV131092 RQR131092 SAN131092 SKJ131092 SUF131092 TEB131092 TNX131092 TXT131092 UHP131092 URL131092 VBH131092 VLD131092 VUZ131092 WEV131092 WOR131092 WYN131092 U720916 MB196628 VX196628 AFT196628 APP196628 AZL196628 BJH196628 BTD196628 CCZ196628 CMV196628 CWR196628 DGN196628 DQJ196628 EAF196628 EKB196628 ETX196628 FDT196628 FNP196628 FXL196628 GHH196628 GRD196628 HAZ196628 HKV196628 HUR196628 IEN196628 IOJ196628 IYF196628 JIB196628 JRX196628 KBT196628 KLP196628 KVL196628 LFH196628 LPD196628 LYZ196628 MIV196628 MSR196628 NCN196628 NMJ196628 NWF196628 OGB196628 OPX196628 OZT196628 PJP196628 PTL196628 QDH196628 QND196628 QWZ196628 RGV196628 RQR196628 SAN196628 SKJ196628 SUF196628 TEB196628 TNX196628 TXT196628 UHP196628 URL196628 VBH196628 VLD196628 VUZ196628 WEV196628 WOR196628 WYN196628 U786452 MB262164 VX262164 AFT262164 APP262164 AZL262164 BJH262164 BTD262164 CCZ262164 CMV262164 CWR262164 DGN262164 DQJ262164 EAF262164 EKB262164 ETX262164 FDT262164 FNP262164 FXL262164 GHH262164 GRD262164 HAZ262164 HKV262164 HUR262164 IEN262164 IOJ262164 IYF262164 JIB262164 JRX262164 KBT262164 KLP262164 KVL262164 LFH262164 LPD262164 LYZ262164 MIV262164 MSR262164 NCN262164 NMJ262164 NWF262164 OGB262164 OPX262164 OZT262164 PJP262164 PTL262164 QDH262164 QND262164 QWZ262164 RGV262164 RQR262164 SAN262164 SKJ262164 SUF262164 TEB262164 TNX262164 TXT262164 UHP262164 URL262164 VBH262164 VLD262164 VUZ262164 WEV262164 WOR262164 WYN262164 U851988 MB327700 VX327700 AFT327700 APP327700 AZL327700 BJH327700 BTD327700 CCZ327700 CMV327700 CWR327700 DGN327700 DQJ327700 EAF327700 EKB327700 ETX327700 FDT327700 FNP327700 FXL327700 GHH327700 GRD327700 HAZ327700 HKV327700 HUR327700 IEN327700 IOJ327700 IYF327700 JIB327700 JRX327700 KBT327700 KLP327700 KVL327700 LFH327700 LPD327700 LYZ327700 MIV327700 MSR327700 NCN327700 NMJ327700 NWF327700 OGB327700 OPX327700 OZT327700 PJP327700 PTL327700 QDH327700 QND327700 QWZ327700 RGV327700 RQR327700 SAN327700 SKJ327700 SUF327700 TEB327700 TNX327700 TXT327700 UHP327700 URL327700 VBH327700 VLD327700 VUZ327700 WEV327700 WOR327700 WYN327700 U917524 MB393236 VX393236 AFT393236 APP393236 AZL393236 BJH393236 BTD393236 CCZ393236 CMV393236 CWR393236 DGN393236 DQJ393236 EAF393236 EKB393236 ETX393236 FDT393236 FNP393236 FXL393236 GHH393236 GRD393236 HAZ393236 HKV393236 HUR393236 IEN393236 IOJ393236 IYF393236 JIB393236 JRX393236 KBT393236 KLP393236 KVL393236 LFH393236 LPD393236 LYZ393236 MIV393236 MSR393236 NCN393236 NMJ393236 NWF393236 OGB393236 OPX393236 OZT393236 PJP393236 PTL393236 QDH393236 QND393236 QWZ393236 RGV393236 RQR393236 SAN393236 SKJ393236 SUF393236 TEB393236 TNX393236 TXT393236 UHP393236 URL393236 VBH393236 VLD393236 VUZ393236 WEV393236 WOR393236 WYN393236 U983060 MB458772 VX458772 AFT458772 APP458772 AZL458772 BJH458772 BTD458772 CCZ458772 CMV458772 CWR458772 DGN458772 DQJ458772 EAF458772 EKB458772 ETX458772 FDT458772 FNP458772 FXL458772 GHH458772 GRD458772 HAZ458772 HKV458772 HUR458772 IEN458772 IOJ458772 IYF458772 JIB458772 JRX458772 KBT458772 KLP458772 KVL458772 LFH458772 LPD458772 LYZ458772 MIV458772 MSR458772 NCN458772 NMJ458772 NWF458772 OGB458772 OPX458772 OZT458772 PJP458772 PTL458772 QDH458772 QND458772 QWZ458772 RGV458772 RQR458772 SAN458772 SKJ458772 SUF458772 TEB458772 TNX458772 TXT458772 UHP458772 URL458772 VBH458772 VLD458772 VUZ458772 WEV458772 WOR458772 WYN458772 U65556 MB524308 VX524308 AFT524308 APP524308 AZL524308 BJH524308 BTD524308 CCZ524308 CMV524308 CWR524308 DGN524308 DQJ524308 EAF524308 EKB524308 ETX524308 FDT524308 FNP524308 FXL524308 GHH524308 GRD524308 HAZ524308 HKV524308 HUR524308 IEN524308 IOJ524308 IYF524308 JIB524308 JRX524308 KBT524308 KLP524308 KVL524308 LFH524308 LPD524308 LYZ524308 MIV524308 MSR524308 NCN524308 NMJ524308 NWF524308 OGB524308 OPX524308 OZT524308 PJP524308 PTL524308 QDH524308 QND524308 QWZ524308 RGV524308 RQR524308 SAN524308 SKJ524308 SUF524308 TEB524308 TNX524308 TXT524308 UHP524308 URL524308 VBH524308 VLD524308 VUZ524308 WEV524308 WOR524308 WYN524308 U131092 MB589844 VX589844 AFT589844 APP589844 AZL589844 BJH589844 BTD589844 CCZ589844 CMV589844 CWR589844 DGN589844 DQJ589844 EAF589844 EKB589844 ETX589844 FDT589844 FNP589844 FXL589844 GHH589844 GRD589844 HAZ589844 HKV589844 HUR589844 IEN589844 IOJ589844 IYF589844 JIB589844 JRX589844 KBT589844 KLP589844 KVL589844 LFH589844 LPD589844 LYZ589844 MIV589844 MSR589844 NCN589844 NMJ589844 NWF589844 OGB589844 OPX589844 OZT589844 PJP589844 PTL589844 QDH589844 QND589844 QWZ589844 RGV589844 RQR589844 SAN589844 SKJ589844 SUF589844 TEB589844 TNX589844 TXT589844 UHP589844 URL589844 VBH589844 VLD589844 VUZ589844 WEV589844 WOR589844 WYN589844 U196628 MB655380 VX655380 AFT655380 APP655380 AZL655380 BJH655380 BTD655380 CCZ655380 CMV655380 CWR655380 DGN655380 DQJ655380 EAF655380 EKB655380 ETX655380 FDT655380 FNP655380 FXL655380 GHH655380 GRD655380 HAZ655380 HKV655380 HUR655380 IEN655380 IOJ655380 IYF655380 JIB655380 JRX655380 KBT655380 KLP655380 KVL655380 LFH655380 LPD655380 LYZ655380 MIV655380 MSR655380 NCN655380 NMJ655380 NWF655380 OGB655380 OPX655380 OZT655380 PJP655380 PTL655380 QDH655380 QND655380 QWZ655380 RGV655380 RQR655380 SAN655380 SKJ655380 SUF655380 TEB655380 TNX655380 TXT655380 UHP655380 URL655380 VBH655380 VLD655380 VUZ655380 WEV655380 WOR655380 WYN655380 U262164 MB720916 VX720916 AFT720916 APP720916 AZL720916 BJH720916 BTD720916 CCZ720916 CMV720916 CWR720916 DGN720916 DQJ720916 EAF720916 EKB720916 ETX720916 FDT720916 FNP720916 FXL720916 GHH720916 GRD720916 HAZ720916 HKV720916 HUR720916 IEN720916 IOJ720916 IYF720916 JIB720916 JRX720916 KBT720916 KLP720916 KVL720916 LFH720916 LPD720916 LYZ720916 MIV720916 MSR720916 NCN720916 NMJ720916 NWF720916 OGB720916 OPX720916 OZT720916 PJP720916 PTL720916 QDH720916 QND720916 QWZ720916 RGV720916 RQR720916 SAN720916 SKJ720916 SUF720916 TEB720916 TNX720916 TXT720916 UHP720916 URL720916 VBH720916 VLD720916 VUZ720916 WEV720916 WOR720916 WYN720916 WOR24 MB786452 VX786452 AFT786452 APP786452 AZL786452 BJH786452 BTD786452 CCZ786452 CMV786452 CWR786452 DGN786452 DQJ786452 EAF786452 EKB786452 ETX786452 FDT786452 FNP786452 FXL786452 GHH786452 GRD786452 HAZ786452 HKV786452 HUR786452 IEN786452 IOJ786452 IYF786452 JIB786452 JRX786452 KBT786452 KLP786452 KVL786452 LFH786452 LPD786452 LYZ786452 MIV786452 MSR786452 NCN786452 NMJ786452 NWF786452 OGB786452 OPX786452 OZT786452 PJP786452 PTL786452 QDH786452 QND786452 QWZ786452 RGV786452 RQR786452 SAN786452 SKJ786452 SUF786452 TEB786452 TNX786452 TXT786452 UHP786452 URL786452 VBH786452 VLD786452 VUZ786452 WEV786452 WOR786452 WYN786452 U24 MB851988 VX851988 AFT851988 APP851988 AZL851988 BJH851988 BTD851988 CCZ851988 CMV851988 CWR851988 DGN851988 DQJ851988 EAF851988 EKB851988 ETX851988 FDT851988 FNP851988 FXL851988 GHH851988 GRD851988 HAZ851988 HKV851988 HUR851988 IEN851988 IOJ851988 IYF851988 JIB851988 JRX851988 KBT851988 KLP851988 KVL851988 LFH851988 LPD851988 LYZ851988 MIV851988 MSR851988 NCN851988 NMJ851988 NWF851988 OGB851988 OPX851988 OZT851988 PJP851988 PTL851988 QDH851988 QND851988 QWZ851988 RGV851988 RQR851988 SAN851988 SKJ851988 SUF851988 TEB851988 TNX851988 TXT851988 UHP851988 URL851988 VBH851988 VLD851988 VUZ851988 WEV851988 WOR851988 WYN851988 MB917524 VX917524 AFT917524 APP917524 AZL917524 BJH917524 BTD917524 CCZ917524 CMV917524 CWR917524 DGN917524 DQJ917524 EAF917524 EKB917524 ETX917524 FDT917524 FNP917524 FXL917524 GHH917524 GRD917524 HAZ917524 HKV917524 HUR917524 IEN917524 IOJ917524 IYF917524 JIB917524 JRX917524 KBT917524 KLP917524 KVL917524 LFH917524 LPD917524 LYZ917524 MIV917524 MSR917524 NCN917524 NMJ917524 NWF917524 OGB917524 OPX917524 OZT917524 PJP917524 PTL917524 QDH917524 QND917524 QWZ917524 RGV917524 RQR917524 SAN917524 SKJ917524 SUF917524 TEB917524 TNX917524 TXT917524 UHP917524 URL917524 VBH917524 VLD917524 VUZ917524 WEV917524 WOR917524 WYN917524 WYN983060 MB983060 VX983060 AFT983060 APP983060 AZL983060 BJH983060 BTD983060 CCZ983060 CMV983060 CWR983060 DGN983060 DQJ983060 EAF983060 EKB983060 ETX983060 FDT983060 FNP983060 FXL983060 GHH983060 GRD983060 HAZ983060 HKV983060 HUR983060 IEN983060 IOJ983060 IYF983060 JIB983060 JRX983060 KBT983060 KLP983060 KVL983060 LFH983060 LPD983060 LYZ983060 MIV983060 MSR983060 NCN983060 NMJ983060 NWF983060 OGB983060 OPX983060 OZT983060 PJP983060 PTL983060 QDH983060 QND983060 QWZ983060 RGV983060 RQR983060 SAN983060 SKJ983060 SUF983060 TEB983060 TNX983060 TXT983060 UHP983060 URL983060 VBH983060 VLD983060 VUZ983060 WEV983060 WOR983060 WEV24 VUZ24 VLD24 VBH24 URL24 UHP24 TXT24 TNX24 TEB24 SUF24 SKJ24 SAN24 RQR24 RGV24 QWZ24 QND24 QDH24 PTL24 PJP24 OZT24 OPX24 OGB24 NWF24 NMJ24 NCN24 MSR24 MIV24 LYZ24 LPD24 LFH24 KVL24 KLP24 KBT24 JRX24 JIB24 IYF24 IOJ24 IEN24 HUR24 HKV24 HAZ24 GRD24 GHH24 FXL24 FNP24 FDT24 ETX24 EKB24 EAF24 DQJ24 DGN24 CWR24 CMV24 CCZ24 BTD24 BJH24 AZL24 APP24 AFT24 VX24 VV24 MB24 WYL24 WOP24 WET24 VUX24 VLB24 VBF24 URJ24 UHN24 TXR24 TNV24 TDZ24 SUD24 SKH24 SAL24 RQP24 RGT24 QWX24 QNB24 QDF24 PTJ24 PJN24 OZR24 OPV24 OFZ24 NWD24 NMH24 NCL24 MSP24 MIT24 LYX24 LPB24 LFF24 KVJ24 KLN24 KBR24 JRV24 JHZ24 IYD24 IOH24 IEL24 HUP24 HKT24 HAX24 GRB24 GHF24 FXJ24 FNN24 FDR24 ETV24 EJZ24 EAD24 DQH24 DGL24 CWP24 CMT24 CCX24 BTB24 BJF24 AZJ24 APN24 AFR24 LZ24 U327700 S24 U393236 WYN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89844 AI655380 AI720916 AI786452 AI851988 AI917524 AI983060 AI65556 AI131092 AI196628 AI262164 AI393236 AI327700 AI458772 AI24 AG24 AI524308 AN65556 AN131092 AN196628 AN262164 AN327700 AN393236 AN458772 AN524308 AN589844 AN655380 AN720916 AN786452 AN851988 AN917524 AN983060 AP589844 AP655380 AP720916 AP786452 AP851988 AP917524 AP983060 AP65556 AP131092 AP196628 AP262164 AP393236 AP327700 AP458772 AP24 AN24 AP524308 AU65556 AU131092 AU196628 AU262164 AU327700 AU393236 AU458772 AU524308 AU589844 AU655380 AU720916 AU786452 AU851988 AU917524 AU983060 AW589844 AW655380 AW720916 AW786452 AW851988 AW917524 AW983060 AW65556 AW131092 AW196628 AW262164 AW393236 AW327700 AW458772 AW24 AU24 AW524308 BB65556 BB131092 BB196628 BB262164 BB327700 BB393236 BB458772 BB524308 BB589844 BB655380 BB720916 BB786452 BB851988 BB917524 BB983060 BD589844 BD655380 BD720916 BD786452 BD851988 BD917524 BD983060 BD65556 BD131092 BD196628 BD262164 BD393236 BD327700 BD458772 BD24 BB24 BD524308 BI65556 BI131092 BI196628 BI262164 BI327700 BI393236 BI458772 BI524308 BI589844 BI655380 BI720916 BI786452 BI851988 BI917524 BI983060 BK589844 BK655380 BK720916 BK786452 BK851988 BK917524 BK983060 BK65556 BK131092 BK196628 BK262164 BK393236 BK327700 BK458772 BK24 BI24 BK524308 BP65556 BP131092 BP196628 BP262164 BP327700 BP393236 BP458772 BP524308 BP589844 BP655380 BP720916 BP786452 BP851988 BP917524 BP983060 BR589844 BR655380 BR720916 BR786452 BR851988 BR917524 BR983060 BR65556 BR131092 BR196628 BR262164 BR393236 BR327700 BR458772 BR24 BP24 BR524308 BW65556 BW131092 BW196628 BW262164 BW327700 BW393236 BW458772 BW524308 BW589844 BW655380 BW720916 BW786452 BW851988 BW917524 BW983060 BY589844 BY655380 BY720916 BY786452 BY851988 BY917524 BY983060 BY65556 BY131092 BY196628 BY262164 BY393236 BY327700 BY458772 BY24 BW24 BY524308 CD65556 CD131092 CD196628 CD262164 CD327700 CD393236 CD458772 CD524308 CD589844 CD655380 CD720916 CD786452 CD851988 CD917524 CD983060 CF524308 CF589844 CF655380 CF720916 CF786452 CF851988 CF917524 CF983060 CF65556 CF131092 CF196628 CF262164 CF393236 CF327700 CF458772 CF24 CD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LY65556 VU65556 AFQ65556 APM65556 AZI65556 BJE65556 BTA65556 CCW65556 CMS65556 CWO65556 DGK65556 DQG65556 EAC65556 EJY65556 ETU65556 FDQ65556 FNM65556 FXI65556 GHE65556 GRA65556 HAW65556 HKS65556 HUO65556 IEK65556 IOG65556 IYC65556 JHY65556 JRU65556 KBQ65556 KLM65556 KVI65556 LFE65556 LPA65556 LYW65556 MIS65556 MSO65556 NCK65556 NMG65556 NWC65556 OFY65556 OPU65556 OZQ65556 PJM65556 PTI65556 QDE65556 QNA65556 QWW65556 RGS65556 RQO65556 SAK65556 SKG65556 SUC65556 TDY65556 TNU65556 TXQ65556 UHM65556 URI65556 VBE65556 VLA65556 VUW65556 WES65556 WOO65556 WYK65556 R131092 LY131092 VU131092 AFQ131092 APM131092 AZI131092 BJE131092 BTA131092 CCW131092 CMS131092 CWO131092 DGK131092 DQG131092 EAC131092 EJY131092 ETU131092 FDQ131092 FNM131092 FXI131092 GHE131092 GRA131092 HAW131092 HKS131092 HUO131092 IEK131092 IOG131092 IYC131092 JHY131092 JRU131092 KBQ131092 KLM131092 KVI131092 LFE131092 LPA131092 LYW131092 MIS131092 MSO131092 NCK131092 NMG131092 NWC131092 OFY131092 OPU131092 OZQ131092 PJM131092 PTI131092 QDE131092 QNA131092 QWW131092 RGS131092 RQO131092 SAK131092 SKG131092 SUC131092 TDY131092 TNU131092 TXQ131092 UHM131092 URI131092 VBE131092 VLA131092 VUW131092 WES131092 WOO131092 WYK131092 R196628 LY196628 VU196628 AFQ196628 APM196628 AZI196628 BJE196628 BTA196628 CCW196628 CMS196628 CWO196628 DGK196628 DQG196628 EAC196628 EJY196628 ETU196628 FDQ196628 FNM196628 FXI196628 GHE196628 GRA196628 HAW196628 HKS196628 HUO196628 IEK196628 IOG196628 IYC196628 JHY196628 JRU196628 KBQ196628 KLM196628 KVI196628 LFE196628 LPA196628 LYW196628 MIS196628 MSO196628 NCK196628 NMG196628 NWC196628 OFY196628 OPU196628 OZQ196628 PJM196628 PTI196628 QDE196628 QNA196628 QWW196628 RGS196628 RQO196628 SAK196628 SKG196628 SUC196628 TDY196628 TNU196628 TXQ196628 UHM196628 URI196628 VBE196628 VLA196628 VUW196628 WES196628 WOO196628 WYK196628 R262164 LY262164 VU262164 AFQ262164 APM262164 AZI262164 BJE262164 BTA262164 CCW262164 CMS262164 CWO262164 DGK262164 DQG262164 EAC262164 EJY262164 ETU262164 FDQ262164 FNM262164 FXI262164 GHE262164 GRA262164 HAW262164 HKS262164 HUO262164 IEK262164 IOG262164 IYC262164 JHY262164 JRU262164 KBQ262164 KLM262164 KVI262164 LFE262164 LPA262164 LYW262164 MIS262164 MSO262164 NCK262164 NMG262164 NWC262164 OFY262164 OPU262164 OZQ262164 PJM262164 PTI262164 QDE262164 QNA262164 QWW262164 RGS262164 RQO262164 SAK262164 SKG262164 SUC262164 TDY262164 TNU262164 TXQ262164 UHM262164 URI262164 VBE262164 VLA262164 VUW262164 WES262164 WOO262164 WYK262164 R327700 LY327700 VU327700 AFQ327700 APM327700 AZI327700 BJE327700 BTA327700 CCW327700 CMS327700 CWO327700 DGK327700 DQG327700 EAC327700 EJY327700 ETU327700 FDQ327700 FNM327700 FXI327700 GHE327700 GRA327700 HAW327700 HKS327700 HUO327700 IEK327700 IOG327700 IYC327700 JHY327700 JRU327700 KBQ327700 KLM327700 KVI327700 LFE327700 LPA327700 LYW327700 MIS327700 MSO327700 NCK327700 NMG327700 NWC327700 OFY327700 OPU327700 OZQ327700 PJM327700 PTI327700 QDE327700 QNA327700 QWW327700 RGS327700 RQO327700 SAK327700 SKG327700 SUC327700 TDY327700 TNU327700 TXQ327700 UHM327700 URI327700 VBE327700 VLA327700 VUW327700 WES327700 WOO327700 WYK327700 R393236 LY393236 VU393236 AFQ393236 APM393236 AZI393236 BJE393236 BTA393236 CCW393236 CMS393236 CWO393236 DGK393236 DQG393236 EAC393236 EJY393236 ETU393236 FDQ393236 FNM393236 FXI393236 GHE393236 GRA393236 HAW393236 HKS393236 HUO393236 IEK393236 IOG393236 IYC393236 JHY393236 JRU393236 KBQ393236 KLM393236 KVI393236 LFE393236 LPA393236 LYW393236 MIS393236 MSO393236 NCK393236 NMG393236 NWC393236 OFY393236 OPU393236 OZQ393236 PJM393236 PTI393236 QDE393236 QNA393236 QWW393236 RGS393236 RQO393236 SAK393236 SKG393236 SUC393236 TDY393236 TNU393236 TXQ393236 UHM393236 URI393236 VBE393236 VLA393236 VUW393236 WES393236 WOO393236 WYK393236 R458772 LY458772 VU458772 AFQ458772 APM458772 AZI458772 BJE458772 BTA458772 CCW458772 CMS458772 CWO458772 DGK458772 DQG458772 EAC458772 EJY458772 ETU458772 FDQ458772 FNM458772 FXI458772 GHE458772 GRA458772 HAW458772 HKS458772 HUO458772 IEK458772 IOG458772 IYC458772 JHY458772 JRU458772 KBQ458772 KLM458772 KVI458772 LFE458772 LPA458772 LYW458772 MIS458772 MSO458772 NCK458772 NMG458772 NWC458772 OFY458772 OPU458772 OZQ458772 PJM458772 PTI458772 QDE458772 QNA458772 QWW458772 RGS458772 RQO458772 SAK458772 SKG458772 SUC458772 TDY458772 TNU458772 TXQ458772 UHM458772 URI458772 VBE458772 VLA458772 VUW458772 WES458772 WOO458772 WYK458772 R524308 LY524308 VU524308 AFQ524308 APM524308 AZI524308 BJE524308 BTA524308 CCW524308 CMS524308 CWO524308 DGK524308 DQG524308 EAC524308 EJY524308 ETU524308 FDQ524308 FNM524308 FXI524308 GHE524308 GRA524308 HAW524308 HKS524308 HUO524308 IEK524308 IOG524308 IYC524308 JHY524308 JRU524308 KBQ524308 KLM524308 KVI524308 LFE524308 LPA524308 LYW524308 MIS524308 MSO524308 NCK524308 NMG524308 NWC524308 OFY524308 OPU524308 OZQ524308 PJM524308 PTI524308 QDE524308 QNA524308 QWW524308 RGS524308 RQO524308 SAK524308 SKG524308 SUC524308 TDY524308 TNU524308 TXQ524308 UHM524308 URI524308 VBE524308 VLA524308 VUW524308 WES524308 WOO524308 WYK524308 R589844 LY589844 VU589844 AFQ589844 APM589844 AZI589844 BJE589844 BTA589844 CCW589844 CMS589844 CWO589844 DGK589844 DQG589844 EAC589844 EJY589844 ETU589844 FDQ589844 FNM589844 FXI589844 GHE589844 GRA589844 HAW589844 HKS589844 HUO589844 IEK589844 IOG589844 IYC589844 JHY589844 JRU589844 KBQ589844 KLM589844 KVI589844 LFE589844 LPA589844 LYW589844 MIS589844 MSO589844 NCK589844 NMG589844 NWC589844 OFY589844 OPU589844 OZQ589844 PJM589844 PTI589844 QDE589844 QNA589844 QWW589844 RGS589844 RQO589844 SAK589844 SKG589844 SUC589844 TDY589844 TNU589844 TXQ589844 UHM589844 URI589844 VBE589844 VLA589844 VUW589844 WES589844 WOO589844 WYK589844 R655380 LY655380 VU655380 AFQ655380 APM655380 AZI655380 BJE655380 BTA655380 CCW655380 CMS655380 CWO655380 DGK655380 DQG655380 EAC655380 EJY655380 ETU655380 FDQ655380 FNM655380 FXI655380 GHE655380 GRA655380 HAW655380 HKS655380 HUO655380 IEK655380 IOG655380 IYC655380 JHY655380 JRU655380 KBQ655380 KLM655380 KVI655380 LFE655380 LPA655380 LYW655380 MIS655380 MSO655380 NCK655380 NMG655380 NWC655380 OFY655380 OPU655380 OZQ655380 PJM655380 PTI655380 QDE655380 QNA655380 QWW655380 RGS655380 RQO655380 SAK655380 SKG655380 SUC655380 TDY655380 TNU655380 TXQ655380 UHM655380 URI655380 VBE655380 VLA655380 VUW655380 WES655380 WOO655380 WYK655380 R720916 LY720916 VU720916 AFQ720916 APM720916 AZI720916 BJE720916 BTA720916 CCW720916 CMS720916 CWO720916 DGK720916 DQG720916 EAC720916 EJY720916 ETU720916 FDQ720916 FNM720916 FXI720916 GHE720916 GRA720916 HAW720916 HKS720916 HUO720916 IEK720916 IOG720916 IYC720916 JHY720916 JRU720916 KBQ720916 KLM720916 KVI720916 LFE720916 LPA720916 LYW720916 MIS720916 MSO720916 NCK720916 NMG720916 NWC720916 OFY720916 OPU720916 OZQ720916 PJM720916 PTI720916 QDE720916 QNA720916 QWW720916 RGS720916 RQO720916 SAK720916 SKG720916 SUC720916 TDY720916 TNU720916 TXQ720916 UHM720916 URI720916 VBE720916 VLA720916 VUW720916 WES720916 WOO720916 WYK720916 R786452 LY786452 VU786452 AFQ786452 APM786452 AZI786452 BJE786452 BTA786452 CCW786452 CMS786452 CWO786452 DGK786452 DQG786452 EAC786452 EJY786452 ETU786452 FDQ786452 FNM786452 FXI786452 GHE786452 GRA786452 HAW786452 HKS786452 HUO786452 IEK786452 IOG786452 IYC786452 JHY786452 JRU786452 KBQ786452 KLM786452 KVI786452 LFE786452 LPA786452 LYW786452 MIS786452 MSO786452 NCK786452 NMG786452 NWC786452 OFY786452 OPU786452 OZQ786452 PJM786452 PTI786452 QDE786452 QNA786452 QWW786452 RGS786452 RQO786452 SAK786452 SKG786452 SUC786452 TDY786452 TNU786452 TXQ786452 UHM786452 URI786452 VBE786452 VLA786452 VUW786452 WES786452 WOO786452 WYK786452 R851988 LY851988 VU851988 AFQ851988 APM851988 AZI851988 BJE851988 BTA851988 CCW851988 CMS851988 CWO851988 DGK851988 DQG851988 EAC851988 EJY851988 ETU851988 FDQ851988 FNM851988 FXI851988 GHE851988 GRA851988 HAW851988 HKS851988 HUO851988 IEK851988 IOG851988 IYC851988 JHY851988 JRU851988 KBQ851988 KLM851988 KVI851988 LFE851988 LPA851988 LYW851988 MIS851988 MSO851988 NCK851988 NMG851988 NWC851988 OFY851988 OPU851988 OZQ851988 PJM851988 PTI851988 QDE851988 QNA851988 QWW851988 RGS851988 RQO851988 SAK851988 SKG851988 SUC851988 TDY851988 TNU851988 TXQ851988 UHM851988 URI851988 VBE851988 VLA851988 VUW851988 WES851988 WOO851988 WYK851988 R917524 LY917524 VU917524 AFQ917524 APM917524 AZI917524 BJE917524 BTA917524 CCW917524 CMS917524 CWO917524 DGK917524 DQG917524 EAC917524 EJY917524 ETU917524 FDQ917524 FNM917524 FXI917524 GHE917524 GRA917524 HAW917524 HKS917524 HUO917524 IEK917524 IOG917524 IYC917524 JHY917524 JRU917524 KBQ917524 KLM917524 KVI917524 LFE917524 LPA917524 LYW917524 MIS917524 MSO917524 NCK917524 NMG917524 NWC917524 OFY917524 OPU917524 OZQ917524 PJM917524 PTI917524 QDE917524 QNA917524 QWW917524 RGS917524 RQO917524 SAK917524 SKG917524 SUC917524 TDY917524 TNU917524 TXQ917524 UHM917524 URI917524 VBE917524 VLA917524 VUW917524 WES917524 WOO917524 WYK917524 R983060 LY983060 VU983060 AFQ983060 APM983060 AZI983060 BJE983060 BTA983060 CCW983060 CMS983060 CWO983060 DGK983060 DQG983060 EAC983060 EJY983060 ETU983060 FDQ983060 FNM983060 FXI983060 GHE983060 GRA983060 HAW983060 HKS983060 HUO983060 IEK983060 IOG983060 IYC983060 JHY983060 JRU983060 KBQ983060 KLM983060 KVI983060 LFE983060 LPA983060 LYW983060 MIS983060 MSO983060 NCK983060 NMG983060 NWC983060 OFY983060 OPU983060 OZQ983060 PJM983060 PTI983060 QDE983060 QNA983060 QWW983060 RGS983060 RQO983060 SAK983060 SKG983060 SUC983060 TDY983060 TNU983060 TXQ983060 UHM983060 URI983060 VBE983060 VLA983060 VUW983060 WES983060 WOO983060 WYK983060 WYM983060 T65556 MA65556 VW65556 AFS65556 APO65556 AZK65556 BJG65556 BTC65556 CCY65556 CMU65556 CWQ65556 DGM65556 DQI65556 EAE65556 EKA65556 ETW65556 FDS65556 FNO65556 FXK65556 GHG65556 GRC65556 HAY65556 HKU65556 HUQ65556 IEM65556 IOI65556 IYE65556 JIA65556 JRW65556 KBS65556 KLO65556 KVK65556 LFG65556 LPC65556 LYY65556 MIU65556 MSQ65556 NCM65556 NMI65556 NWE65556 OGA65556 OPW65556 OZS65556 PJO65556 PTK65556 QDG65556 QNC65556 QWY65556 RGU65556 RQQ65556 SAM65556 SKI65556 SUE65556 TEA65556 TNW65556 TXS65556 UHO65556 URK65556 VBG65556 VLC65556 VUY65556 WEU65556 WOQ65556 WYM65556 T131092 MA131092 VW131092 AFS131092 APO131092 AZK131092 BJG131092 BTC131092 CCY131092 CMU131092 CWQ131092 DGM131092 DQI131092 EAE131092 EKA131092 ETW131092 FDS131092 FNO131092 FXK131092 GHG131092 GRC131092 HAY131092 HKU131092 HUQ131092 IEM131092 IOI131092 IYE131092 JIA131092 JRW131092 KBS131092 KLO131092 KVK131092 LFG131092 LPC131092 LYY131092 MIU131092 MSQ131092 NCM131092 NMI131092 NWE131092 OGA131092 OPW131092 OZS131092 PJO131092 PTK131092 QDG131092 QNC131092 QWY131092 RGU131092 RQQ131092 SAM131092 SKI131092 SUE131092 TEA131092 TNW131092 TXS131092 UHO131092 URK131092 VBG131092 VLC131092 VUY131092 WEU131092 WOQ131092 WYM131092 T196628 MA196628 VW196628 AFS196628 APO196628 AZK196628 BJG196628 BTC196628 CCY196628 CMU196628 CWQ196628 DGM196628 DQI196628 EAE196628 EKA196628 ETW196628 FDS196628 FNO196628 FXK196628 GHG196628 GRC196628 HAY196628 HKU196628 HUQ196628 IEM196628 IOI196628 IYE196628 JIA196628 JRW196628 KBS196628 KLO196628 KVK196628 LFG196628 LPC196628 LYY196628 MIU196628 MSQ196628 NCM196628 NMI196628 NWE196628 OGA196628 OPW196628 OZS196628 PJO196628 PTK196628 QDG196628 QNC196628 QWY196628 RGU196628 RQQ196628 SAM196628 SKI196628 SUE196628 TEA196628 TNW196628 TXS196628 UHO196628 URK196628 VBG196628 VLC196628 VUY196628 WEU196628 WOQ196628 WYM196628 T262164 MA262164 VW262164 AFS262164 APO262164 AZK262164 BJG262164 BTC262164 CCY262164 CMU262164 CWQ262164 DGM262164 DQI262164 EAE262164 EKA262164 ETW262164 FDS262164 FNO262164 FXK262164 GHG262164 GRC262164 HAY262164 HKU262164 HUQ262164 IEM262164 IOI262164 IYE262164 JIA262164 JRW262164 KBS262164 KLO262164 KVK262164 LFG262164 LPC262164 LYY262164 MIU262164 MSQ262164 NCM262164 NMI262164 NWE262164 OGA262164 OPW262164 OZS262164 PJO262164 PTK262164 QDG262164 QNC262164 QWY262164 RGU262164 RQQ262164 SAM262164 SKI262164 SUE262164 TEA262164 TNW262164 TXS262164 UHO262164 URK262164 VBG262164 VLC262164 VUY262164 WEU262164 WOQ262164 WYM262164 T327700 MA327700 VW327700 AFS327700 APO327700 AZK327700 BJG327700 BTC327700 CCY327700 CMU327700 CWQ327700 DGM327700 DQI327700 EAE327700 EKA327700 ETW327700 FDS327700 FNO327700 FXK327700 GHG327700 GRC327700 HAY327700 HKU327700 HUQ327700 IEM327700 IOI327700 IYE327700 JIA327700 JRW327700 KBS327700 KLO327700 KVK327700 LFG327700 LPC327700 LYY327700 MIU327700 MSQ327700 NCM327700 NMI327700 NWE327700 OGA327700 OPW327700 OZS327700 PJO327700 PTK327700 QDG327700 QNC327700 QWY327700 RGU327700 RQQ327700 SAM327700 SKI327700 SUE327700 TEA327700 TNW327700 TXS327700 UHO327700 URK327700 VBG327700 VLC327700 VUY327700 WEU327700 WOQ327700 WYM327700 T393236 MA393236 VW393236 AFS393236 APO393236 AZK393236 BJG393236 BTC393236 CCY393236 CMU393236 CWQ393236 DGM393236 DQI393236 EAE393236 EKA393236 ETW393236 FDS393236 FNO393236 FXK393236 GHG393236 GRC393236 HAY393236 HKU393236 HUQ393236 IEM393236 IOI393236 IYE393236 JIA393236 JRW393236 KBS393236 KLO393236 KVK393236 LFG393236 LPC393236 LYY393236 MIU393236 MSQ393236 NCM393236 NMI393236 NWE393236 OGA393236 OPW393236 OZS393236 PJO393236 PTK393236 QDG393236 QNC393236 QWY393236 RGU393236 RQQ393236 SAM393236 SKI393236 SUE393236 TEA393236 TNW393236 TXS393236 UHO393236 URK393236 VBG393236 VLC393236 VUY393236 WEU393236 WOQ393236 WYM393236 T458772 MA458772 VW458772 AFS458772 APO458772 AZK458772 BJG458772 BTC458772 CCY458772 CMU458772 CWQ458772 DGM458772 DQI458772 EAE458772 EKA458772 ETW458772 FDS458772 FNO458772 FXK458772 GHG458772 GRC458772 HAY458772 HKU458772 HUQ458772 IEM458772 IOI458772 IYE458772 JIA458772 JRW458772 KBS458772 KLO458772 KVK458772 LFG458772 LPC458772 LYY458772 MIU458772 MSQ458772 NCM458772 NMI458772 NWE458772 OGA458772 OPW458772 OZS458772 PJO458772 PTK458772 QDG458772 QNC458772 QWY458772 RGU458772 RQQ458772 SAM458772 SKI458772 SUE458772 TEA458772 TNW458772 TXS458772 UHO458772 URK458772 VBG458772 VLC458772 VUY458772 WEU458772 WOQ458772 WYM458772 T524308 MA524308 VW524308 AFS524308 APO524308 AZK524308 BJG524308 BTC524308 CCY524308 CMU524308 CWQ524308 DGM524308 DQI524308 EAE524308 EKA524308 ETW524308 FDS524308 FNO524308 FXK524308 GHG524308 GRC524308 HAY524308 HKU524308 HUQ524308 IEM524308 IOI524308 IYE524308 JIA524308 JRW524308 KBS524308 KLO524308 KVK524308 LFG524308 LPC524308 LYY524308 MIU524308 MSQ524308 NCM524308 NMI524308 NWE524308 OGA524308 OPW524308 OZS524308 PJO524308 PTK524308 QDG524308 QNC524308 QWY524308 RGU524308 RQQ524308 SAM524308 SKI524308 SUE524308 TEA524308 TNW524308 TXS524308 UHO524308 URK524308 VBG524308 VLC524308 VUY524308 WEU524308 WOQ524308 WYM524308 T589844 MA589844 VW589844 AFS589844 APO589844 AZK589844 BJG589844 BTC589844 CCY589844 CMU589844 CWQ589844 DGM589844 DQI589844 EAE589844 EKA589844 ETW589844 FDS589844 FNO589844 FXK589844 GHG589844 GRC589844 HAY589844 HKU589844 HUQ589844 IEM589844 IOI589844 IYE589844 JIA589844 JRW589844 KBS589844 KLO589844 KVK589844 LFG589844 LPC589844 LYY589844 MIU589844 MSQ589844 NCM589844 NMI589844 NWE589844 OGA589844 OPW589844 OZS589844 PJO589844 PTK589844 QDG589844 QNC589844 QWY589844 RGU589844 RQQ589844 SAM589844 SKI589844 SUE589844 TEA589844 TNW589844 TXS589844 UHO589844 URK589844 VBG589844 VLC589844 VUY589844 WEU589844 WOQ589844 WYM589844 T655380 MA655380 VW655380 AFS655380 APO655380 AZK655380 BJG655380 BTC655380 CCY655380 CMU655380 CWQ655380 DGM655380 DQI655380 EAE655380 EKA655380 ETW655380 FDS655380 FNO655380 FXK655380 GHG655380 GRC655380 HAY655380 HKU655380 HUQ655380 IEM655380 IOI655380 IYE655380 JIA655380 JRW655380 KBS655380 KLO655380 KVK655380 LFG655380 LPC655380 LYY655380 MIU655380 MSQ655380 NCM655380 NMI655380 NWE655380 OGA655380 OPW655380 OZS655380 PJO655380 PTK655380 QDG655380 QNC655380 QWY655380 RGU655380 RQQ655380 SAM655380 SKI655380 SUE655380 TEA655380 TNW655380 TXS655380 UHO655380 URK655380 VBG655380 VLC655380 VUY655380 WEU655380 WOQ655380 WYM655380 T720916 MA720916 VW720916 AFS720916 APO720916 AZK720916 BJG720916 BTC720916 CCY720916 CMU720916 CWQ720916 DGM720916 DQI720916 EAE720916 EKA720916 ETW720916 FDS720916 FNO720916 FXK720916 GHG720916 GRC720916 HAY720916 HKU720916 HUQ720916 IEM720916 IOI720916 IYE720916 JIA720916 JRW720916 KBS720916 KLO720916 KVK720916 LFG720916 LPC720916 LYY720916 MIU720916 MSQ720916 NCM720916 NMI720916 NWE720916 OGA720916 OPW720916 OZS720916 PJO720916 PTK720916 QDG720916 QNC720916 QWY720916 RGU720916 RQQ720916 SAM720916 SKI720916 SUE720916 TEA720916 TNW720916 TXS720916 UHO720916 URK720916 VBG720916 VLC720916 VUY720916 WEU720916 WOQ720916 WYM720916 T786452 MA786452 VW786452 AFS786452 APO786452 AZK786452 BJG786452 BTC786452 CCY786452 CMU786452 CWQ786452 DGM786452 DQI786452 EAE786452 EKA786452 ETW786452 FDS786452 FNO786452 FXK786452 GHG786452 GRC786452 HAY786452 HKU786452 HUQ786452 IEM786452 IOI786452 IYE786452 JIA786452 JRW786452 KBS786452 KLO786452 KVK786452 LFG786452 LPC786452 LYY786452 MIU786452 MSQ786452 NCM786452 NMI786452 NWE786452 OGA786452 OPW786452 OZS786452 PJO786452 PTK786452 QDG786452 QNC786452 QWY786452 RGU786452 RQQ786452 SAM786452 SKI786452 SUE786452 TEA786452 TNW786452 TXS786452 UHO786452 URK786452 VBG786452 VLC786452 VUY786452 WEU786452 WOQ786452 WYM786452 T851988 MA851988 VW851988 AFS851988 APO851988 AZK851988 BJG851988 BTC851988 CCY851988 CMU851988 CWQ851988 DGM851988 DQI851988 EAE851988 EKA851988 ETW851988 FDS851988 FNO851988 FXK851988 GHG851988 GRC851988 HAY851988 HKU851988 HUQ851988 IEM851988 IOI851988 IYE851988 JIA851988 JRW851988 KBS851988 KLO851988 KVK851988 LFG851988 LPC851988 LYY851988 MIU851988 MSQ851988 NCM851988 NMI851988 NWE851988 OGA851988 OPW851988 OZS851988 PJO851988 PTK851988 QDG851988 QNC851988 QWY851988 RGU851988 RQQ851988 SAM851988 SKI851988 SUE851988 TEA851988 TNW851988 TXS851988 UHO851988 URK851988 VBG851988 VLC851988 VUY851988 WEU851988 WOQ851988 WYM851988 T917524 MA917524 VW917524 AFS917524 APO917524 AZK917524 BJG917524 BTC917524 CCY917524 CMU917524 CWQ917524 DGM917524 DQI917524 EAE917524 EKA917524 ETW917524 FDS917524 FNO917524 FXK917524 GHG917524 GRC917524 HAY917524 HKU917524 HUQ917524 IEM917524 IOI917524 IYE917524 JIA917524 JRW917524 KBS917524 KLO917524 KVK917524 LFG917524 LPC917524 LYY917524 MIU917524 MSQ917524 NCM917524 NMI917524 NWE917524 OGA917524 OPW917524 OZS917524 PJO917524 PTK917524 QDG917524 QNC917524 QWY917524 RGU917524 RQQ917524 SAM917524 SKI917524 SUE917524 TEA917524 TNW917524 TXS917524 UHO917524 URK917524 VBG917524 VLC917524 VUY917524 WEU917524 WOQ917524 WYM917524 T983060 MA983060 VW983060 AFS983060 APO983060 AZK983060 BJG983060 BTC983060 CCY983060 CMU983060 CWQ983060 DGM983060 DQI983060 EAE983060 EKA983060 ETW983060 FDS983060 FNO983060 FXK983060 GHG983060 GRC983060 HAY983060 HKU983060 HUQ983060 IEM983060 IOI983060 IYE983060 JIA983060 JRW983060 KBS983060 KLO983060 KVK983060 LFG983060 LPC983060 LYY983060 MIU983060 MSQ983060 NCM983060 NMI983060 NWE983060 OGA983060 OPW983060 OZS983060 PJO983060 PTK983060 QDG983060 QNC983060 QWY983060 RGU983060 RQQ983060 SAM983060 SKI983060 SUE983060 TEA983060 TNW983060 TXS983060 UHO983060 URK983060 VBG983060 VLC983060 VUY983060 WEU983060 WOQ983060 VUY24 VLC24 VBG24 URK24 UHO24 TXS24 TNW24 TEA24 SUE24 SKI24 SAM24 RQQ24 RGU24 QWY24 QNC24 QDG24 PTK24 PJO24 OZS24 OPW24 OGA24 NWE24 NMI24 NCM24 MSQ24 MIU24 LYY24 LPC24 LFG24 KVK24 KLO24 KBS24 JRW24 JIA24 IYE24 IOI24 IEM24 HUQ24 HKU24 HAY24 GRC24 GHG24 FXK24 FNO24 FDS24 ETW24 EKA24 EAE24 DQI24 DGM24 CWQ24 CMU24 CCY24 BTC24 BJG24 AZK24 APO24 AFS24 VW24 MA24 WYM24 WYK24 WOO24 WES24 VUW24 VLA24 VBE24 URI24 UHM24 TXQ24 TNU24 TDY24 SUC24 SKG24 SAK24 RQO24 RGS24 QWW24 QNA24 QDE24 PTI24 PJM24 OZQ24 OPU24 OFY24 NWC24 NMG24 NCK24 MSO24 MIS24 LYW24 LPA24 LFE24 KVI24 KLM24 KBQ24 JRU24 JHY24 IYC24 IOG24 IEK24 HUO24 HKS24 HAW24 GRA24 GHE24 FXI24 FNM24 FDQ24 ETU24 EJY24 EAC24 DQG24 DGK24 CWO24 CMS24 CCW24 BTA24 BJE24 AZI24 APM24 AFQ24 VU24 LY24 R24 WOQ24 WEU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BA65556 BA131092 BA196628 BA262164 BA327700 BA393236 BA458772 BA524308 BA589844 BA655380 BA720916 BA786452 BA851988 BA917524 BA983060 BC65556 BC131092 BC196628 BC262164 BC327700 BC393236 BC458772 BC524308 BC589844 BC655380 BC720916 BC786452 BC851988 BC917524 BC983060 BA24 BH65556 BH131092 BH196628 BH262164 BH327700 BH393236 BH458772 BH524308 BH589844 BH655380 BH720916 BH786452 BH851988 BH917524 BH983060 BJ65556 BJ131092 BJ196628 BJ262164 BJ327700 BJ393236 BJ458772 BJ524308 BJ589844 BJ655380 BJ720916 BJ786452 BJ851988 BJ917524 BJ983060 BH24 BO65556 BO131092 BO196628 BO262164 BO327700 BO393236 BO458772 BO524308 BO589844 BO655380 BO720916 BO786452 BO851988 BO917524 BO983060 BQ65556 BQ131092 BQ196628 BQ262164 BQ327700 BQ393236 BQ458772 BQ524308 BQ589844 BQ655380 BQ720916 BQ786452 BQ851988 BQ917524 BQ983060 BO24 BV65556 BV131092 BV196628 BV262164 BV327700 BV393236 BV458772 BV524308 BV589844 BV655380 BV720916 BV786452 BV851988 BV917524 BV983060 BX65556 BX131092 BX196628 BX262164 BX327700 BX393236 BX458772 BX524308 BX589844 BX655380 BX720916 BX786452 BX851988 BX917524 BX983060 BV24 CC65556 CC131092 CC196628 CC262164 CC327700 CC393236 CC458772 CC524308 CC589844 CC655380 CC720916 CC786452 CC851988 CC917524 CC983060 CE65556 CE131092 CE196628 CE262164 CE327700 CE393236 CE458772 CE524308 CE589844 CE655380 CE720916 CE786452 CE851988 CE917524 CE983060 CC24" xr:uid="{00000000-0002-0000-0B00-000003000000}"/>
    <dataValidation type="list" allowBlank="1" showInputMessage="1" showErrorMessage="1" errorTitle="Ошибка" error="Выберите значение из списка" sqref="WYF983060 M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M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M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M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M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M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M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M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M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M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M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M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M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M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M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VUR24 VKV24 VAZ24 URD24 UHH24 TXL24 TNP24 TDT24 STX24 SKB24 SAF24 RQJ24 RGN24 QWR24 QMV24 QCZ24 PTD24 PJH24 OZL24 OPP24 OFT24 NVX24 NMB24 NCF24 MSJ24 MIN24 LYR24 LOV24 LEZ24 KVD24 KLH24 KBL24 JRP24 JHT24 IXX24 IOB24 IEF24 HUJ24 HKN24 HAR24 GQV24 GGZ24 FXD24 FNH24 FDL24 ETP24 EJT24 DZX24 DQB24 DGF24 CWJ24 CMN24 CCR24 BSV24 BIZ24 AZD24 APH24 AFL24 VP24 LT24 M24 WYF24 WOJ24 WEN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LV23:MC23 VR23:VY23 AFN23:AFU23 APJ23:APQ23 AZF23:AZM23 BJB23:BJI23 BSX23:BTE23 CCT23:CDA23 CMP23:CMW23 CWL23:CWS23 DGH23:DGO23 DQD23:DQK23 DZZ23:EAG23 EJV23:EKC23 ETR23:ETY23 FDN23:FDU23 FNJ23:FNQ23 FXF23:FXM23 GHB23:GHI23 GQX23:GRE23 HAT23:HBA23 HKP23:HKW23 HUL23:HUS23 IEH23:IEO23 IOD23:IOK23 IXZ23:IYG23 JHV23:JIC23 JRR23:JRY23 KBN23:KBU23 KLJ23:KLQ23 KVF23:KVM23 LFB23:LFI23 LOX23:LPE23 LYT23:LZA23 MIP23:MIW23 MSL23:MSS23 NCH23:NCO23 NMD23:NMK23 NVZ23:NWG23 OFV23:OGC23 OPR23:OPY23 OZN23:OZU23 PJJ23:PJQ23 PTF23:PTM23 QDB23:QDI23 QMX23:QNE23 QWT23:QXA23 RGP23:RGW23 RQL23:RQS23 SAH23:SAO23 SKD23:SKK23 STZ23:SUG23 TDV23:TEC23 TNR23:TNY23 TXN23:TXU23 UHJ23:UHQ23 URF23:URM23 VBB23:VBI23 VKX23:VLE23 VUT23:VVA23 WEP23:WEW23 WOL23:WOS23 WYH23:WYO23 LV65555:MC65555 VR65555:VY65555 AFN65555:AFU65555 APJ65555:APQ65555 AZF65555:AZM65555 BJB65555:BJI65555 BSX65555:BTE65555 CCT65555:CDA65555 CMP65555:CMW65555 CWL65555:CWS65555 DGH65555:DGO65555 DQD65555:DQK65555 DZZ65555:EAG65555 EJV65555:EKC65555 ETR65555:ETY65555 FDN65555:FDU65555 FNJ65555:FNQ65555 FXF65555:FXM65555 GHB65555:GHI65555 GQX65555:GRE65555 HAT65555:HBA65555 HKP65555:HKW65555 HUL65555:HUS65555 IEH65555:IEO65555 IOD65555:IOK65555 IXZ65555:IYG65555 JHV65555:JIC65555 JRR65555:JRY65555 KBN65555:KBU65555 KLJ65555:KLQ65555 KVF65555:KVM65555 LFB65555:LFI65555 LOX65555:LPE65555 LYT65555:LZA65555 MIP65555:MIW65555 MSL65555:MSS65555 NCH65555:NCO65555 NMD65555:NMK65555 NVZ65555:NWG65555 OFV65555:OGC65555 OPR65555:OPY65555 OZN65555:OZU65555 PJJ65555:PJQ65555 PTF65555:PTM65555 QDB65555:QDI65555 QMX65555:QNE65555 QWT65555:QXA65555 RGP65555:RGW65555 RQL65555:RQS65555 SAH65555:SAO65555 SKD65555:SKK65555 STZ65555:SUG65555 TDV65555:TEC65555 TNR65555:TNY65555 TXN65555:TXU65555 UHJ65555:UHQ65555 URF65555:URM65555 VBB65555:VBI65555 VKX65555:VLE65555 VUT65555:VVA65555 WEP65555:WEW65555 WOL65555:WOS65555 WYH65555:WYO65555 LV131091:MC131091 VR131091:VY131091 AFN131091:AFU131091 APJ131091:APQ131091 AZF131091:AZM131091 BJB131091:BJI131091 BSX131091:BTE131091 CCT131091:CDA131091 CMP131091:CMW131091 CWL131091:CWS131091 DGH131091:DGO131091 DQD131091:DQK131091 DZZ131091:EAG131091 EJV131091:EKC131091 ETR131091:ETY131091 FDN131091:FDU131091 FNJ131091:FNQ131091 FXF131091:FXM131091 GHB131091:GHI131091 GQX131091:GRE131091 HAT131091:HBA131091 HKP131091:HKW131091 HUL131091:HUS131091 IEH131091:IEO131091 IOD131091:IOK131091 IXZ131091:IYG131091 JHV131091:JIC131091 JRR131091:JRY131091 KBN131091:KBU131091 KLJ131091:KLQ131091 KVF131091:KVM131091 LFB131091:LFI131091 LOX131091:LPE131091 LYT131091:LZA131091 MIP131091:MIW131091 MSL131091:MSS131091 NCH131091:NCO131091 NMD131091:NMK131091 NVZ131091:NWG131091 OFV131091:OGC131091 OPR131091:OPY131091 OZN131091:OZU131091 PJJ131091:PJQ131091 PTF131091:PTM131091 QDB131091:QDI131091 QMX131091:QNE131091 QWT131091:QXA131091 RGP131091:RGW131091 RQL131091:RQS131091 SAH131091:SAO131091 SKD131091:SKK131091 STZ131091:SUG131091 TDV131091:TEC131091 TNR131091:TNY131091 TXN131091:TXU131091 UHJ131091:UHQ131091 URF131091:URM131091 VBB131091:VBI131091 VKX131091:VLE131091 VUT131091:VVA131091 WEP131091:WEW131091 WOL131091:WOS131091 WYH131091:WYO131091 LV196627:MC196627 VR196627:VY196627 AFN196627:AFU196627 APJ196627:APQ196627 AZF196627:AZM196627 BJB196627:BJI196627 BSX196627:BTE196627 CCT196627:CDA196627 CMP196627:CMW196627 CWL196627:CWS196627 DGH196627:DGO196627 DQD196627:DQK196627 DZZ196627:EAG196627 EJV196627:EKC196627 ETR196627:ETY196627 FDN196627:FDU196627 FNJ196627:FNQ196627 FXF196627:FXM196627 GHB196627:GHI196627 GQX196627:GRE196627 HAT196627:HBA196627 HKP196627:HKW196627 HUL196627:HUS196627 IEH196627:IEO196627 IOD196627:IOK196627 IXZ196627:IYG196627 JHV196627:JIC196627 JRR196627:JRY196627 KBN196627:KBU196627 KLJ196627:KLQ196627 KVF196627:KVM196627 LFB196627:LFI196627 LOX196627:LPE196627 LYT196627:LZA196627 MIP196627:MIW196627 MSL196627:MSS196627 NCH196627:NCO196627 NMD196627:NMK196627 NVZ196627:NWG196627 OFV196627:OGC196627 OPR196627:OPY196627 OZN196627:OZU196627 PJJ196627:PJQ196627 PTF196627:PTM196627 QDB196627:QDI196627 QMX196627:QNE196627 QWT196627:QXA196627 RGP196627:RGW196627 RQL196627:RQS196627 SAH196627:SAO196627 SKD196627:SKK196627 STZ196627:SUG196627 TDV196627:TEC196627 TNR196627:TNY196627 TXN196627:TXU196627 UHJ196627:UHQ196627 URF196627:URM196627 VBB196627:VBI196627 VKX196627:VLE196627 VUT196627:VVA196627 WEP196627:WEW196627 WOL196627:WOS196627 WYH196627:WYO196627 LV262163:MC262163 VR262163:VY262163 AFN262163:AFU262163 APJ262163:APQ262163 AZF262163:AZM262163 BJB262163:BJI262163 BSX262163:BTE262163 CCT262163:CDA262163 CMP262163:CMW262163 CWL262163:CWS262163 DGH262163:DGO262163 DQD262163:DQK262163 DZZ262163:EAG262163 EJV262163:EKC262163 ETR262163:ETY262163 FDN262163:FDU262163 FNJ262163:FNQ262163 FXF262163:FXM262163 GHB262163:GHI262163 GQX262163:GRE262163 HAT262163:HBA262163 HKP262163:HKW262163 HUL262163:HUS262163 IEH262163:IEO262163 IOD262163:IOK262163 IXZ262163:IYG262163 JHV262163:JIC262163 JRR262163:JRY262163 KBN262163:KBU262163 KLJ262163:KLQ262163 KVF262163:KVM262163 LFB262163:LFI262163 LOX262163:LPE262163 LYT262163:LZA262163 MIP262163:MIW262163 MSL262163:MSS262163 NCH262163:NCO262163 NMD262163:NMK262163 NVZ262163:NWG262163 OFV262163:OGC262163 OPR262163:OPY262163 OZN262163:OZU262163 PJJ262163:PJQ262163 PTF262163:PTM262163 QDB262163:QDI262163 QMX262163:QNE262163 QWT262163:QXA262163 RGP262163:RGW262163 RQL262163:RQS262163 SAH262163:SAO262163 SKD262163:SKK262163 STZ262163:SUG262163 TDV262163:TEC262163 TNR262163:TNY262163 TXN262163:TXU262163 UHJ262163:UHQ262163 URF262163:URM262163 VBB262163:VBI262163 VKX262163:VLE262163 VUT262163:VVA262163 WEP262163:WEW262163 WOL262163:WOS262163 WYH262163:WYO262163 LV327699:MC327699 VR327699:VY327699 AFN327699:AFU327699 APJ327699:APQ327699 AZF327699:AZM327699 BJB327699:BJI327699 BSX327699:BTE327699 CCT327699:CDA327699 CMP327699:CMW327699 CWL327699:CWS327699 DGH327699:DGO327699 DQD327699:DQK327699 DZZ327699:EAG327699 EJV327699:EKC327699 ETR327699:ETY327699 FDN327699:FDU327699 FNJ327699:FNQ327699 FXF327699:FXM327699 GHB327699:GHI327699 GQX327699:GRE327699 HAT327699:HBA327699 HKP327699:HKW327699 HUL327699:HUS327699 IEH327699:IEO327699 IOD327699:IOK327699 IXZ327699:IYG327699 JHV327699:JIC327699 JRR327699:JRY327699 KBN327699:KBU327699 KLJ327699:KLQ327699 KVF327699:KVM327699 LFB327699:LFI327699 LOX327699:LPE327699 LYT327699:LZA327699 MIP327699:MIW327699 MSL327699:MSS327699 NCH327699:NCO327699 NMD327699:NMK327699 NVZ327699:NWG327699 OFV327699:OGC327699 OPR327699:OPY327699 OZN327699:OZU327699 PJJ327699:PJQ327699 PTF327699:PTM327699 QDB327699:QDI327699 QMX327699:QNE327699 QWT327699:QXA327699 RGP327699:RGW327699 RQL327699:RQS327699 SAH327699:SAO327699 SKD327699:SKK327699 STZ327699:SUG327699 TDV327699:TEC327699 TNR327699:TNY327699 TXN327699:TXU327699 UHJ327699:UHQ327699 URF327699:URM327699 VBB327699:VBI327699 VKX327699:VLE327699 VUT327699:VVA327699 WEP327699:WEW327699 WOL327699:WOS327699 WYH327699:WYO327699 LV393235:MC393235 VR393235:VY393235 AFN393235:AFU393235 APJ393235:APQ393235 AZF393235:AZM393235 BJB393235:BJI393235 BSX393235:BTE393235 CCT393235:CDA393235 CMP393235:CMW393235 CWL393235:CWS393235 DGH393235:DGO393235 DQD393235:DQK393235 DZZ393235:EAG393235 EJV393235:EKC393235 ETR393235:ETY393235 FDN393235:FDU393235 FNJ393235:FNQ393235 FXF393235:FXM393235 GHB393235:GHI393235 GQX393235:GRE393235 HAT393235:HBA393235 HKP393235:HKW393235 HUL393235:HUS393235 IEH393235:IEO393235 IOD393235:IOK393235 IXZ393235:IYG393235 JHV393235:JIC393235 JRR393235:JRY393235 KBN393235:KBU393235 KLJ393235:KLQ393235 KVF393235:KVM393235 LFB393235:LFI393235 LOX393235:LPE393235 LYT393235:LZA393235 MIP393235:MIW393235 MSL393235:MSS393235 NCH393235:NCO393235 NMD393235:NMK393235 NVZ393235:NWG393235 OFV393235:OGC393235 OPR393235:OPY393235 OZN393235:OZU393235 PJJ393235:PJQ393235 PTF393235:PTM393235 QDB393235:QDI393235 QMX393235:QNE393235 QWT393235:QXA393235 RGP393235:RGW393235 RQL393235:RQS393235 SAH393235:SAO393235 SKD393235:SKK393235 STZ393235:SUG393235 TDV393235:TEC393235 TNR393235:TNY393235 TXN393235:TXU393235 UHJ393235:UHQ393235 URF393235:URM393235 VBB393235:VBI393235 VKX393235:VLE393235 VUT393235:VVA393235 WEP393235:WEW393235 WOL393235:WOS393235 WYH393235:WYO393235 LV458771:MC458771 VR458771:VY458771 AFN458771:AFU458771 APJ458771:APQ458771 AZF458771:AZM458771 BJB458771:BJI458771 BSX458771:BTE458771 CCT458771:CDA458771 CMP458771:CMW458771 CWL458771:CWS458771 DGH458771:DGO458771 DQD458771:DQK458771 DZZ458771:EAG458771 EJV458771:EKC458771 ETR458771:ETY458771 FDN458771:FDU458771 FNJ458771:FNQ458771 FXF458771:FXM458771 GHB458771:GHI458771 GQX458771:GRE458771 HAT458771:HBA458771 HKP458771:HKW458771 HUL458771:HUS458771 IEH458771:IEO458771 IOD458771:IOK458771 IXZ458771:IYG458771 JHV458771:JIC458771 JRR458771:JRY458771 KBN458771:KBU458771 KLJ458771:KLQ458771 KVF458771:KVM458771 LFB458771:LFI458771 LOX458771:LPE458771 LYT458771:LZA458771 MIP458771:MIW458771 MSL458771:MSS458771 NCH458771:NCO458771 NMD458771:NMK458771 NVZ458771:NWG458771 OFV458771:OGC458771 OPR458771:OPY458771 OZN458771:OZU458771 PJJ458771:PJQ458771 PTF458771:PTM458771 QDB458771:QDI458771 QMX458771:QNE458771 QWT458771:QXA458771 RGP458771:RGW458771 RQL458771:RQS458771 SAH458771:SAO458771 SKD458771:SKK458771 STZ458771:SUG458771 TDV458771:TEC458771 TNR458771:TNY458771 TXN458771:TXU458771 UHJ458771:UHQ458771 URF458771:URM458771 VBB458771:VBI458771 VKX458771:VLE458771 VUT458771:VVA458771 WEP458771:WEW458771 WOL458771:WOS458771 WYH458771:WYO458771 LV524307:MC524307 VR524307:VY524307 AFN524307:AFU524307 APJ524307:APQ524307 AZF524307:AZM524307 BJB524307:BJI524307 BSX524307:BTE524307 CCT524307:CDA524307 CMP524307:CMW524307 CWL524307:CWS524307 DGH524307:DGO524307 DQD524307:DQK524307 DZZ524307:EAG524307 EJV524307:EKC524307 ETR524307:ETY524307 FDN524307:FDU524307 FNJ524307:FNQ524307 FXF524307:FXM524307 GHB524307:GHI524307 GQX524307:GRE524307 HAT524307:HBA524307 HKP524307:HKW524307 HUL524307:HUS524307 IEH524307:IEO524307 IOD524307:IOK524307 IXZ524307:IYG524307 JHV524307:JIC524307 JRR524307:JRY524307 KBN524307:KBU524307 KLJ524307:KLQ524307 KVF524307:KVM524307 LFB524307:LFI524307 LOX524307:LPE524307 LYT524307:LZA524307 MIP524307:MIW524307 MSL524307:MSS524307 NCH524307:NCO524307 NMD524307:NMK524307 NVZ524307:NWG524307 OFV524307:OGC524307 OPR524307:OPY524307 OZN524307:OZU524307 PJJ524307:PJQ524307 PTF524307:PTM524307 QDB524307:QDI524307 QMX524307:QNE524307 QWT524307:QXA524307 RGP524307:RGW524307 RQL524307:RQS524307 SAH524307:SAO524307 SKD524307:SKK524307 STZ524307:SUG524307 TDV524307:TEC524307 TNR524307:TNY524307 TXN524307:TXU524307 UHJ524307:UHQ524307 URF524307:URM524307 VBB524307:VBI524307 VKX524307:VLE524307 VUT524307:VVA524307 WEP524307:WEW524307 WOL524307:WOS524307 WYH524307:WYO524307 LV589843:MC589843 VR589843:VY589843 AFN589843:AFU589843 APJ589843:APQ589843 AZF589843:AZM589843 BJB589843:BJI589843 BSX589843:BTE589843 CCT589843:CDA589843 CMP589843:CMW589843 CWL589843:CWS589843 DGH589843:DGO589843 DQD589843:DQK589843 DZZ589843:EAG589843 EJV589843:EKC589843 ETR589843:ETY589843 FDN589843:FDU589843 FNJ589843:FNQ589843 FXF589843:FXM589843 GHB589843:GHI589843 GQX589843:GRE589843 HAT589843:HBA589843 HKP589843:HKW589843 HUL589843:HUS589843 IEH589843:IEO589843 IOD589843:IOK589843 IXZ589843:IYG589843 JHV589843:JIC589843 JRR589843:JRY589843 KBN589843:KBU589843 KLJ589843:KLQ589843 KVF589843:KVM589843 LFB589843:LFI589843 LOX589843:LPE589843 LYT589843:LZA589843 MIP589843:MIW589843 MSL589843:MSS589843 NCH589843:NCO589843 NMD589843:NMK589843 NVZ589843:NWG589843 OFV589843:OGC589843 OPR589843:OPY589843 OZN589843:OZU589843 PJJ589843:PJQ589843 PTF589843:PTM589843 QDB589843:QDI589843 QMX589843:QNE589843 QWT589843:QXA589843 RGP589843:RGW589843 RQL589843:RQS589843 SAH589843:SAO589843 SKD589843:SKK589843 STZ589843:SUG589843 TDV589843:TEC589843 TNR589843:TNY589843 TXN589843:TXU589843 UHJ589843:UHQ589843 URF589843:URM589843 VBB589843:VBI589843 VKX589843:VLE589843 VUT589843:VVA589843 WEP589843:WEW589843 WOL589843:WOS589843 WYH589843:WYO589843 LV655379:MC655379 VR655379:VY655379 AFN655379:AFU655379 APJ655379:APQ655379 AZF655379:AZM655379 BJB655379:BJI655379 BSX655379:BTE655379 CCT655379:CDA655379 CMP655379:CMW655379 CWL655379:CWS655379 DGH655379:DGO655379 DQD655379:DQK655379 DZZ655379:EAG655379 EJV655379:EKC655379 ETR655379:ETY655379 FDN655379:FDU655379 FNJ655379:FNQ655379 FXF655379:FXM655379 GHB655379:GHI655379 GQX655379:GRE655379 HAT655379:HBA655379 HKP655379:HKW655379 HUL655379:HUS655379 IEH655379:IEO655379 IOD655379:IOK655379 IXZ655379:IYG655379 JHV655379:JIC655379 JRR655379:JRY655379 KBN655379:KBU655379 KLJ655379:KLQ655379 KVF655379:KVM655379 LFB655379:LFI655379 LOX655379:LPE655379 LYT655379:LZA655379 MIP655379:MIW655379 MSL655379:MSS655379 NCH655379:NCO655379 NMD655379:NMK655379 NVZ655379:NWG655379 OFV655379:OGC655379 OPR655379:OPY655379 OZN655379:OZU655379 PJJ655379:PJQ655379 PTF655379:PTM655379 QDB655379:QDI655379 QMX655379:QNE655379 QWT655379:QXA655379 RGP655379:RGW655379 RQL655379:RQS655379 SAH655379:SAO655379 SKD655379:SKK655379 STZ655379:SUG655379 TDV655379:TEC655379 TNR655379:TNY655379 TXN655379:TXU655379 UHJ655379:UHQ655379 URF655379:URM655379 VBB655379:VBI655379 VKX655379:VLE655379 VUT655379:VVA655379 WEP655379:WEW655379 WOL655379:WOS655379 WYH655379:WYO655379 LV720915:MC720915 VR720915:VY720915 AFN720915:AFU720915 APJ720915:APQ720915 AZF720915:AZM720915 BJB720915:BJI720915 BSX720915:BTE720915 CCT720915:CDA720915 CMP720915:CMW720915 CWL720915:CWS720915 DGH720915:DGO720915 DQD720915:DQK720915 DZZ720915:EAG720915 EJV720915:EKC720915 ETR720915:ETY720915 FDN720915:FDU720915 FNJ720915:FNQ720915 FXF720915:FXM720915 GHB720915:GHI720915 GQX720915:GRE720915 HAT720915:HBA720915 HKP720915:HKW720915 HUL720915:HUS720915 IEH720915:IEO720915 IOD720915:IOK720915 IXZ720915:IYG720915 JHV720915:JIC720915 JRR720915:JRY720915 KBN720915:KBU720915 KLJ720915:KLQ720915 KVF720915:KVM720915 LFB720915:LFI720915 LOX720915:LPE720915 LYT720915:LZA720915 MIP720915:MIW720915 MSL720915:MSS720915 NCH720915:NCO720915 NMD720915:NMK720915 NVZ720915:NWG720915 OFV720915:OGC720915 OPR720915:OPY720915 OZN720915:OZU720915 PJJ720915:PJQ720915 PTF720915:PTM720915 QDB720915:QDI720915 QMX720915:QNE720915 QWT720915:QXA720915 RGP720915:RGW720915 RQL720915:RQS720915 SAH720915:SAO720915 SKD720915:SKK720915 STZ720915:SUG720915 TDV720915:TEC720915 TNR720915:TNY720915 TXN720915:TXU720915 UHJ720915:UHQ720915 URF720915:URM720915 VBB720915:VBI720915 VKX720915:VLE720915 VUT720915:VVA720915 WEP720915:WEW720915 WOL720915:WOS720915 WYH720915:WYO720915 LV786451:MC786451 VR786451:VY786451 AFN786451:AFU786451 APJ786451:APQ786451 AZF786451:AZM786451 BJB786451:BJI786451 BSX786451:BTE786451 CCT786451:CDA786451 CMP786451:CMW786451 CWL786451:CWS786451 DGH786451:DGO786451 DQD786451:DQK786451 DZZ786451:EAG786451 EJV786451:EKC786451 ETR786451:ETY786451 FDN786451:FDU786451 FNJ786451:FNQ786451 FXF786451:FXM786451 GHB786451:GHI786451 GQX786451:GRE786451 HAT786451:HBA786451 HKP786451:HKW786451 HUL786451:HUS786451 IEH786451:IEO786451 IOD786451:IOK786451 IXZ786451:IYG786451 JHV786451:JIC786451 JRR786451:JRY786451 KBN786451:KBU786451 KLJ786451:KLQ786451 KVF786451:KVM786451 LFB786451:LFI786451 LOX786451:LPE786451 LYT786451:LZA786451 MIP786451:MIW786451 MSL786451:MSS786451 NCH786451:NCO786451 NMD786451:NMK786451 NVZ786451:NWG786451 OFV786451:OGC786451 OPR786451:OPY786451 OZN786451:OZU786451 PJJ786451:PJQ786451 PTF786451:PTM786451 QDB786451:QDI786451 QMX786451:QNE786451 QWT786451:QXA786451 RGP786451:RGW786451 RQL786451:RQS786451 SAH786451:SAO786451 SKD786451:SKK786451 STZ786451:SUG786451 TDV786451:TEC786451 TNR786451:TNY786451 TXN786451:TXU786451 UHJ786451:UHQ786451 URF786451:URM786451 VBB786451:VBI786451 VKX786451:VLE786451 VUT786451:VVA786451 WEP786451:WEW786451 WOL786451:WOS786451 WYH786451:WYO786451 LV851987:MC851987 VR851987:VY851987 AFN851987:AFU851987 APJ851987:APQ851987 AZF851987:AZM851987 BJB851987:BJI851987 BSX851987:BTE851987 CCT851987:CDA851987 CMP851987:CMW851987 CWL851987:CWS851987 DGH851987:DGO851987 DQD851987:DQK851987 DZZ851987:EAG851987 EJV851987:EKC851987 ETR851987:ETY851987 FDN851987:FDU851987 FNJ851987:FNQ851987 FXF851987:FXM851987 GHB851987:GHI851987 GQX851987:GRE851987 HAT851987:HBA851987 HKP851987:HKW851987 HUL851987:HUS851987 IEH851987:IEO851987 IOD851987:IOK851987 IXZ851987:IYG851987 JHV851987:JIC851987 JRR851987:JRY851987 KBN851987:KBU851987 KLJ851987:KLQ851987 KVF851987:KVM851987 LFB851987:LFI851987 LOX851987:LPE851987 LYT851987:LZA851987 MIP851987:MIW851987 MSL851987:MSS851987 NCH851987:NCO851987 NMD851987:NMK851987 NVZ851987:NWG851987 OFV851987:OGC851987 OPR851987:OPY851987 OZN851987:OZU851987 PJJ851987:PJQ851987 PTF851987:PTM851987 QDB851987:QDI851987 QMX851987:QNE851987 QWT851987:QXA851987 RGP851987:RGW851987 RQL851987:RQS851987 SAH851987:SAO851987 SKD851987:SKK851987 STZ851987:SUG851987 TDV851987:TEC851987 TNR851987:TNY851987 TXN851987:TXU851987 UHJ851987:UHQ851987 URF851987:URM851987 VBB851987:VBI851987 VKX851987:VLE851987 VUT851987:VVA851987 WEP851987:WEW851987 WOL851987:WOS851987 WYH851987:WYO851987 LV917523:MC917523 VR917523:VY917523 AFN917523:AFU917523 APJ917523:APQ917523 AZF917523:AZM917523 BJB917523:BJI917523 BSX917523:BTE917523 CCT917523:CDA917523 CMP917523:CMW917523 CWL917523:CWS917523 DGH917523:DGO917523 DQD917523:DQK917523 DZZ917523:EAG917523 EJV917523:EKC917523 ETR917523:ETY917523 FDN917523:FDU917523 FNJ917523:FNQ917523 FXF917523:FXM917523 GHB917523:GHI917523 GQX917523:GRE917523 HAT917523:HBA917523 HKP917523:HKW917523 HUL917523:HUS917523 IEH917523:IEO917523 IOD917523:IOK917523 IXZ917523:IYG917523 JHV917523:JIC917523 JRR917523:JRY917523 KBN917523:KBU917523 KLJ917523:KLQ917523 KVF917523:KVM917523 LFB917523:LFI917523 LOX917523:LPE917523 LYT917523:LZA917523 MIP917523:MIW917523 MSL917523:MSS917523 NCH917523:NCO917523 NMD917523:NMK917523 NVZ917523:NWG917523 OFV917523:OGC917523 OPR917523:OPY917523 OZN917523:OZU917523 PJJ917523:PJQ917523 PTF917523:PTM917523 QDB917523:QDI917523 QMX917523:QNE917523 QWT917523:QXA917523 RGP917523:RGW917523 RQL917523:RQS917523 SAH917523:SAO917523 SKD917523:SKK917523 STZ917523:SUG917523 TDV917523:TEC917523 TNR917523:TNY917523 TXN917523:TXU917523 UHJ917523:UHQ917523 URF917523:URM917523 VBB917523:VBI917523 VKX917523:VLE917523 VUT917523:VVA917523 WEP917523:WEW917523 WOL917523:WOS917523 WYH917523:WYO917523 WYH983059:WYO983059 LV983059:MC983059 VR983059:VY983059 AFN983059:AFU983059 APJ983059:APQ983059 AZF983059:AZM983059 BJB983059:BJI983059 BSX983059:BTE983059 CCT983059:CDA983059 CMP983059:CMW983059 CWL983059:CWS983059 DGH983059:DGO983059 DQD983059:DQK983059 DZZ983059:EAG983059 EJV983059:EKC983059 ETR983059:ETY983059 FDN983059:FDU983059 FNJ983059:FNQ983059 FXF983059:FXM983059 GHB983059:GHI983059 GQX983059:GRE983059 HAT983059:HBA983059 HKP983059:HKW983059 HUL983059:HUS983059 IEH983059:IEO983059 IOD983059:IOK983059 IXZ983059:IYG983059 JHV983059:JIC983059 JRR983059:JRY983059 KBN983059:KBU983059 KLJ983059:KLQ983059 KVF983059:KVM983059 LFB983059:LFI983059 LOX983059:LPE983059 LYT983059:LZA983059 MIP983059:MIW983059 MSL983059:MSS983059 NCH983059:NCO983059 NMD983059:NMK983059 NVZ983059:NWG983059 OFV983059:OGC983059 OPR983059:OPY983059 OZN983059:OZU983059 PJJ983059:PJQ983059 PTF983059:PTM983059 QDB983059:QDI983059 QMX983059:QNE983059 QWT983059:QXA983059 RGP983059:RGW983059 RQL983059:RQS983059 SAH983059:SAO983059 SKD983059:SKK983059 STZ983059:SUG983059 TDV983059:TEC983059 TNR983059:TNY983059 TXN983059:TXU983059 UHJ983059:UHQ983059 URF983059:URM983059 VBB983059:VBI983059 VKX983059:VLE983059 VUT983059:VVA983059 WEP983059:WEW983059 WOL983059:WOS983059 O917523:CG917523 O851987:CG851987 O786451:CG786451 O720915:CG720915 O655379:CG655379 O589843:CG589843 O524307:CG524307 O458771:CG458771 O393235:CG393235 O327699:CG327699 O262163:CG262163 O196627:CG196627 O131091:CG131091 O65555:CG65555 O983059:CG983059"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YP983054:WYP983061 WOT983054:WOT983061 CH65550:CH65557 MD65550:MD65557 VZ65550:VZ65557 AFV65550:AFV65557 APR65550:APR65557 AZN65550:AZN65557 BJJ65550:BJJ65557 BTF65550:BTF65557 CDB65550:CDB65557 CMX65550:CMX65557 CWT65550:CWT65557 DGP65550:DGP65557 DQL65550:DQL65557 EAH65550:EAH65557 EKD65550:EKD65557 ETZ65550:ETZ65557 FDV65550:FDV65557 FNR65550:FNR65557 FXN65550:FXN65557 GHJ65550:GHJ65557 GRF65550:GRF65557 HBB65550:HBB65557 HKX65550:HKX65557 HUT65550:HUT65557 IEP65550:IEP65557 IOL65550:IOL65557 IYH65550:IYH65557 JID65550:JID65557 JRZ65550:JRZ65557 KBV65550:KBV65557 KLR65550:KLR65557 KVN65550:KVN65557 LFJ65550:LFJ65557 LPF65550:LPF65557 LZB65550:LZB65557 MIX65550:MIX65557 MST65550:MST65557 NCP65550:NCP65557 NML65550:NML65557 NWH65550:NWH65557 OGD65550:OGD65557 OPZ65550:OPZ65557 OZV65550:OZV65557 PJR65550:PJR65557 PTN65550:PTN65557 QDJ65550:QDJ65557 QNF65550:QNF65557 QXB65550:QXB65557 RGX65550:RGX65557 RQT65550:RQT65557 SAP65550:SAP65557 SKL65550:SKL65557 SUH65550:SUH65557 TED65550:TED65557 TNZ65550:TNZ65557 TXV65550:TXV65557 UHR65550:UHR65557 URN65550:URN65557 VBJ65550:VBJ65557 VLF65550:VLF65557 VVB65550:VVB65557 WEX65550:WEX65557 WOT65550:WOT65557 WYP65550:WYP65557 CH131086:CH131093 MD131086:MD131093 VZ131086:VZ131093 AFV131086:AFV131093 APR131086:APR131093 AZN131086:AZN131093 BJJ131086:BJJ131093 BTF131086:BTF131093 CDB131086:CDB131093 CMX131086:CMX131093 CWT131086:CWT131093 DGP131086:DGP131093 DQL131086:DQL131093 EAH131086:EAH131093 EKD131086:EKD131093 ETZ131086:ETZ131093 FDV131086:FDV131093 FNR131086:FNR131093 FXN131086:FXN131093 GHJ131086:GHJ131093 GRF131086:GRF131093 HBB131086:HBB131093 HKX131086:HKX131093 HUT131086:HUT131093 IEP131086:IEP131093 IOL131086:IOL131093 IYH131086:IYH131093 JID131086:JID131093 JRZ131086:JRZ131093 KBV131086:KBV131093 KLR131086:KLR131093 KVN131086:KVN131093 LFJ131086:LFJ131093 LPF131086:LPF131093 LZB131086:LZB131093 MIX131086:MIX131093 MST131086:MST131093 NCP131086:NCP131093 NML131086:NML131093 NWH131086:NWH131093 OGD131086:OGD131093 OPZ131086:OPZ131093 OZV131086:OZV131093 PJR131086:PJR131093 PTN131086:PTN131093 QDJ131086:QDJ131093 QNF131086:QNF131093 QXB131086:QXB131093 RGX131086:RGX131093 RQT131086:RQT131093 SAP131086:SAP131093 SKL131086:SKL131093 SUH131086:SUH131093 TED131086:TED131093 TNZ131086:TNZ131093 TXV131086:TXV131093 UHR131086:UHR131093 URN131086:URN131093 VBJ131086:VBJ131093 VLF131086:VLF131093 VVB131086:VVB131093 WEX131086:WEX131093 WOT131086:WOT131093 WYP131086:WYP131093 CH196622:CH196629 MD196622:MD196629 VZ196622:VZ196629 AFV196622:AFV196629 APR196622:APR196629 AZN196622:AZN196629 BJJ196622:BJJ196629 BTF196622:BTF196629 CDB196622:CDB196629 CMX196622:CMX196629 CWT196622:CWT196629 DGP196622:DGP196629 DQL196622:DQL196629 EAH196622:EAH196629 EKD196622:EKD196629 ETZ196622:ETZ196629 FDV196622:FDV196629 FNR196622:FNR196629 FXN196622:FXN196629 GHJ196622:GHJ196629 GRF196622:GRF196629 HBB196622:HBB196629 HKX196622:HKX196629 HUT196622:HUT196629 IEP196622:IEP196629 IOL196622:IOL196629 IYH196622:IYH196629 JID196622:JID196629 JRZ196622:JRZ196629 KBV196622:KBV196629 KLR196622:KLR196629 KVN196622:KVN196629 LFJ196622:LFJ196629 LPF196622:LPF196629 LZB196622:LZB196629 MIX196622:MIX196629 MST196622:MST196629 NCP196622:NCP196629 NML196622:NML196629 NWH196622:NWH196629 OGD196622:OGD196629 OPZ196622:OPZ196629 OZV196622:OZV196629 PJR196622:PJR196629 PTN196622:PTN196629 QDJ196622:QDJ196629 QNF196622:QNF196629 QXB196622:QXB196629 RGX196622:RGX196629 RQT196622:RQT196629 SAP196622:SAP196629 SKL196622:SKL196629 SUH196622:SUH196629 TED196622:TED196629 TNZ196622:TNZ196629 TXV196622:TXV196629 UHR196622:UHR196629 URN196622:URN196629 VBJ196622:VBJ196629 VLF196622:VLF196629 VVB196622:VVB196629 WEX196622:WEX196629 WOT196622:WOT196629 WYP196622:WYP196629 CH262158:CH262165 MD262158:MD262165 VZ262158:VZ262165 AFV262158:AFV262165 APR262158:APR262165 AZN262158:AZN262165 BJJ262158:BJJ262165 BTF262158:BTF262165 CDB262158:CDB262165 CMX262158:CMX262165 CWT262158:CWT262165 DGP262158:DGP262165 DQL262158:DQL262165 EAH262158:EAH262165 EKD262158:EKD262165 ETZ262158:ETZ262165 FDV262158:FDV262165 FNR262158:FNR262165 FXN262158:FXN262165 GHJ262158:GHJ262165 GRF262158:GRF262165 HBB262158:HBB262165 HKX262158:HKX262165 HUT262158:HUT262165 IEP262158:IEP262165 IOL262158:IOL262165 IYH262158:IYH262165 JID262158:JID262165 JRZ262158:JRZ262165 KBV262158:KBV262165 KLR262158:KLR262165 KVN262158:KVN262165 LFJ262158:LFJ262165 LPF262158:LPF262165 LZB262158:LZB262165 MIX262158:MIX262165 MST262158:MST262165 NCP262158:NCP262165 NML262158:NML262165 NWH262158:NWH262165 OGD262158:OGD262165 OPZ262158:OPZ262165 OZV262158:OZV262165 PJR262158:PJR262165 PTN262158:PTN262165 QDJ262158:QDJ262165 QNF262158:QNF262165 QXB262158:QXB262165 RGX262158:RGX262165 RQT262158:RQT262165 SAP262158:SAP262165 SKL262158:SKL262165 SUH262158:SUH262165 TED262158:TED262165 TNZ262158:TNZ262165 TXV262158:TXV262165 UHR262158:UHR262165 URN262158:URN262165 VBJ262158:VBJ262165 VLF262158:VLF262165 VVB262158:VVB262165 WEX262158:WEX262165 WOT262158:WOT262165 WYP262158:WYP262165 CH327694:CH327701 MD327694:MD327701 VZ327694:VZ327701 AFV327694:AFV327701 APR327694:APR327701 AZN327694:AZN327701 BJJ327694:BJJ327701 BTF327694:BTF327701 CDB327694:CDB327701 CMX327694:CMX327701 CWT327694:CWT327701 DGP327694:DGP327701 DQL327694:DQL327701 EAH327694:EAH327701 EKD327694:EKD327701 ETZ327694:ETZ327701 FDV327694:FDV327701 FNR327694:FNR327701 FXN327694:FXN327701 GHJ327694:GHJ327701 GRF327694:GRF327701 HBB327694:HBB327701 HKX327694:HKX327701 HUT327694:HUT327701 IEP327694:IEP327701 IOL327694:IOL327701 IYH327694:IYH327701 JID327694:JID327701 JRZ327694:JRZ327701 KBV327694:KBV327701 KLR327694:KLR327701 KVN327694:KVN327701 LFJ327694:LFJ327701 LPF327694:LPF327701 LZB327694:LZB327701 MIX327694:MIX327701 MST327694:MST327701 NCP327694:NCP327701 NML327694:NML327701 NWH327694:NWH327701 OGD327694:OGD327701 OPZ327694:OPZ327701 OZV327694:OZV327701 PJR327694:PJR327701 PTN327694:PTN327701 QDJ327694:QDJ327701 QNF327694:QNF327701 QXB327694:QXB327701 RGX327694:RGX327701 RQT327694:RQT327701 SAP327694:SAP327701 SKL327694:SKL327701 SUH327694:SUH327701 TED327694:TED327701 TNZ327694:TNZ327701 TXV327694:TXV327701 UHR327694:UHR327701 URN327694:URN327701 VBJ327694:VBJ327701 VLF327694:VLF327701 VVB327694:VVB327701 WEX327694:WEX327701 WOT327694:WOT327701 WYP327694:WYP327701 CH393230:CH393237 MD393230:MD393237 VZ393230:VZ393237 AFV393230:AFV393237 APR393230:APR393237 AZN393230:AZN393237 BJJ393230:BJJ393237 BTF393230:BTF393237 CDB393230:CDB393237 CMX393230:CMX393237 CWT393230:CWT393237 DGP393230:DGP393237 DQL393230:DQL393237 EAH393230:EAH393237 EKD393230:EKD393237 ETZ393230:ETZ393237 FDV393230:FDV393237 FNR393230:FNR393237 FXN393230:FXN393237 GHJ393230:GHJ393237 GRF393230:GRF393237 HBB393230:HBB393237 HKX393230:HKX393237 HUT393230:HUT393237 IEP393230:IEP393237 IOL393230:IOL393237 IYH393230:IYH393237 JID393230:JID393237 JRZ393230:JRZ393237 KBV393230:KBV393237 KLR393230:KLR393237 KVN393230:KVN393237 LFJ393230:LFJ393237 LPF393230:LPF393237 LZB393230:LZB393237 MIX393230:MIX393237 MST393230:MST393237 NCP393230:NCP393237 NML393230:NML393237 NWH393230:NWH393237 OGD393230:OGD393237 OPZ393230:OPZ393237 OZV393230:OZV393237 PJR393230:PJR393237 PTN393230:PTN393237 QDJ393230:QDJ393237 QNF393230:QNF393237 QXB393230:QXB393237 RGX393230:RGX393237 RQT393230:RQT393237 SAP393230:SAP393237 SKL393230:SKL393237 SUH393230:SUH393237 TED393230:TED393237 TNZ393230:TNZ393237 TXV393230:TXV393237 UHR393230:UHR393237 URN393230:URN393237 VBJ393230:VBJ393237 VLF393230:VLF393237 VVB393230:VVB393237 WEX393230:WEX393237 WOT393230:WOT393237 WYP393230:WYP393237 CH458766:CH458773 MD458766:MD458773 VZ458766:VZ458773 AFV458766:AFV458773 APR458766:APR458773 AZN458766:AZN458773 BJJ458766:BJJ458773 BTF458766:BTF458773 CDB458766:CDB458773 CMX458766:CMX458773 CWT458766:CWT458773 DGP458766:DGP458773 DQL458766:DQL458773 EAH458766:EAH458773 EKD458766:EKD458773 ETZ458766:ETZ458773 FDV458766:FDV458773 FNR458766:FNR458773 FXN458766:FXN458773 GHJ458766:GHJ458773 GRF458766:GRF458773 HBB458766:HBB458773 HKX458766:HKX458773 HUT458766:HUT458773 IEP458766:IEP458773 IOL458766:IOL458773 IYH458766:IYH458773 JID458766:JID458773 JRZ458766:JRZ458773 KBV458766:KBV458773 KLR458766:KLR458773 KVN458766:KVN458773 LFJ458766:LFJ458773 LPF458766:LPF458773 LZB458766:LZB458773 MIX458766:MIX458773 MST458766:MST458773 NCP458766:NCP458773 NML458766:NML458773 NWH458766:NWH458773 OGD458766:OGD458773 OPZ458766:OPZ458773 OZV458766:OZV458773 PJR458766:PJR458773 PTN458766:PTN458773 QDJ458766:QDJ458773 QNF458766:QNF458773 QXB458766:QXB458773 RGX458766:RGX458773 RQT458766:RQT458773 SAP458766:SAP458773 SKL458766:SKL458773 SUH458766:SUH458773 TED458766:TED458773 TNZ458766:TNZ458773 TXV458766:TXV458773 UHR458766:UHR458773 URN458766:URN458773 VBJ458766:VBJ458773 VLF458766:VLF458773 VVB458766:VVB458773 WEX458766:WEX458773 WOT458766:WOT458773 WYP458766:WYP458773 CH524302:CH524309 MD524302:MD524309 VZ524302:VZ524309 AFV524302:AFV524309 APR524302:APR524309 AZN524302:AZN524309 BJJ524302:BJJ524309 BTF524302:BTF524309 CDB524302:CDB524309 CMX524302:CMX524309 CWT524302:CWT524309 DGP524302:DGP524309 DQL524302:DQL524309 EAH524302:EAH524309 EKD524302:EKD524309 ETZ524302:ETZ524309 FDV524302:FDV524309 FNR524302:FNR524309 FXN524302:FXN524309 GHJ524302:GHJ524309 GRF524302:GRF524309 HBB524302:HBB524309 HKX524302:HKX524309 HUT524302:HUT524309 IEP524302:IEP524309 IOL524302:IOL524309 IYH524302:IYH524309 JID524302:JID524309 JRZ524302:JRZ524309 KBV524302:KBV524309 KLR524302:KLR524309 KVN524302:KVN524309 LFJ524302:LFJ524309 LPF524302:LPF524309 LZB524302:LZB524309 MIX524302:MIX524309 MST524302:MST524309 NCP524302:NCP524309 NML524302:NML524309 NWH524302:NWH524309 OGD524302:OGD524309 OPZ524302:OPZ524309 OZV524302:OZV524309 PJR524302:PJR524309 PTN524302:PTN524309 QDJ524302:QDJ524309 QNF524302:QNF524309 QXB524302:QXB524309 RGX524302:RGX524309 RQT524302:RQT524309 SAP524302:SAP524309 SKL524302:SKL524309 SUH524302:SUH524309 TED524302:TED524309 TNZ524302:TNZ524309 TXV524302:TXV524309 UHR524302:UHR524309 URN524302:URN524309 VBJ524302:VBJ524309 VLF524302:VLF524309 VVB524302:VVB524309 WEX524302:WEX524309 WOT524302:WOT524309 WYP524302:WYP524309 CH589838:CH589845 MD589838:MD589845 VZ589838:VZ589845 AFV589838:AFV589845 APR589838:APR589845 AZN589838:AZN589845 BJJ589838:BJJ589845 BTF589838:BTF589845 CDB589838:CDB589845 CMX589838:CMX589845 CWT589838:CWT589845 DGP589838:DGP589845 DQL589838:DQL589845 EAH589838:EAH589845 EKD589838:EKD589845 ETZ589838:ETZ589845 FDV589838:FDV589845 FNR589838:FNR589845 FXN589838:FXN589845 GHJ589838:GHJ589845 GRF589838:GRF589845 HBB589838:HBB589845 HKX589838:HKX589845 HUT589838:HUT589845 IEP589838:IEP589845 IOL589838:IOL589845 IYH589838:IYH589845 JID589838:JID589845 JRZ589838:JRZ589845 KBV589838:KBV589845 KLR589838:KLR589845 KVN589838:KVN589845 LFJ589838:LFJ589845 LPF589838:LPF589845 LZB589838:LZB589845 MIX589838:MIX589845 MST589838:MST589845 NCP589838:NCP589845 NML589838:NML589845 NWH589838:NWH589845 OGD589838:OGD589845 OPZ589838:OPZ589845 OZV589838:OZV589845 PJR589838:PJR589845 PTN589838:PTN589845 QDJ589838:QDJ589845 QNF589838:QNF589845 QXB589838:QXB589845 RGX589838:RGX589845 RQT589838:RQT589845 SAP589838:SAP589845 SKL589838:SKL589845 SUH589838:SUH589845 TED589838:TED589845 TNZ589838:TNZ589845 TXV589838:TXV589845 UHR589838:UHR589845 URN589838:URN589845 VBJ589838:VBJ589845 VLF589838:VLF589845 VVB589838:VVB589845 WEX589838:WEX589845 WOT589838:WOT589845 WYP589838:WYP589845 CH655374:CH655381 MD655374:MD655381 VZ655374:VZ655381 AFV655374:AFV655381 APR655374:APR655381 AZN655374:AZN655381 BJJ655374:BJJ655381 BTF655374:BTF655381 CDB655374:CDB655381 CMX655374:CMX655381 CWT655374:CWT655381 DGP655374:DGP655381 DQL655374:DQL655381 EAH655374:EAH655381 EKD655374:EKD655381 ETZ655374:ETZ655381 FDV655374:FDV655381 FNR655374:FNR655381 FXN655374:FXN655381 GHJ655374:GHJ655381 GRF655374:GRF655381 HBB655374:HBB655381 HKX655374:HKX655381 HUT655374:HUT655381 IEP655374:IEP655381 IOL655374:IOL655381 IYH655374:IYH655381 JID655374:JID655381 JRZ655374:JRZ655381 KBV655374:KBV655381 KLR655374:KLR655381 KVN655374:KVN655381 LFJ655374:LFJ655381 LPF655374:LPF655381 LZB655374:LZB655381 MIX655374:MIX655381 MST655374:MST655381 NCP655374:NCP655381 NML655374:NML655381 NWH655374:NWH655381 OGD655374:OGD655381 OPZ655374:OPZ655381 OZV655374:OZV655381 PJR655374:PJR655381 PTN655374:PTN655381 QDJ655374:QDJ655381 QNF655374:QNF655381 QXB655374:QXB655381 RGX655374:RGX655381 RQT655374:RQT655381 SAP655374:SAP655381 SKL655374:SKL655381 SUH655374:SUH655381 TED655374:TED655381 TNZ655374:TNZ655381 TXV655374:TXV655381 UHR655374:UHR655381 URN655374:URN655381 VBJ655374:VBJ655381 VLF655374:VLF655381 VVB655374:VVB655381 WEX655374:WEX655381 WOT655374:WOT655381 WYP655374:WYP655381 CH720910:CH720917 MD720910:MD720917 VZ720910:VZ720917 AFV720910:AFV720917 APR720910:APR720917 AZN720910:AZN720917 BJJ720910:BJJ720917 BTF720910:BTF720917 CDB720910:CDB720917 CMX720910:CMX720917 CWT720910:CWT720917 DGP720910:DGP720917 DQL720910:DQL720917 EAH720910:EAH720917 EKD720910:EKD720917 ETZ720910:ETZ720917 FDV720910:FDV720917 FNR720910:FNR720917 FXN720910:FXN720917 GHJ720910:GHJ720917 GRF720910:GRF720917 HBB720910:HBB720917 HKX720910:HKX720917 HUT720910:HUT720917 IEP720910:IEP720917 IOL720910:IOL720917 IYH720910:IYH720917 JID720910:JID720917 JRZ720910:JRZ720917 KBV720910:KBV720917 KLR720910:KLR720917 KVN720910:KVN720917 LFJ720910:LFJ720917 LPF720910:LPF720917 LZB720910:LZB720917 MIX720910:MIX720917 MST720910:MST720917 NCP720910:NCP720917 NML720910:NML720917 NWH720910:NWH720917 OGD720910:OGD720917 OPZ720910:OPZ720917 OZV720910:OZV720917 PJR720910:PJR720917 PTN720910:PTN720917 QDJ720910:QDJ720917 QNF720910:QNF720917 QXB720910:QXB720917 RGX720910:RGX720917 RQT720910:RQT720917 SAP720910:SAP720917 SKL720910:SKL720917 SUH720910:SUH720917 TED720910:TED720917 TNZ720910:TNZ720917 TXV720910:TXV720917 UHR720910:UHR720917 URN720910:URN720917 VBJ720910:VBJ720917 VLF720910:VLF720917 VVB720910:VVB720917 WEX720910:WEX720917 WOT720910:WOT720917 WYP720910:WYP720917 CH786446:CH786453 MD786446:MD786453 VZ786446:VZ786453 AFV786446:AFV786453 APR786446:APR786453 AZN786446:AZN786453 BJJ786446:BJJ786453 BTF786446:BTF786453 CDB786446:CDB786453 CMX786446:CMX786453 CWT786446:CWT786453 DGP786446:DGP786453 DQL786446:DQL786453 EAH786446:EAH786453 EKD786446:EKD786453 ETZ786446:ETZ786453 FDV786446:FDV786453 FNR786446:FNR786453 FXN786446:FXN786453 GHJ786446:GHJ786453 GRF786446:GRF786453 HBB786446:HBB786453 HKX786446:HKX786453 HUT786446:HUT786453 IEP786446:IEP786453 IOL786446:IOL786453 IYH786446:IYH786453 JID786446:JID786453 JRZ786446:JRZ786453 KBV786446:KBV786453 KLR786446:KLR786453 KVN786446:KVN786453 LFJ786446:LFJ786453 LPF786446:LPF786453 LZB786446:LZB786453 MIX786446:MIX786453 MST786446:MST786453 NCP786446:NCP786453 NML786446:NML786453 NWH786446:NWH786453 OGD786446:OGD786453 OPZ786446:OPZ786453 OZV786446:OZV786453 PJR786446:PJR786453 PTN786446:PTN786453 QDJ786446:QDJ786453 QNF786446:QNF786453 QXB786446:QXB786453 RGX786446:RGX786453 RQT786446:RQT786453 SAP786446:SAP786453 SKL786446:SKL786453 SUH786446:SUH786453 TED786446:TED786453 TNZ786446:TNZ786453 TXV786446:TXV786453 UHR786446:UHR786453 URN786446:URN786453 VBJ786446:VBJ786453 VLF786446:VLF786453 VVB786446:VVB786453 WEX786446:WEX786453 WOT786446:WOT786453 WYP786446:WYP786453 CH851982:CH851989 MD851982:MD851989 VZ851982:VZ851989 AFV851982:AFV851989 APR851982:APR851989 AZN851982:AZN851989 BJJ851982:BJJ851989 BTF851982:BTF851989 CDB851982:CDB851989 CMX851982:CMX851989 CWT851982:CWT851989 DGP851982:DGP851989 DQL851982:DQL851989 EAH851982:EAH851989 EKD851982:EKD851989 ETZ851982:ETZ851989 FDV851982:FDV851989 FNR851982:FNR851989 FXN851982:FXN851989 GHJ851982:GHJ851989 GRF851982:GRF851989 HBB851982:HBB851989 HKX851982:HKX851989 HUT851982:HUT851989 IEP851982:IEP851989 IOL851982:IOL851989 IYH851982:IYH851989 JID851982:JID851989 JRZ851982:JRZ851989 KBV851982:KBV851989 KLR851982:KLR851989 KVN851982:KVN851989 LFJ851982:LFJ851989 LPF851982:LPF851989 LZB851982:LZB851989 MIX851982:MIX851989 MST851982:MST851989 NCP851982:NCP851989 NML851982:NML851989 NWH851982:NWH851989 OGD851982:OGD851989 OPZ851982:OPZ851989 OZV851982:OZV851989 PJR851982:PJR851989 PTN851982:PTN851989 QDJ851982:QDJ851989 QNF851982:QNF851989 QXB851982:QXB851989 RGX851982:RGX851989 RQT851982:RQT851989 SAP851982:SAP851989 SKL851982:SKL851989 SUH851982:SUH851989 TED851982:TED851989 TNZ851982:TNZ851989 TXV851982:TXV851989 UHR851982:UHR851989 URN851982:URN851989 VBJ851982:VBJ851989 VLF851982:VLF851989 VVB851982:VVB851989 WEX851982:WEX851989 WOT851982:WOT851989 WYP851982:WYP851989 CH917518:CH917525 MD917518:MD917525 VZ917518:VZ917525 AFV917518:AFV917525 APR917518:APR917525 AZN917518:AZN917525 BJJ917518:BJJ917525 BTF917518:BTF917525 CDB917518:CDB917525 CMX917518:CMX917525 CWT917518:CWT917525 DGP917518:DGP917525 DQL917518:DQL917525 EAH917518:EAH917525 EKD917518:EKD917525 ETZ917518:ETZ917525 FDV917518:FDV917525 FNR917518:FNR917525 FXN917518:FXN917525 GHJ917518:GHJ917525 GRF917518:GRF917525 HBB917518:HBB917525 HKX917518:HKX917525 HUT917518:HUT917525 IEP917518:IEP917525 IOL917518:IOL917525 IYH917518:IYH917525 JID917518:JID917525 JRZ917518:JRZ917525 KBV917518:KBV917525 KLR917518:KLR917525 KVN917518:KVN917525 LFJ917518:LFJ917525 LPF917518:LPF917525 LZB917518:LZB917525 MIX917518:MIX917525 MST917518:MST917525 NCP917518:NCP917525 NML917518:NML917525 NWH917518:NWH917525 OGD917518:OGD917525 OPZ917518:OPZ917525 OZV917518:OZV917525 PJR917518:PJR917525 PTN917518:PTN917525 QDJ917518:QDJ917525 QNF917518:QNF917525 QXB917518:QXB917525 RGX917518:RGX917525 RQT917518:RQT917525 SAP917518:SAP917525 SKL917518:SKL917525 SUH917518:SUH917525 TED917518:TED917525 TNZ917518:TNZ917525 TXV917518:TXV917525 UHR917518:UHR917525 URN917518:URN917525 VBJ917518:VBJ917525 VLF917518:VLF917525 VVB917518:VVB917525 WEX917518:WEX917525 WOT917518:WOT917525 WYP917518:WYP917525 CH983054:CH983061 MD983054:MD983061 VZ983054:VZ983061 AFV983054:AFV983061 APR983054:APR983061 AZN983054:AZN983061 BJJ983054:BJJ983061 BTF983054:BTF983061 CDB983054:CDB983061 CMX983054:CMX983061 CWT983054:CWT983061 DGP983054:DGP983061 DQL983054:DQL983061 EAH983054:EAH983061 EKD983054:EKD983061 ETZ983054:ETZ983061 FDV983054:FDV983061 FNR983054:FNR983061 FXN983054:FXN983061 GHJ983054:GHJ983061 GRF983054:GRF983061 HBB983054:HBB983061 HKX983054:HKX983061 HUT983054:HUT983061 IEP983054:IEP983061 IOL983054:IOL983061 IYH983054:IYH983061 JID983054:JID983061 JRZ983054:JRZ983061 KBV983054:KBV983061 KLR983054:KLR983061 KVN983054:KVN983061 LFJ983054:LFJ983061 LPF983054:LPF983061 LZB983054:LZB983061 MIX983054:MIX983061 MST983054:MST983061 NCP983054:NCP983061 NML983054:NML983061 NWH983054:NWH983061 OGD983054:OGD983061 OPZ983054:OPZ983061 OZV983054:OZV983061 PJR983054:PJR983061 PTN983054:PTN983061 QDJ983054:QDJ983061 QNF983054:QNF983061 QXB983054:QXB983061 RGX983054:RGX983061 RQT983054:RQT983061 SAP983054:SAP983061 SKL983054:SKL983061 SUH983054:SUH983061 TED983054:TED983061 TNZ983054:TNZ983061 TXV983054:TXV983061 UHR983054:UHR983061 URN983054:URN983061 VBJ983054:VBJ983061 VLF983054:VLF983061 VVB983054:VVB983061 WEX983054:WEX983061 MD18:MD25 VZ18:VZ25 AFV18:AFV25 APR18:APR25 AZN18:AZN25 BJJ18:BJJ25 BTF18:BTF25 CDB18:CDB25 CMX18:CMX25 CWT18:CWT25 DGP18:DGP25 DQL18:DQL25 EAH18:EAH25 EKD18:EKD25 ETZ18:ETZ25 FDV18:FDV25 FNR18:FNR25 FXN18:FXN25 GHJ18:GHJ25 GRF18:GRF25 HBB18:HBB25 HKX18:HKX25 HUT18:HUT25 IEP18:IEP25 IOL18:IOL25 IYH18:IYH25 JID18:JID25 JRZ18:JRZ25 KBV18:KBV25 KLR18:KLR25 KVN18:KVN25 LFJ18:LFJ25 LPF18:LPF25 LZB18:LZB25 MIX18:MIX25 MST18:MST25 NCP18:NCP25 NML18:NML25 NWH18:NWH25 OGD18:OGD25 OPZ18:OPZ25 OZV18:OZV25 PJR18:PJR25 PTN18:PTN25 QDJ18:QDJ25 QNF18:QNF25 QXB18:QXB25 RGX18:RGX25 RQT18:RQT25 SAP18:SAP25 SKL18:SKL25 SUH18:SUH25 TED18:TED25 TNZ18:TNZ25 TXV18:TXV25 UHR18:UHR25 URN18:URN25 VBJ18:VBJ25 VLF18:VLF25 VVB18:VVB25 WEX18:WEX25 WOT18:WOT25 WYP18:WYP25" xr:uid="{00000000-0002-0000-0B00-000006000000}">
      <formula1>900</formula1>
    </dataValidation>
    <dataValidation type="list" allowBlank="1" showInputMessage="1" showErrorMessage="1" errorTitle="Ошибка" error="Выберите значение из списка" sqref="O22 LV22 VR22 AFN22 APJ22 AZF22 BJB22 BSX22 CCT22 CMP22 CWL22 DGH22 DQD22 DZZ22 EJV22 ETR22 FDN22 FNJ22 FXF22 GHB22 GQX22 HAT22 HKP22 HUL22 IEH22 IOD22 IXZ22 JHV22 JRR22 KBN22 KLJ22 KVF22 LFB22 LOX22 LYT22 MIP22 MSL22 NCH22 NMD22 NVZ22 OFV22 OPR22 OZN22 PJJ22 PTF22 QDB22 QMX22 QWT22 RGP22 RQL22 SAH22 SKD22 STZ22 TDV22 TNR22 TXN22 UHJ22 URF22 VBB22 VKX22 VUT22 WEP22 WOL22 WYH22 O65554 LV65554 VR65554 AFN65554 APJ65554 AZF65554 BJB65554 BSX65554 CCT65554 CMP65554 CWL65554 DGH65554 DQD65554 DZZ65554 EJV65554 ETR65554 FDN65554 FNJ65554 FXF65554 GHB65554 GQX65554 HAT65554 HKP65554 HUL65554 IEH65554 IOD65554 IXZ65554 JHV65554 JRR65554 KBN65554 KLJ65554 KVF65554 LFB65554 LOX65554 LYT65554 MIP65554 MSL65554 NCH65554 NMD65554 NVZ65554 OFV65554 OPR65554 OZN65554 PJJ65554 PTF65554 QDB65554 QMX65554 QWT65554 RGP65554 RQL65554 SAH65554 SKD65554 STZ65554 TDV65554 TNR65554 TXN65554 UHJ65554 URF65554 VBB65554 VKX65554 VUT65554 WEP65554 WOL65554 WYH65554 O131090 LV131090 VR131090 AFN131090 APJ131090 AZF131090 BJB131090 BSX131090 CCT131090 CMP131090 CWL131090 DGH131090 DQD131090 DZZ131090 EJV131090 ETR131090 FDN131090 FNJ131090 FXF131090 GHB131090 GQX131090 HAT131090 HKP131090 HUL131090 IEH131090 IOD131090 IXZ131090 JHV131090 JRR131090 KBN131090 KLJ131090 KVF131090 LFB131090 LOX131090 LYT131090 MIP131090 MSL131090 NCH131090 NMD131090 NVZ131090 OFV131090 OPR131090 OZN131090 PJJ131090 PTF131090 QDB131090 QMX131090 QWT131090 RGP131090 RQL131090 SAH131090 SKD131090 STZ131090 TDV131090 TNR131090 TXN131090 UHJ131090 URF131090 VBB131090 VKX131090 VUT131090 WEP131090 WOL131090 WYH131090 O196626 LV196626 VR196626 AFN196626 APJ196626 AZF196626 BJB196626 BSX196626 CCT196626 CMP196626 CWL196626 DGH196626 DQD196626 DZZ196626 EJV196626 ETR196626 FDN196626 FNJ196626 FXF196626 GHB196626 GQX196626 HAT196626 HKP196626 HUL196626 IEH196626 IOD196626 IXZ196626 JHV196626 JRR196626 KBN196626 KLJ196626 KVF196626 LFB196626 LOX196626 LYT196626 MIP196626 MSL196626 NCH196626 NMD196626 NVZ196626 OFV196626 OPR196626 OZN196626 PJJ196626 PTF196626 QDB196626 QMX196626 QWT196626 RGP196626 RQL196626 SAH196626 SKD196626 STZ196626 TDV196626 TNR196626 TXN196626 UHJ196626 URF196626 VBB196626 VKX196626 VUT196626 WEP196626 WOL196626 WYH196626 O262162 LV262162 VR262162 AFN262162 APJ262162 AZF262162 BJB262162 BSX262162 CCT262162 CMP262162 CWL262162 DGH262162 DQD262162 DZZ262162 EJV262162 ETR262162 FDN262162 FNJ262162 FXF262162 GHB262162 GQX262162 HAT262162 HKP262162 HUL262162 IEH262162 IOD262162 IXZ262162 JHV262162 JRR262162 KBN262162 KLJ262162 KVF262162 LFB262162 LOX262162 LYT262162 MIP262162 MSL262162 NCH262162 NMD262162 NVZ262162 OFV262162 OPR262162 OZN262162 PJJ262162 PTF262162 QDB262162 QMX262162 QWT262162 RGP262162 RQL262162 SAH262162 SKD262162 STZ262162 TDV262162 TNR262162 TXN262162 UHJ262162 URF262162 VBB262162 VKX262162 VUT262162 WEP262162 WOL262162 WYH262162 O327698 LV327698 VR327698 AFN327698 APJ327698 AZF327698 BJB327698 BSX327698 CCT327698 CMP327698 CWL327698 DGH327698 DQD327698 DZZ327698 EJV327698 ETR327698 FDN327698 FNJ327698 FXF327698 GHB327698 GQX327698 HAT327698 HKP327698 HUL327698 IEH327698 IOD327698 IXZ327698 JHV327698 JRR327698 KBN327698 KLJ327698 KVF327698 LFB327698 LOX327698 LYT327698 MIP327698 MSL327698 NCH327698 NMD327698 NVZ327698 OFV327698 OPR327698 OZN327698 PJJ327698 PTF327698 QDB327698 QMX327698 QWT327698 RGP327698 RQL327698 SAH327698 SKD327698 STZ327698 TDV327698 TNR327698 TXN327698 UHJ327698 URF327698 VBB327698 VKX327698 VUT327698 WEP327698 WOL327698 WYH327698 O393234 LV393234 VR393234 AFN393234 APJ393234 AZF393234 BJB393234 BSX393234 CCT393234 CMP393234 CWL393234 DGH393234 DQD393234 DZZ393234 EJV393234 ETR393234 FDN393234 FNJ393234 FXF393234 GHB393234 GQX393234 HAT393234 HKP393234 HUL393234 IEH393234 IOD393234 IXZ393234 JHV393234 JRR393234 KBN393234 KLJ393234 KVF393234 LFB393234 LOX393234 LYT393234 MIP393234 MSL393234 NCH393234 NMD393234 NVZ393234 OFV393234 OPR393234 OZN393234 PJJ393234 PTF393234 QDB393234 QMX393234 QWT393234 RGP393234 RQL393234 SAH393234 SKD393234 STZ393234 TDV393234 TNR393234 TXN393234 UHJ393234 URF393234 VBB393234 VKX393234 VUT393234 WEP393234 WOL393234 WYH393234 O458770 LV458770 VR458770 AFN458770 APJ458770 AZF458770 BJB458770 BSX458770 CCT458770 CMP458770 CWL458770 DGH458770 DQD458770 DZZ458770 EJV458770 ETR458770 FDN458770 FNJ458770 FXF458770 GHB458770 GQX458770 HAT458770 HKP458770 HUL458770 IEH458770 IOD458770 IXZ458770 JHV458770 JRR458770 KBN458770 KLJ458770 KVF458770 LFB458770 LOX458770 LYT458770 MIP458770 MSL458770 NCH458770 NMD458770 NVZ458770 OFV458770 OPR458770 OZN458770 PJJ458770 PTF458770 QDB458770 QMX458770 QWT458770 RGP458770 RQL458770 SAH458770 SKD458770 STZ458770 TDV458770 TNR458770 TXN458770 UHJ458770 URF458770 VBB458770 VKX458770 VUT458770 WEP458770 WOL458770 WYH458770 O524306 LV524306 VR524306 AFN524306 APJ524306 AZF524306 BJB524306 BSX524306 CCT524306 CMP524306 CWL524306 DGH524306 DQD524306 DZZ524306 EJV524306 ETR524306 FDN524306 FNJ524306 FXF524306 GHB524306 GQX524306 HAT524306 HKP524306 HUL524306 IEH524306 IOD524306 IXZ524306 JHV524306 JRR524306 KBN524306 KLJ524306 KVF524306 LFB524306 LOX524306 LYT524306 MIP524306 MSL524306 NCH524306 NMD524306 NVZ524306 OFV524306 OPR524306 OZN524306 PJJ524306 PTF524306 QDB524306 QMX524306 QWT524306 RGP524306 RQL524306 SAH524306 SKD524306 STZ524306 TDV524306 TNR524306 TXN524306 UHJ524306 URF524306 VBB524306 VKX524306 VUT524306 WEP524306 WOL524306 WYH524306 O589842 LV589842 VR589842 AFN589842 APJ589842 AZF589842 BJB589842 BSX589842 CCT589842 CMP589842 CWL589842 DGH589842 DQD589842 DZZ589842 EJV589842 ETR589842 FDN589842 FNJ589842 FXF589842 GHB589842 GQX589842 HAT589842 HKP589842 HUL589842 IEH589842 IOD589842 IXZ589842 JHV589842 JRR589842 KBN589842 KLJ589842 KVF589842 LFB589842 LOX589842 LYT589842 MIP589842 MSL589842 NCH589842 NMD589842 NVZ589842 OFV589842 OPR589842 OZN589842 PJJ589842 PTF589842 QDB589842 QMX589842 QWT589842 RGP589842 RQL589842 SAH589842 SKD589842 STZ589842 TDV589842 TNR589842 TXN589842 UHJ589842 URF589842 VBB589842 VKX589842 VUT589842 WEP589842 WOL589842 WYH589842 O655378 LV655378 VR655378 AFN655378 APJ655378 AZF655378 BJB655378 BSX655378 CCT655378 CMP655378 CWL655378 DGH655378 DQD655378 DZZ655378 EJV655378 ETR655378 FDN655378 FNJ655378 FXF655378 GHB655378 GQX655378 HAT655378 HKP655378 HUL655378 IEH655378 IOD655378 IXZ655378 JHV655378 JRR655378 KBN655378 KLJ655378 KVF655378 LFB655378 LOX655378 LYT655378 MIP655378 MSL655378 NCH655378 NMD655378 NVZ655378 OFV655378 OPR655378 OZN655378 PJJ655378 PTF655378 QDB655378 QMX655378 QWT655378 RGP655378 RQL655378 SAH655378 SKD655378 STZ655378 TDV655378 TNR655378 TXN655378 UHJ655378 URF655378 VBB655378 VKX655378 VUT655378 WEP655378 WOL655378 WYH655378 O720914 LV720914 VR720914 AFN720914 APJ720914 AZF720914 BJB720914 BSX720914 CCT720914 CMP720914 CWL720914 DGH720914 DQD720914 DZZ720914 EJV720914 ETR720914 FDN720914 FNJ720914 FXF720914 GHB720914 GQX720914 HAT720914 HKP720914 HUL720914 IEH720914 IOD720914 IXZ720914 JHV720914 JRR720914 KBN720914 KLJ720914 KVF720914 LFB720914 LOX720914 LYT720914 MIP720914 MSL720914 NCH720914 NMD720914 NVZ720914 OFV720914 OPR720914 OZN720914 PJJ720914 PTF720914 QDB720914 QMX720914 QWT720914 RGP720914 RQL720914 SAH720914 SKD720914 STZ720914 TDV720914 TNR720914 TXN720914 UHJ720914 URF720914 VBB720914 VKX720914 VUT720914 WEP720914 WOL720914 WYH720914 O786450 LV786450 VR786450 AFN786450 APJ786450 AZF786450 BJB786450 BSX786450 CCT786450 CMP786450 CWL786450 DGH786450 DQD786450 DZZ786450 EJV786450 ETR786450 FDN786450 FNJ786450 FXF786450 GHB786450 GQX786450 HAT786450 HKP786450 HUL786450 IEH786450 IOD786450 IXZ786450 JHV786450 JRR786450 KBN786450 KLJ786450 KVF786450 LFB786450 LOX786450 LYT786450 MIP786450 MSL786450 NCH786450 NMD786450 NVZ786450 OFV786450 OPR786450 OZN786450 PJJ786450 PTF786450 QDB786450 QMX786450 QWT786450 RGP786450 RQL786450 SAH786450 SKD786450 STZ786450 TDV786450 TNR786450 TXN786450 UHJ786450 URF786450 VBB786450 VKX786450 VUT786450 WEP786450 WOL786450 WYH786450 O851986 LV851986 VR851986 AFN851986 APJ851986 AZF851986 BJB851986 BSX851986 CCT851986 CMP851986 CWL851986 DGH851986 DQD851986 DZZ851986 EJV851986 ETR851986 FDN851986 FNJ851986 FXF851986 GHB851986 GQX851986 HAT851986 HKP851986 HUL851986 IEH851986 IOD851986 IXZ851986 JHV851986 JRR851986 KBN851986 KLJ851986 KVF851986 LFB851986 LOX851986 LYT851986 MIP851986 MSL851986 NCH851986 NMD851986 NVZ851986 OFV851986 OPR851986 OZN851986 PJJ851986 PTF851986 QDB851986 QMX851986 QWT851986 RGP851986 RQL851986 SAH851986 SKD851986 STZ851986 TDV851986 TNR851986 TXN851986 UHJ851986 URF851986 VBB851986 VKX851986 VUT851986 WEP851986 WOL851986 WYH851986 O917522 LV917522 VR917522 AFN917522 APJ917522 AZF917522 BJB917522 BSX917522 CCT917522 CMP917522 CWL917522 DGH917522 DQD917522 DZZ917522 EJV917522 ETR917522 FDN917522 FNJ917522 FXF917522 GHB917522 GQX917522 HAT917522 HKP917522 HUL917522 IEH917522 IOD917522 IXZ917522 JHV917522 JRR917522 KBN917522 KLJ917522 KVF917522 LFB917522 LOX917522 LYT917522 MIP917522 MSL917522 NCH917522 NMD917522 NVZ917522 OFV917522 OPR917522 OZN917522 PJJ917522 PTF917522 QDB917522 QMX917522 QWT917522 RGP917522 RQL917522 SAH917522 SKD917522 STZ917522 TDV917522 TNR917522 TXN917522 UHJ917522 URF917522 VBB917522 VKX917522 VUT917522 WEP917522 WOL917522 WYH917522 O983058 LV983058 VR983058 AFN983058 APJ983058 AZF983058 BJB983058 BSX983058 CCT983058 CMP983058 CWL983058 DGH983058 DQD983058 DZZ983058 EJV983058 ETR983058 FDN983058 FNJ983058 FXF983058 GHB983058 GQX983058 HAT983058 HKP983058 HUL983058 IEH983058 IOD983058 IXZ983058 JHV983058 JRR983058 KBN983058 KLJ983058 KVF983058 LFB983058 LOX983058 LYT983058 MIP983058 MSL983058 NCH983058 NMD983058 NVZ983058 OFV983058 OPR983058 OZN983058 PJJ983058 PTF983058 QDB983058 QMX983058 QWT983058 RGP983058 RQL983058 SAH983058 SKD983058 STZ983058 TDV983058 TNR983058 TXN983058 UHJ983058 URF983058 VBB983058 VKX983058 VUT983058 WEP983058 WOL983058 WYH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BE22 BE65554 BE131090 BE196626 BE262162 BE327698 BE393234 BE458770 BE524306 BE589842 BE655378 BE720914 BE786450 BE851986 BE917522 BE983058 BL22 BL65554 BL131090 BL196626 BL262162 BL327698 BL393234 BL458770 BL524306 BL589842 BL655378 BL720914 BL786450 BL851986 BL917522 BL983058 BS22 BS65554 BS131090 BS196626 BS262162 BS327698 BS393234 BS458770 BS524306 BS589842 BS655378 BS720914 BS786450 BS851986 BS917522 BS983058 BZ22 BZ65554 BZ131090 BZ196626 BZ262162 BZ327698 BZ393234 BZ458770 BZ524306 BZ589842 BZ655378 BZ720914 BZ786450 BZ851986 BZ917522 BZ983058" xr:uid="{00000000-0002-0000-0B00-000007000000}">
      <formula1>kind_of_scheme_in</formula1>
    </dataValidation>
    <dataValidation type="list" allowBlank="1" showInputMessage="1" showErrorMessage="1" errorTitle="Ошибка" error="Выберите значение из списка" prompt="Выберите значение из списка" sqref="O23 V23 AC23 AJ23 AQ23 AX23 BE23 BL23 BS23 BZ23" xr:uid="{00000000-0002-0000-0B00-000009000000}">
      <formula1>kind_of_cons</formula1>
    </dataValidation>
    <dataValidation type="decimal" allowBlank="1" showErrorMessage="1" errorTitle="Ошибка" error="Допускается ввод только действительных чисел!" sqref="O24 V24 AC24 AJ24 AQ24 AX24 BE24 BL24 BS24 BZ24" xr:uid="{ED6C6828-DE5C-4404-9F32-D8690FB62215}">
      <formula1>-9.99999999999999E+23</formula1>
      <formula2>9.99999999999999E+23</formula2>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BJ24:BJ25 BQ24:BQ25 BX24:BX25 CE24:CE25" xr:uid="{EC83717A-DE6A-4056-9A43-57F1D09B3A6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4" t="s">
        <v>470</v>
      </c>
      <c r="G2" s="1275"/>
      <c r="H2" s="1276"/>
      <c r="I2" s="609"/>
    </row>
    <row r="3" spans="1:20" ht="3" customHeight="1"/>
    <row r="4" spans="1:20" s="539" customFormat="1" ht="11.25">
      <c r="A4" s="559"/>
      <c r="B4" s="559"/>
      <c r="C4" s="559"/>
      <c r="D4" s="559"/>
      <c r="F4" s="1235" t="s">
        <v>445</v>
      </c>
      <c r="G4" s="1235"/>
      <c r="H4" s="1235"/>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29.04.2021</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307" t="s">
        <v>717</v>
      </c>
      <c r="M5" s="1307"/>
      <c r="N5" s="1307"/>
      <c r="O5" s="1307"/>
      <c r="P5" s="1307"/>
      <c r="Q5" s="1307"/>
      <c r="R5" s="1307"/>
      <c r="S5" s="1307"/>
      <c r="T5" s="1307"/>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8"/>
      <c r="N7" s="749"/>
      <c r="O7" s="1317"/>
      <c r="P7" s="1317"/>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283"/>
      <c r="P9" s="1283"/>
      <c r="Q9" s="1283"/>
      <c r="R9" s="1283"/>
      <c r="S9" s="1283"/>
      <c r="T9" s="1283"/>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284" t="str">
        <f>IF(datePr_ch="",IF(datePr="","",datePr),datePr_ch)</f>
        <v>29.04.2021</v>
      </c>
      <c r="P10" s="1284"/>
      <c r="Q10" s="1284"/>
      <c r="R10" s="1284"/>
      <c r="S10" s="1284"/>
      <c r="T10" s="1284"/>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284" t="str">
        <f>IF(numberPr_ch="",IF(numberPr="","",numberPr),numberPr_ch)</f>
        <v>53</v>
      </c>
      <c r="P11" s="1284"/>
      <c r="Q11" s="1284"/>
      <c r="R11" s="1284"/>
      <c r="S11" s="1284"/>
      <c r="T11" s="1284"/>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1"/>
      <c r="M12" s="1046"/>
      <c r="O12" s="1283"/>
      <c r="P12" s="1283"/>
      <c r="Q12" s="1283"/>
      <c r="R12" s="1283"/>
      <c r="S12" s="1283"/>
      <c r="T12" s="1283"/>
      <c r="U12" s="780"/>
      <c r="V12" s="780"/>
      <c r="X12" s="1121"/>
      <c r="Y12" s="1121"/>
      <c r="Z12" s="1121"/>
      <c r="AA12" s="1121"/>
      <c r="AB12" s="1121"/>
    </row>
    <row r="13" spans="1:34" s="539" customFormat="1" ht="11.25" hidden="1">
      <c r="A13" s="559"/>
      <c r="B13" s="559"/>
      <c r="C13" s="559"/>
      <c r="D13" s="559"/>
      <c r="E13" s="559"/>
      <c r="F13" s="559"/>
      <c r="G13" s="559"/>
      <c r="H13" s="559"/>
      <c r="L13" s="1308"/>
      <c r="M13" s="1308"/>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285"/>
      <c r="P14" s="1285"/>
      <c r="Q14" s="1285"/>
      <c r="R14" s="1285"/>
      <c r="S14" s="1285"/>
      <c r="T14" s="1285"/>
      <c r="U14" s="1285"/>
    </row>
    <row r="15" spans="1:34">
      <c r="J15" s="499"/>
      <c r="K15" s="499"/>
      <c r="L15" s="1235" t="s">
        <v>445</v>
      </c>
      <c r="M15" s="1235"/>
      <c r="N15" s="1235"/>
      <c r="O15" s="1235"/>
      <c r="P15" s="1235"/>
      <c r="Q15" s="1235"/>
      <c r="R15" s="1235"/>
      <c r="S15" s="1235"/>
      <c r="T15" s="1235"/>
      <c r="U15" s="1235"/>
      <c r="V15" s="1235"/>
      <c r="W15" s="1235" t="s">
        <v>446</v>
      </c>
    </row>
    <row r="16" spans="1:34" ht="14.25" customHeight="1">
      <c r="J16" s="499"/>
      <c r="K16" s="499"/>
      <c r="L16" s="1291" t="s">
        <v>91</v>
      </c>
      <c r="M16" s="1291" t="s">
        <v>602</v>
      </c>
      <c r="N16" s="630"/>
      <c r="O16" s="1292" t="s">
        <v>604</v>
      </c>
      <c r="P16" s="1293"/>
      <c r="Q16" s="1293"/>
      <c r="R16" s="1293"/>
      <c r="S16" s="1293"/>
      <c r="T16" s="1294"/>
      <c r="U16" s="1302" t="s">
        <v>339</v>
      </c>
      <c r="V16" s="1288" t="s">
        <v>274</v>
      </c>
      <c r="W16" s="1235"/>
    </row>
    <row r="17" spans="1:36" ht="14.25" customHeight="1">
      <c r="J17" s="499"/>
      <c r="K17" s="499"/>
      <c r="L17" s="1291"/>
      <c r="M17" s="1291"/>
      <c r="N17" s="631"/>
      <c r="O17" s="1297" t="s">
        <v>578</v>
      </c>
      <c r="P17" s="1295" t="s">
        <v>270</v>
      </c>
      <c r="Q17" s="1296"/>
      <c r="R17" s="1299" t="s">
        <v>615</v>
      </c>
      <c r="S17" s="1300"/>
      <c r="T17" s="1301"/>
      <c r="U17" s="1303"/>
      <c r="V17" s="1289"/>
      <c r="W17" s="1235"/>
    </row>
    <row r="18" spans="1:36" ht="33.75" customHeight="1">
      <c r="J18" s="499"/>
      <c r="K18" s="499"/>
      <c r="L18" s="1291"/>
      <c r="M18" s="1291"/>
      <c r="N18" s="632"/>
      <c r="O18" s="1298"/>
      <c r="P18" s="505" t="s">
        <v>579</v>
      </c>
      <c r="Q18" s="505" t="s">
        <v>6</v>
      </c>
      <c r="R18" s="506" t="s">
        <v>273</v>
      </c>
      <c r="S18" s="1286" t="s">
        <v>272</v>
      </c>
      <c r="T18" s="1287"/>
      <c r="U18" s="1304"/>
      <c r="V18" s="1290"/>
      <c r="W18" s="1235"/>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309">
        <f ca="1">OFFSET(S19,0,-1)+1</f>
        <v>7</v>
      </c>
      <c r="T19" s="1309"/>
      <c r="U19" s="617">
        <f ca="1">OFFSET(U19,0,-2)+1</f>
        <v>8</v>
      </c>
      <c r="V19" s="618">
        <f ca="1">OFFSET(V19,0,-1)</f>
        <v>8</v>
      </c>
      <c r="W19" s="617">
        <f ca="1">OFFSET(W19,0,-1)+1</f>
        <v>9</v>
      </c>
    </row>
    <row r="20" spans="1:36" ht="22.5">
      <c r="A20" s="1310">
        <v>1</v>
      </c>
      <c r="B20" s="831"/>
      <c r="C20" s="831"/>
      <c r="D20" s="831"/>
      <c r="E20" s="832"/>
      <c r="F20" s="833"/>
      <c r="G20" s="833"/>
      <c r="H20" s="833"/>
      <c r="I20" s="834"/>
      <c r="J20" s="829"/>
      <c r="K20" s="836"/>
      <c r="L20" s="562">
        <f>mergeValue(A20)</f>
        <v>1</v>
      </c>
      <c r="M20" s="610" t="s">
        <v>19</v>
      </c>
      <c r="N20" s="615"/>
      <c r="O20" s="1311"/>
      <c r="P20" s="1311"/>
      <c r="Q20" s="1311"/>
      <c r="R20" s="1311"/>
      <c r="S20" s="1311"/>
      <c r="T20" s="1311"/>
      <c r="U20" s="1311"/>
      <c r="V20" s="1311"/>
      <c r="W20" s="1129" t="s">
        <v>718</v>
      </c>
      <c r="Y20" s="558"/>
      <c r="Z20" s="558" t="str">
        <f t="shared" ref="Z20:Z33" si="0">IF(M20="","",M20 )</f>
        <v>Наименование тарифа</v>
      </c>
      <c r="AA20" s="558"/>
      <c r="AB20" s="558"/>
      <c r="AC20" s="558"/>
      <c r="AI20" s="554"/>
      <c r="AJ20" s="554"/>
    </row>
    <row r="21" spans="1:36" ht="22.5">
      <c r="A21" s="1310"/>
      <c r="B21" s="1310">
        <v>1</v>
      </c>
      <c r="C21" s="831"/>
      <c r="D21" s="831"/>
      <c r="E21" s="833"/>
      <c r="F21" s="833"/>
      <c r="G21" s="833"/>
      <c r="H21" s="833"/>
      <c r="I21" s="828"/>
      <c r="J21" s="827"/>
      <c r="K21" s="830"/>
      <c r="L21" s="562" t="str">
        <f>mergeValue(A21) &amp;"."&amp; mergeValue(B21)</f>
        <v>1.1</v>
      </c>
      <c r="M21" s="516" t="s">
        <v>15</v>
      </c>
      <c r="N21" s="615"/>
      <c r="O21" s="1311"/>
      <c r="P21" s="1311"/>
      <c r="Q21" s="1311"/>
      <c r="R21" s="1311"/>
      <c r="S21" s="1311"/>
      <c r="T21" s="1311"/>
      <c r="U21" s="1311"/>
      <c r="V21" s="1311"/>
      <c r="W21" s="1129" t="s">
        <v>459</v>
      </c>
      <c r="Y21" s="558"/>
      <c r="Z21" s="558" t="str">
        <f t="shared" si="0"/>
        <v>Территория действия тарифа</v>
      </c>
      <c r="AA21" s="558"/>
      <c r="AB21" s="558"/>
      <c r="AC21" s="558"/>
      <c r="AI21" s="554"/>
      <c r="AJ21" s="554"/>
    </row>
    <row r="22" spans="1:36" ht="22.5">
      <c r="A22" s="1310"/>
      <c r="B22" s="1310"/>
      <c r="C22" s="1310">
        <v>1</v>
      </c>
      <c r="D22" s="831"/>
      <c r="E22" s="833"/>
      <c r="F22" s="833"/>
      <c r="G22" s="833"/>
      <c r="H22" s="833"/>
      <c r="I22" s="835"/>
      <c r="J22" s="827"/>
      <c r="K22" s="830"/>
      <c r="L22" s="562" t="str">
        <f>mergeValue(A22) &amp;"."&amp; mergeValue(B22)&amp;"."&amp; mergeValue(C22)</f>
        <v>1.1.1</v>
      </c>
      <c r="M22" s="517" t="s">
        <v>7</v>
      </c>
      <c r="N22" s="615"/>
      <c r="O22" s="1311"/>
      <c r="P22" s="1311"/>
      <c r="Q22" s="1311"/>
      <c r="R22" s="1311"/>
      <c r="S22" s="1311"/>
      <c r="T22" s="1311"/>
      <c r="U22" s="1311"/>
      <c r="V22" s="1311"/>
      <c r="W22" s="1129" t="s">
        <v>600</v>
      </c>
      <c r="Y22" s="558"/>
      <c r="Z22" s="558" t="str">
        <f t="shared" si="0"/>
        <v xml:space="preserve">Наименование системы теплоснабжения </v>
      </c>
      <c r="AA22" s="558"/>
      <c r="AB22" s="558"/>
      <c r="AC22" s="558"/>
      <c r="AI22" s="554"/>
      <c r="AJ22" s="554"/>
    </row>
    <row r="23" spans="1:36" ht="22.5">
      <c r="A23" s="1310"/>
      <c r="B23" s="1310"/>
      <c r="C23" s="1310"/>
      <c r="D23" s="1310">
        <v>1</v>
      </c>
      <c r="E23" s="833"/>
      <c r="F23" s="833"/>
      <c r="G23" s="833"/>
      <c r="H23" s="833"/>
      <c r="I23" s="835"/>
      <c r="J23" s="827"/>
      <c r="K23" s="830"/>
      <c r="L23" s="562" t="str">
        <f>mergeValue(A23) &amp;"."&amp; mergeValue(B23)&amp;"."&amp; mergeValue(C23)&amp;"."&amp; mergeValue(D23)</f>
        <v>1.1.1.1</v>
      </c>
      <c r="M23" s="518" t="s">
        <v>21</v>
      </c>
      <c r="N23" s="615"/>
      <c r="O23" s="1311"/>
      <c r="P23" s="1311"/>
      <c r="Q23" s="1311"/>
      <c r="R23" s="1311"/>
      <c r="S23" s="1311"/>
      <c r="T23" s="1311"/>
      <c r="U23" s="1311"/>
      <c r="V23" s="1311"/>
      <c r="W23" s="1129" t="s">
        <v>601</v>
      </c>
      <c r="Y23" s="558"/>
      <c r="Z23" s="558" t="str">
        <f t="shared" si="0"/>
        <v xml:space="preserve">Источник тепловой энергии  </v>
      </c>
      <c r="AA23" s="558"/>
      <c r="AB23" s="558"/>
      <c r="AC23" s="558"/>
      <c r="AI23" s="554"/>
      <c r="AJ23" s="554"/>
    </row>
    <row r="24" spans="1:36" ht="78.75">
      <c r="A24" s="1310"/>
      <c r="B24" s="1310"/>
      <c r="C24" s="1310"/>
      <c r="D24" s="1310"/>
      <c r="E24" s="1310">
        <v>1</v>
      </c>
      <c r="F24" s="833"/>
      <c r="G24" s="833"/>
      <c r="H24" s="831">
        <v>1</v>
      </c>
      <c r="I24" s="1310">
        <v>1</v>
      </c>
      <c r="J24" s="833"/>
      <c r="K24" s="838"/>
      <c r="L24" s="562" t="str">
        <f>mergeValue(A24) &amp;"."&amp; mergeValue(B24)&amp;"."&amp; mergeValue(C24)&amp;"."&amp; mergeValue(D24)&amp;"."&amp; mergeValue(E24)</f>
        <v>1.1.1.1.1</v>
      </c>
      <c r="M24" s="524" t="s">
        <v>8</v>
      </c>
      <c r="N24" s="615"/>
      <c r="O24" s="1312"/>
      <c r="P24" s="1312"/>
      <c r="Q24" s="1312"/>
      <c r="R24" s="1312"/>
      <c r="S24" s="1312"/>
      <c r="T24" s="1312"/>
      <c r="U24" s="1312"/>
      <c r="V24" s="1312"/>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310"/>
      <c r="B25" s="1310"/>
      <c r="C25" s="1310"/>
      <c r="D25" s="1310"/>
      <c r="E25" s="1310"/>
      <c r="F25" s="1310">
        <v>1</v>
      </c>
      <c r="G25" s="831"/>
      <c r="H25" s="831"/>
      <c r="I25" s="1310"/>
      <c r="J25" s="1310">
        <v>1</v>
      </c>
      <c r="K25" s="839"/>
      <c r="L25" s="562" t="str">
        <f>mergeValue(A25) &amp;"."&amp; mergeValue(B25)&amp;"."&amp; mergeValue(C25)&amp;"."&amp; mergeValue(D25)&amp;"."&amp; mergeValue(E25)&amp;"."&amp; mergeValue(F25)</f>
        <v>1.1.1.1.1.1</v>
      </c>
      <c r="M25" s="525" t="s">
        <v>9</v>
      </c>
      <c r="N25" s="615"/>
      <c r="O25" s="1313"/>
      <c r="P25" s="1314"/>
      <c r="Q25" s="1314"/>
      <c r="R25" s="1314"/>
      <c r="S25" s="1314"/>
      <c r="T25" s="1314"/>
      <c r="U25" s="1314"/>
      <c r="V25" s="1315"/>
      <c r="W25" s="1129" t="s">
        <v>720</v>
      </c>
      <c r="Y25" s="558"/>
      <c r="Z25" s="558" t="str">
        <f t="shared" si="0"/>
        <v>Группа потребителей</v>
      </c>
      <c r="AA25" s="558"/>
      <c r="AB25" s="558"/>
      <c r="AC25" s="558"/>
      <c r="AI25" s="554"/>
      <c r="AJ25" s="554"/>
    </row>
    <row r="26" spans="1:36" ht="122.1" customHeight="1">
      <c r="A26" s="1310"/>
      <c r="B26" s="1310"/>
      <c r="C26" s="1310"/>
      <c r="D26" s="1310"/>
      <c r="E26" s="1310"/>
      <c r="F26" s="1310"/>
      <c r="G26" s="831">
        <v>1</v>
      </c>
      <c r="H26" s="831"/>
      <c r="I26" s="1310"/>
      <c r="J26" s="1310"/>
      <c r="K26" s="839">
        <v>1</v>
      </c>
      <c r="L26" s="562" t="str">
        <f>mergeValue(A26) &amp;"."&amp; mergeValue(B26)&amp;"."&amp; mergeValue(C26)&amp;"."&amp; mergeValue(D26)&amp;"."&amp; mergeValue(E26)&amp;"."&amp; mergeValue(F26)&amp;"."&amp; mergeValue(G26)</f>
        <v>1.1.1.1.1.1.1</v>
      </c>
      <c r="M26" s="1088"/>
      <c r="N26" s="615"/>
      <c r="O26" s="532"/>
      <c r="P26" s="532"/>
      <c r="Q26" s="1040"/>
      <c r="R26" s="1305"/>
      <c r="S26" s="1306" t="s">
        <v>83</v>
      </c>
      <c r="T26" s="1305"/>
      <c r="U26" s="1306" t="s">
        <v>84</v>
      </c>
      <c r="V26" s="532"/>
      <c r="W26" s="1280" t="s">
        <v>721</v>
      </c>
      <c r="X26" s="554" t="str">
        <f>strCheckDate(O27:V27)</f>
        <v/>
      </c>
      <c r="Y26" s="558"/>
      <c r="Z26" s="558" t="str">
        <f t="shared" si="0"/>
        <v/>
      </c>
      <c r="AA26" s="558"/>
      <c r="AB26" s="558"/>
      <c r="AC26" s="558"/>
      <c r="AI26" s="554"/>
      <c r="AJ26" s="554"/>
    </row>
    <row r="27" spans="1:36" ht="11.25" hidden="1">
      <c r="A27" s="1310"/>
      <c r="B27" s="1310"/>
      <c r="C27" s="1310"/>
      <c r="D27" s="1310"/>
      <c r="E27" s="1310"/>
      <c r="F27" s="1310"/>
      <c r="G27" s="831"/>
      <c r="H27" s="831"/>
      <c r="I27" s="1310"/>
      <c r="J27" s="1310"/>
      <c r="K27" s="839"/>
      <c r="L27" s="569"/>
      <c r="M27" s="615"/>
      <c r="N27" s="615"/>
      <c r="O27" s="532"/>
      <c r="P27" s="532"/>
      <c r="Q27" s="553" t="str">
        <f>R26 &amp; "-" &amp; T26</f>
        <v>-</v>
      </c>
      <c r="R27" s="1305"/>
      <c r="S27" s="1306"/>
      <c r="T27" s="1305"/>
      <c r="U27" s="1306"/>
      <c r="V27" s="532"/>
      <c r="W27" s="1281"/>
      <c r="Y27" s="558"/>
      <c r="Z27" s="558" t="str">
        <f t="shared" si="0"/>
        <v/>
      </c>
      <c r="AA27" s="558"/>
      <c r="AB27" s="558"/>
      <c r="AC27" s="558"/>
      <c r="AI27" s="554"/>
      <c r="AJ27" s="554"/>
    </row>
    <row r="28" spans="1:36" ht="15" customHeight="1">
      <c r="A28" s="1310"/>
      <c r="B28" s="1310"/>
      <c r="C28" s="1310"/>
      <c r="D28" s="1310"/>
      <c r="E28" s="1310"/>
      <c r="F28" s="1310"/>
      <c r="G28" s="833"/>
      <c r="H28" s="831"/>
      <c r="I28" s="1310"/>
      <c r="J28" s="1310"/>
      <c r="K28" s="838"/>
      <c r="L28" s="508"/>
      <c r="M28" s="527" t="s">
        <v>24</v>
      </c>
      <c r="N28" s="534"/>
      <c r="O28" s="534"/>
      <c r="P28" s="534"/>
      <c r="Q28" s="534"/>
      <c r="R28" s="534"/>
      <c r="S28" s="534"/>
      <c r="T28" s="534"/>
      <c r="U28" s="534"/>
      <c r="V28" s="530"/>
      <c r="W28" s="1282"/>
      <c r="Y28" s="558"/>
      <c r="Z28" s="558" t="str">
        <f t="shared" si="0"/>
        <v>Добавить вид теплоносителя (параметры теплоносителя)</v>
      </c>
      <c r="AA28" s="558"/>
      <c r="AB28" s="558"/>
      <c r="AC28" s="558"/>
      <c r="AI28" s="554"/>
      <c r="AJ28" s="554"/>
    </row>
    <row r="29" spans="1:36" ht="15" customHeight="1">
      <c r="A29" s="1310"/>
      <c r="B29" s="1310"/>
      <c r="C29" s="1310"/>
      <c r="D29" s="1310"/>
      <c r="E29" s="1310"/>
      <c r="F29" s="833"/>
      <c r="G29" s="833"/>
      <c r="H29" s="831"/>
      <c r="I29" s="1310"/>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310"/>
      <c r="B30" s="1310"/>
      <c r="C30" s="1310"/>
      <c r="D30" s="1310"/>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310"/>
      <c r="B31" s="1310"/>
      <c r="C31" s="1310"/>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310"/>
      <c r="B32" s="1310"/>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310"/>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3" t="s">
        <v>722</v>
      </c>
      <c r="N36" s="1273"/>
      <c r="O36" s="1273"/>
      <c r="P36" s="1273"/>
      <c r="Q36" s="1273"/>
      <c r="R36" s="1273"/>
      <c r="S36" s="1273"/>
      <c r="T36" s="1273"/>
      <c r="U36" s="1273"/>
      <c r="V36" s="1273"/>
      <c r="W36" s="1273"/>
    </row>
  </sheetData>
  <sheetProtection password="FA9C" sheet="1" objects="1" scenarios="1" formatColumns="0" formatRows="0"/>
  <dataConsolidate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4" t="s">
        <v>470</v>
      </c>
      <c r="G2" s="1275"/>
      <c r="H2" s="1276"/>
      <c r="I2" s="757"/>
    </row>
    <row r="3" spans="1:20" ht="3" customHeight="1"/>
    <row r="4" spans="1:20" s="539" customFormat="1" ht="11.25">
      <c r="A4" s="734"/>
      <c r="B4" s="734"/>
      <c r="C4" s="734"/>
      <c r="D4" s="734"/>
      <c r="F4" s="1235" t="s">
        <v>445</v>
      </c>
      <c r="G4" s="1235"/>
      <c r="H4" s="1235"/>
      <c r="I4" s="1277"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77"/>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29.04.2021</v>
      </c>
      <c r="I7" s="767" t="s">
        <v>472</v>
      </c>
      <c r="J7" s="584"/>
      <c r="K7" s="734"/>
      <c r="L7" s="734"/>
      <c r="M7" s="734"/>
      <c r="N7" s="734"/>
      <c r="O7" s="734"/>
      <c r="P7" s="734"/>
      <c r="Q7" s="734"/>
      <c r="R7" s="734"/>
      <c r="S7" s="734"/>
      <c r="T7" s="734"/>
    </row>
    <row r="8" spans="1:20" s="539" customFormat="1" ht="45">
      <c r="A8" s="1278">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78"/>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78"/>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78"/>
      <c r="B11" s="1278">
        <v>1</v>
      </c>
      <c r="C11" s="740"/>
      <c r="D11" s="740"/>
      <c r="F11" s="765" t="str">
        <f>"4."&amp;mergeValue(A11) &amp;"."&amp;mergeValue(B11)</f>
        <v>4.1.1</v>
      </c>
      <c r="G11" s="778" t="s">
        <v>570</v>
      </c>
      <c r="H11" s="756" t="str">
        <f>IF(region_name="","",region_name)</f>
        <v>Нижегородская область</v>
      </c>
      <c r="I11" s="767" t="s">
        <v>478</v>
      </c>
      <c r="J11" s="584"/>
      <c r="K11" s="734"/>
      <c r="L11" s="734"/>
      <c r="M11" s="734"/>
      <c r="N11" s="734"/>
      <c r="O11" s="734"/>
      <c r="P11" s="734"/>
      <c r="Q11" s="734"/>
      <c r="R11" s="734"/>
      <c r="S11" s="734"/>
      <c r="T11" s="734"/>
    </row>
    <row r="12" spans="1:20" s="539" customFormat="1" ht="22.5">
      <c r="A12" s="1278"/>
      <c r="B12" s="1278"/>
      <c r="C12" s="1278">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78"/>
      <c r="B13" s="1278"/>
      <c r="C13" s="1278"/>
      <c r="D13" s="740">
        <v>1</v>
      </c>
      <c r="F13" s="765" t="str">
        <f>"4."&amp;mergeValue(A13) &amp;"."&amp;mergeValue(B13)&amp;"."&amp;mergeValue(C13)&amp;"."&amp;mergeValue(D13)</f>
        <v>4.1.1.1.1</v>
      </c>
      <c r="G13" s="769" t="s">
        <v>477</v>
      </c>
      <c r="H13" s="756"/>
      <c r="I13" s="1279" t="s">
        <v>569</v>
      </c>
      <c r="J13" s="584"/>
      <c r="K13" s="734"/>
      <c r="L13" s="734"/>
      <c r="M13" s="734"/>
      <c r="N13" s="734"/>
      <c r="O13" s="734"/>
      <c r="P13" s="734"/>
      <c r="Q13" s="734"/>
      <c r="R13" s="734"/>
      <c r="S13" s="734"/>
      <c r="T13" s="734"/>
    </row>
    <row r="14" spans="1:20" s="539" customFormat="1" ht="18.75">
      <c r="A14" s="1278"/>
      <c r="B14" s="1278"/>
      <c r="C14" s="1278"/>
      <c r="D14" s="740"/>
      <c r="F14" s="770"/>
      <c r="G14" s="722" t="s">
        <v>4</v>
      </c>
      <c r="H14" s="593"/>
      <c r="I14" s="1279"/>
      <c r="J14" s="584"/>
      <c r="K14" s="734"/>
      <c r="L14" s="734"/>
      <c r="M14" s="734"/>
      <c r="N14" s="734"/>
      <c r="O14" s="734"/>
      <c r="P14" s="734"/>
      <c r="Q14" s="734"/>
      <c r="R14" s="734"/>
      <c r="S14" s="734"/>
      <c r="T14" s="734"/>
    </row>
    <row r="15" spans="1:20" s="539" customFormat="1" ht="18.75">
      <c r="A15" s="1278"/>
      <c r="B15" s="1278"/>
      <c r="C15" s="740"/>
      <c r="D15" s="740"/>
      <c r="F15" s="603"/>
      <c r="G15" s="546" t="s">
        <v>401</v>
      </c>
      <c r="H15" s="604"/>
      <c r="I15" s="605"/>
      <c r="J15" s="584"/>
      <c r="K15" s="734"/>
      <c r="L15" s="734"/>
      <c r="M15" s="734"/>
      <c r="N15" s="734"/>
      <c r="O15" s="734"/>
      <c r="P15" s="734"/>
      <c r="Q15" s="734"/>
      <c r="R15" s="734"/>
      <c r="S15" s="734"/>
      <c r="T15" s="734"/>
    </row>
    <row r="16" spans="1:20" s="539" customFormat="1" ht="18.75">
      <c r="A16" s="1278"/>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3" t="s">
        <v>571</v>
      </c>
      <c r="H19" s="1273"/>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307" t="s">
        <v>717</v>
      </c>
      <c r="M5" s="1307"/>
      <c r="N5" s="1307"/>
      <c r="O5" s="1307"/>
      <c r="P5" s="1307"/>
      <c r="Q5" s="1307"/>
      <c r="R5" s="1307"/>
      <c r="S5" s="1307"/>
      <c r="T5" s="1307"/>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18"/>
      <c r="P7" s="1319"/>
      <c r="Q7" s="1319"/>
      <c r="R7" s="1319"/>
      <c r="S7" s="1319"/>
      <c r="T7" s="1320"/>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283"/>
      <c r="P9" s="1283"/>
      <c r="Q9" s="1283"/>
      <c r="R9" s="1283"/>
      <c r="S9" s="1283"/>
      <c r="T9" s="1283"/>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284" t="str">
        <f>IF(datePr_ch="",IF(datePr="","",datePr),datePr_ch)</f>
        <v>29.04.2021</v>
      </c>
      <c r="P10" s="1284"/>
      <c r="Q10" s="1284"/>
      <c r="R10" s="1284"/>
      <c r="S10" s="1284"/>
      <c r="T10" s="1284"/>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284" t="str">
        <f>IF(numberPr_ch="",IF(numberPr="","",numberPr),numberPr_ch)</f>
        <v>53</v>
      </c>
      <c r="P11" s="1284"/>
      <c r="Q11" s="1284"/>
      <c r="R11" s="1284"/>
      <c r="S11" s="1284"/>
      <c r="T11" s="1284"/>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1"/>
      <c r="M12" s="1046"/>
      <c r="O12" s="1283"/>
      <c r="P12" s="1283"/>
      <c r="Q12" s="1283"/>
      <c r="R12" s="1283"/>
      <c r="S12" s="1283"/>
      <c r="T12" s="1283"/>
      <c r="U12" s="780"/>
      <c r="V12" s="780"/>
      <c r="X12" s="1121"/>
      <c r="Y12" s="1121"/>
      <c r="Z12" s="1121"/>
      <c r="AA12" s="1121"/>
      <c r="AB12" s="1121"/>
    </row>
    <row r="13" spans="1:34" s="539" customFormat="1" ht="11.25">
      <c r="A13" s="734"/>
      <c r="B13" s="734"/>
      <c r="C13" s="734"/>
      <c r="D13" s="734"/>
      <c r="E13" s="734"/>
      <c r="F13" s="734"/>
      <c r="G13" s="734"/>
      <c r="H13" s="734"/>
      <c r="L13" s="1308"/>
      <c r="M13" s="1308"/>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285"/>
      <c r="P14" s="1285"/>
      <c r="Q14" s="1285"/>
      <c r="R14" s="1285"/>
      <c r="S14" s="1285"/>
      <c r="T14" s="1285"/>
      <c r="U14" s="1285"/>
    </row>
    <row r="15" spans="1:34">
      <c r="J15" s="652"/>
      <c r="K15" s="652"/>
      <c r="L15" s="1235" t="s">
        <v>445</v>
      </c>
      <c r="M15" s="1235"/>
      <c r="N15" s="1235"/>
      <c r="O15" s="1235"/>
      <c r="P15" s="1235"/>
      <c r="Q15" s="1235"/>
      <c r="R15" s="1235"/>
      <c r="S15" s="1235"/>
      <c r="T15" s="1235"/>
      <c r="U15" s="1235"/>
      <c r="V15" s="1235"/>
      <c r="W15" s="1235" t="s">
        <v>446</v>
      </c>
    </row>
    <row r="16" spans="1:34" ht="14.25" customHeight="1">
      <c r="J16" s="652"/>
      <c r="K16" s="652"/>
      <c r="L16" s="1291" t="s">
        <v>91</v>
      </c>
      <c r="M16" s="1291" t="s">
        <v>602</v>
      </c>
      <c r="N16" s="630"/>
      <c r="O16" s="1292" t="s">
        <v>604</v>
      </c>
      <c r="P16" s="1293"/>
      <c r="Q16" s="1293"/>
      <c r="R16" s="1293"/>
      <c r="S16" s="1293"/>
      <c r="T16" s="1294"/>
      <c r="U16" s="1302" t="s">
        <v>339</v>
      </c>
      <c r="V16" s="1288" t="s">
        <v>274</v>
      </c>
      <c r="W16" s="1235"/>
    </row>
    <row r="17" spans="1:36" ht="14.25" customHeight="1">
      <c r="J17" s="652"/>
      <c r="K17" s="652"/>
      <c r="L17" s="1291"/>
      <c r="M17" s="1291"/>
      <c r="N17" s="631"/>
      <c r="O17" s="1297" t="s">
        <v>578</v>
      </c>
      <c r="P17" s="1295" t="s">
        <v>270</v>
      </c>
      <c r="Q17" s="1296"/>
      <c r="R17" s="1299" t="s">
        <v>615</v>
      </c>
      <c r="S17" s="1300"/>
      <c r="T17" s="1301"/>
      <c r="U17" s="1303"/>
      <c r="V17" s="1289"/>
      <c r="W17" s="1235"/>
    </row>
    <row r="18" spans="1:36" ht="33.75" customHeight="1">
      <c r="J18" s="652"/>
      <c r="K18" s="652"/>
      <c r="L18" s="1291"/>
      <c r="M18" s="1291"/>
      <c r="N18" s="632"/>
      <c r="O18" s="1298"/>
      <c r="P18" s="719" t="s">
        <v>579</v>
      </c>
      <c r="Q18" s="719" t="s">
        <v>6</v>
      </c>
      <c r="R18" s="743" t="s">
        <v>273</v>
      </c>
      <c r="S18" s="1286" t="s">
        <v>272</v>
      </c>
      <c r="T18" s="1287"/>
      <c r="U18" s="1304"/>
      <c r="V18" s="1290"/>
      <c r="W18" s="1235"/>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309">
        <f ca="1">OFFSET(S19,0,-1)+1</f>
        <v>7</v>
      </c>
      <c r="T19" s="1309"/>
      <c r="U19" s="741">
        <f ca="1">OFFSET(U19,0,-2)+1</f>
        <v>8</v>
      </c>
      <c r="V19" s="618">
        <f ca="1">OFFSET(V19,0,-1)</f>
        <v>8</v>
      </c>
      <c r="W19" s="741">
        <f ca="1">OFFSET(W19,0,-1)+1</f>
        <v>9</v>
      </c>
    </row>
    <row r="20" spans="1:36" ht="22.5">
      <c r="A20" s="1310">
        <v>1</v>
      </c>
      <c r="B20" s="831"/>
      <c r="C20" s="831"/>
      <c r="D20" s="831"/>
      <c r="E20" s="832"/>
      <c r="F20" s="833"/>
      <c r="G20" s="833"/>
      <c r="H20" s="833"/>
      <c r="I20" s="834"/>
      <c r="J20" s="829"/>
      <c r="K20" s="836"/>
      <c r="L20" s="744">
        <f>mergeValue(A20)</f>
        <v>1</v>
      </c>
      <c r="M20" s="610" t="s">
        <v>19</v>
      </c>
      <c r="N20" s="615"/>
      <c r="O20" s="1311"/>
      <c r="P20" s="1311"/>
      <c r="Q20" s="1311"/>
      <c r="R20" s="1311"/>
      <c r="S20" s="1311"/>
      <c r="T20" s="1311"/>
      <c r="U20" s="1311"/>
      <c r="V20" s="1311"/>
      <c r="W20" s="1129" t="s">
        <v>718</v>
      </c>
      <c r="Y20" s="777"/>
      <c r="Z20" s="777" t="str">
        <f t="shared" ref="Z20:Z33" si="0">IF(M20="","",M20 )</f>
        <v>Наименование тарифа</v>
      </c>
      <c r="AA20" s="777"/>
      <c r="AB20" s="777"/>
      <c r="AC20" s="777"/>
      <c r="AI20" s="759"/>
      <c r="AJ20" s="759"/>
    </row>
    <row r="21" spans="1:36" ht="22.5">
      <c r="A21" s="1310"/>
      <c r="B21" s="1310">
        <v>1</v>
      </c>
      <c r="C21" s="831"/>
      <c r="D21" s="831"/>
      <c r="E21" s="833"/>
      <c r="F21" s="833"/>
      <c r="G21" s="833"/>
      <c r="H21" s="833"/>
      <c r="I21" s="828"/>
      <c r="J21" s="827"/>
      <c r="K21" s="830"/>
      <c r="L21" s="744" t="str">
        <f>mergeValue(A21) &amp;"."&amp; mergeValue(B21)</f>
        <v>1.1</v>
      </c>
      <c r="M21" s="658" t="s">
        <v>15</v>
      </c>
      <c r="N21" s="615"/>
      <c r="O21" s="1311"/>
      <c r="P21" s="1311"/>
      <c r="Q21" s="1311"/>
      <c r="R21" s="1311"/>
      <c r="S21" s="1311"/>
      <c r="T21" s="1311"/>
      <c r="U21" s="1311"/>
      <c r="V21" s="1311"/>
      <c r="W21" s="1129" t="s">
        <v>459</v>
      </c>
      <c r="Y21" s="777"/>
      <c r="Z21" s="777" t="str">
        <f t="shared" si="0"/>
        <v>Территория действия тарифа</v>
      </c>
      <c r="AA21" s="777"/>
      <c r="AB21" s="777"/>
      <c r="AC21" s="777"/>
      <c r="AI21" s="759"/>
      <c r="AJ21" s="759"/>
    </row>
    <row r="22" spans="1:36" ht="22.5">
      <c r="A22" s="1310"/>
      <c r="B22" s="1310"/>
      <c r="C22" s="1310">
        <v>1</v>
      </c>
      <c r="D22" s="831"/>
      <c r="E22" s="833"/>
      <c r="F22" s="833"/>
      <c r="G22" s="833"/>
      <c r="H22" s="833"/>
      <c r="I22" s="835"/>
      <c r="J22" s="827"/>
      <c r="K22" s="830"/>
      <c r="L22" s="744" t="str">
        <f>mergeValue(A22) &amp;"."&amp; mergeValue(B22)&amp;"."&amp; mergeValue(C22)</f>
        <v>1.1.1</v>
      </c>
      <c r="M22" s="659" t="s">
        <v>7</v>
      </c>
      <c r="N22" s="615"/>
      <c r="O22" s="1311"/>
      <c r="P22" s="1311"/>
      <c r="Q22" s="1311"/>
      <c r="R22" s="1311"/>
      <c r="S22" s="1311"/>
      <c r="T22" s="1311"/>
      <c r="U22" s="1311"/>
      <c r="V22" s="1311"/>
      <c r="W22" s="1129" t="s">
        <v>600</v>
      </c>
      <c r="Y22" s="777"/>
      <c r="Z22" s="777" t="str">
        <f t="shared" si="0"/>
        <v xml:space="preserve">Наименование системы теплоснабжения </v>
      </c>
      <c r="AA22" s="777"/>
      <c r="AB22" s="777"/>
      <c r="AC22" s="777"/>
      <c r="AI22" s="759"/>
      <c r="AJ22" s="759"/>
    </row>
    <row r="23" spans="1:36" ht="22.5">
      <c r="A23" s="1310"/>
      <c r="B23" s="1310"/>
      <c r="C23" s="1310"/>
      <c r="D23" s="1310">
        <v>1</v>
      </c>
      <c r="E23" s="833"/>
      <c r="F23" s="833"/>
      <c r="G23" s="833"/>
      <c r="H23" s="833"/>
      <c r="I23" s="835"/>
      <c r="J23" s="827"/>
      <c r="K23" s="830"/>
      <c r="L23" s="744" t="str">
        <f>mergeValue(A23) &amp;"."&amp; mergeValue(B23)&amp;"."&amp; mergeValue(C23)&amp;"."&amp; mergeValue(D23)</f>
        <v>1.1.1.1</v>
      </c>
      <c r="M23" s="660" t="s">
        <v>21</v>
      </c>
      <c r="N23" s="615"/>
      <c r="O23" s="1311"/>
      <c r="P23" s="1311"/>
      <c r="Q23" s="1311"/>
      <c r="R23" s="1311"/>
      <c r="S23" s="1311"/>
      <c r="T23" s="1311"/>
      <c r="U23" s="1311"/>
      <c r="V23" s="1311"/>
      <c r="W23" s="1129" t="s">
        <v>601</v>
      </c>
      <c r="Y23" s="777"/>
      <c r="Z23" s="777" t="str">
        <f t="shared" si="0"/>
        <v xml:space="preserve">Источник тепловой энергии  </v>
      </c>
      <c r="AA23" s="777"/>
      <c r="AB23" s="777"/>
      <c r="AC23" s="777"/>
      <c r="AI23" s="759"/>
      <c r="AJ23" s="759"/>
    </row>
    <row r="24" spans="1:36" ht="78.75">
      <c r="A24" s="1310"/>
      <c r="B24" s="1310"/>
      <c r="C24" s="1310"/>
      <c r="D24" s="1310"/>
      <c r="E24" s="1310">
        <v>1</v>
      </c>
      <c r="F24" s="833"/>
      <c r="G24" s="833"/>
      <c r="H24" s="831">
        <v>1</v>
      </c>
      <c r="I24" s="1310">
        <v>1</v>
      </c>
      <c r="J24" s="833"/>
      <c r="K24" s="838"/>
      <c r="L24" s="744" t="str">
        <f>mergeValue(A24) &amp;"."&amp; mergeValue(B24)&amp;"."&amp; mergeValue(C24)&amp;"."&amp; mergeValue(D24)&amp;"."&amp; mergeValue(E24)</f>
        <v>1.1.1.1.1</v>
      </c>
      <c r="M24" s="524" t="s">
        <v>8</v>
      </c>
      <c r="N24" s="615"/>
      <c r="O24" s="1312"/>
      <c r="P24" s="1312"/>
      <c r="Q24" s="1312"/>
      <c r="R24" s="1312"/>
      <c r="S24" s="1312"/>
      <c r="T24" s="1312"/>
      <c r="U24" s="1312"/>
      <c r="V24" s="1312"/>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310"/>
      <c r="B25" s="1310"/>
      <c r="C25" s="1310"/>
      <c r="D25" s="1310"/>
      <c r="E25" s="1310"/>
      <c r="F25" s="1310">
        <v>1</v>
      </c>
      <c r="G25" s="831"/>
      <c r="H25" s="831"/>
      <c r="I25" s="1310"/>
      <c r="J25" s="1310">
        <v>1</v>
      </c>
      <c r="K25" s="839"/>
      <c r="L25" s="744" t="str">
        <f>mergeValue(A25) &amp;"."&amp; mergeValue(B25)&amp;"."&amp; mergeValue(C25)&amp;"."&amp; mergeValue(D25)&amp;"."&amp; mergeValue(E25)&amp;"."&amp; mergeValue(F25)</f>
        <v>1.1.1.1.1.1</v>
      </c>
      <c r="M25" s="525" t="s">
        <v>9</v>
      </c>
      <c r="N25" s="615"/>
      <c r="O25" s="1312"/>
      <c r="P25" s="1312"/>
      <c r="Q25" s="1312"/>
      <c r="R25" s="1312"/>
      <c r="S25" s="1312"/>
      <c r="T25" s="1312"/>
      <c r="U25" s="1312"/>
      <c r="V25" s="1312"/>
      <c r="W25" s="1129" t="s">
        <v>720</v>
      </c>
      <c r="Y25" s="777"/>
      <c r="Z25" s="777" t="str">
        <f t="shared" si="0"/>
        <v>Группа потребителей</v>
      </c>
      <c r="AA25" s="777"/>
      <c r="AB25" s="777"/>
      <c r="AC25" s="777"/>
      <c r="AI25" s="759"/>
      <c r="AJ25" s="759"/>
    </row>
    <row r="26" spans="1:36" ht="122.1" customHeight="1">
      <c r="A26" s="1310"/>
      <c r="B26" s="1310"/>
      <c r="C26" s="1310"/>
      <c r="D26" s="1310"/>
      <c r="E26" s="1310"/>
      <c r="F26" s="1310"/>
      <c r="G26" s="831">
        <v>1</v>
      </c>
      <c r="H26" s="831"/>
      <c r="I26" s="1310"/>
      <c r="J26" s="1310"/>
      <c r="K26" s="839">
        <v>1</v>
      </c>
      <c r="L26" s="744" t="str">
        <f>mergeValue(A26) &amp;"."&amp; mergeValue(B26)&amp;"."&amp; mergeValue(C26)&amp;"."&amp; mergeValue(D26)&amp;"."&amp; mergeValue(E26)&amp;"."&amp; mergeValue(F26)&amp;"."&amp; mergeValue(G26)</f>
        <v>1.1.1.1.1.1.1</v>
      </c>
      <c r="M26" s="1088"/>
      <c r="N26" s="615"/>
      <c r="O26" s="726"/>
      <c r="P26" s="726"/>
      <c r="Q26" s="1040"/>
      <c r="R26" s="1305"/>
      <c r="S26" s="1306" t="s">
        <v>83</v>
      </c>
      <c r="T26" s="1305"/>
      <c r="U26" s="1306" t="s">
        <v>84</v>
      </c>
      <c r="V26" s="726"/>
      <c r="W26" s="1280" t="s">
        <v>721</v>
      </c>
      <c r="X26" s="759" t="str">
        <f>strCheckDate(O27:V27)</f>
        <v/>
      </c>
      <c r="Y26" s="777"/>
      <c r="Z26" s="777" t="str">
        <f t="shared" si="0"/>
        <v/>
      </c>
      <c r="AA26" s="777"/>
      <c r="AB26" s="777"/>
      <c r="AC26" s="777"/>
      <c r="AI26" s="759"/>
      <c r="AJ26" s="759"/>
    </row>
    <row r="27" spans="1:36" ht="11.25" hidden="1">
      <c r="A27" s="1310"/>
      <c r="B27" s="1310"/>
      <c r="C27" s="1310"/>
      <c r="D27" s="1310"/>
      <c r="E27" s="1310"/>
      <c r="F27" s="1310"/>
      <c r="G27" s="831"/>
      <c r="H27" s="831"/>
      <c r="I27" s="1310"/>
      <c r="J27" s="1310"/>
      <c r="K27" s="839"/>
      <c r="L27" s="752"/>
      <c r="M27" s="615"/>
      <c r="N27" s="615"/>
      <c r="O27" s="726"/>
      <c r="P27" s="726"/>
      <c r="Q27" s="732" t="str">
        <f>R26 &amp; "-" &amp; T26</f>
        <v>-</v>
      </c>
      <c r="R27" s="1305"/>
      <c r="S27" s="1306"/>
      <c r="T27" s="1305"/>
      <c r="U27" s="1306"/>
      <c r="V27" s="726"/>
      <c r="W27" s="1281"/>
      <c r="Y27" s="777"/>
      <c r="Z27" s="777" t="str">
        <f t="shared" si="0"/>
        <v/>
      </c>
      <c r="AA27" s="777"/>
      <c r="AB27" s="777"/>
      <c r="AC27" s="777"/>
      <c r="AI27" s="759"/>
      <c r="AJ27" s="759"/>
    </row>
    <row r="28" spans="1:36" ht="15" customHeight="1">
      <c r="A28" s="1310"/>
      <c r="B28" s="1310"/>
      <c r="C28" s="1310"/>
      <c r="D28" s="1310"/>
      <c r="E28" s="1310"/>
      <c r="F28" s="1310"/>
      <c r="G28" s="833"/>
      <c r="H28" s="831"/>
      <c r="I28" s="1310"/>
      <c r="J28" s="1310"/>
      <c r="K28" s="838"/>
      <c r="L28" s="654"/>
      <c r="M28" s="527" t="s">
        <v>24</v>
      </c>
      <c r="N28" s="728"/>
      <c r="O28" s="728"/>
      <c r="P28" s="728"/>
      <c r="Q28" s="728"/>
      <c r="R28" s="728"/>
      <c r="S28" s="728"/>
      <c r="T28" s="728"/>
      <c r="U28" s="728"/>
      <c r="V28" s="725"/>
      <c r="W28" s="1282"/>
      <c r="Y28" s="777"/>
      <c r="Z28" s="777" t="str">
        <f t="shared" si="0"/>
        <v>Добавить вид теплоносителя (параметры теплоносителя)</v>
      </c>
      <c r="AA28" s="777"/>
      <c r="AB28" s="777"/>
      <c r="AC28" s="777"/>
      <c r="AI28" s="759"/>
      <c r="AJ28" s="759"/>
    </row>
    <row r="29" spans="1:36" ht="15" customHeight="1">
      <c r="A29" s="1310"/>
      <c r="B29" s="1310"/>
      <c r="C29" s="1310"/>
      <c r="D29" s="1310"/>
      <c r="E29" s="1310"/>
      <c r="F29" s="833"/>
      <c r="G29" s="833"/>
      <c r="H29" s="831"/>
      <c r="I29" s="1310"/>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310"/>
      <c r="B30" s="1310"/>
      <c r="C30" s="1310"/>
      <c r="D30" s="1310"/>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310"/>
      <c r="B31" s="1310"/>
      <c r="C31" s="1310"/>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310"/>
      <c r="B32" s="1310"/>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310"/>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3" t="s">
        <v>722</v>
      </c>
      <c r="N36" s="1273"/>
      <c r="O36" s="1273"/>
      <c r="P36" s="1273"/>
      <c r="Q36" s="1273"/>
      <c r="R36" s="1273"/>
      <c r="S36" s="1273"/>
      <c r="T36" s="1273"/>
      <c r="U36" s="1273"/>
      <c r="V36" s="1273"/>
      <c r="W36" s="1273"/>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4" t="s">
        <v>470</v>
      </c>
      <c r="G2" s="1275"/>
      <c r="H2" s="1276"/>
      <c r="I2" s="609"/>
    </row>
    <row r="3" spans="1:20" ht="3" customHeight="1"/>
    <row r="4" spans="1:20" s="539" customFormat="1" ht="11.25">
      <c r="A4" s="559"/>
      <c r="B4" s="559"/>
      <c r="C4" s="559"/>
      <c r="D4" s="559"/>
      <c r="F4" s="1235" t="s">
        <v>445</v>
      </c>
      <c r="G4" s="1235"/>
      <c r="H4" s="1235"/>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29.04.2021</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307" t="s">
        <v>717</v>
      </c>
      <c r="M5" s="1307"/>
      <c r="N5" s="1307"/>
      <c r="O5" s="1307"/>
      <c r="P5" s="1307"/>
      <c r="Q5" s="1307"/>
      <c r="R5" s="1307"/>
      <c r="S5" s="1307"/>
      <c r="T5" s="1307"/>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4"/>
      <c r="P12" s="1324"/>
      <c r="Q12" s="1324"/>
      <c r="R12" s="1324"/>
      <c r="S12" s="1324"/>
      <c r="T12" s="1324"/>
      <c r="U12" s="1324"/>
    </row>
    <row r="13" spans="1:33">
      <c r="J13" s="451"/>
      <c r="K13" s="451"/>
      <c r="L13" s="1235" t="s">
        <v>445</v>
      </c>
      <c r="M13" s="1235"/>
      <c r="N13" s="1235"/>
      <c r="O13" s="1235"/>
      <c r="P13" s="1235"/>
      <c r="Q13" s="1235"/>
      <c r="R13" s="1235"/>
      <c r="S13" s="1235"/>
      <c r="T13" s="1235"/>
      <c r="U13" s="1235"/>
      <c r="V13" s="1235"/>
      <c r="W13" s="1235" t="s">
        <v>446</v>
      </c>
    </row>
    <row r="14" spans="1:33" ht="14.25" customHeight="1">
      <c r="J14" s="451"/>
      <c r="K14" s="451"/>
      <c r="L14" s="1291" t="s">
        <v>91</v>
      </c>
      <c r="M14" s="1291" t="s">
        <v>602</v>
      </c>
      <c r="N14" s="444"/>
      <c r="O14" s="1292" t="s">
        <v>604</v>
      </c>
      <c r="P14" s="1293"/>
      <c r="Q14" s="1293"/>
      <c r="R14" s="1293"/>
      <c r="S14" s="1293"/>
      <c r="T14" s="1294"/>
      <c r="U14" s="1302" t="s">
        <v>339</v>
      </c>
      <c r="V14" s="1323" t="s">
        <v>274</v>
      </c>
      <c r="W14" s="1235"/>
    </row>
    <row r="15" spans="1:33" ht="14.25" customHeight="1">
      <c r="J15" s="451"/>
      <c r="K15" s="451"/>
      <c r="L15" s="1291"/>
      <c r="M15" s="1291"/>
      <c r="N15" s="443"/>
      <c r="O15" s="1297" t="s">
        <v>603</v>
      </c>
      <c r="P15" s="624"/>
      <c r="Q15" s="624"/>
      <c r="R15" s="1300" t="s">
        <v>615</v>
      </c>
      <c r="S15" s="1300"/>
      <c r="T15" s="1301"/>
      <c r="U15" s="1303"/>
      <c r="V15" s="1323"/>
      <c r="W15" s="1235"/>
    </row>
    <row r="16" spans="1:33" ht="30.75" customHeight="1">
      <c r="J16" s="451"/>
      <c r="K16" s="451"/>
      <c r="L16" s="1291"/>
      <c r="M16" s="1291"/>
      <c r="N16" s="442"/>
      <c r="O16" s="1298"/>
      <c r="P16" s="622"/>
      <c r="Q16" s="623"/>
      <c r="R16" s="506" t="s">
        <v>273</v>
      </c>
      <c r="S16" s="1286" t="s">
        <v>272</v>
      </c>
      <c r="T16" s="1287"/>
      <c r="U16" s="1304"/>
      <c r="V16" s="1323"/>
      <c r="W16" s="1235"/>
    </row>
    <row r="17" spans="1:33">
      <c r="J17" s="451"/>
      <c r="K17" s="459">
        <v>1</v>
      </c>
      <c r="L17" s="606" t="s">
        <v>92</v>
      </c>
      <c r="M17" s="606" t="s">
        <v>48</v>
      </c>
      <c r="N17" s="479" t="s">
        <v>48</v>
      </c>
      <c r="O17" s="607">
        <f ca="1">OFFSET(O17,0,-1)+1</f>
        <v>3</v>
      </c>
      <c r="P17" s="608">
        <f ca="1">OFFSET(P17,0,-1)</f>
        <v>3</v>
      </c>
      <c r="Q17" s="608">
        <f ca="1">OFFSET(Q17,0,-1)</f>
        <v>3</v>
      </c>
      <c r="R17" s="607">
        <f ca="1">OFFSET(R17,0,-1)+1</f>
        <v>4</v>
      </c>
      <c r="S17" s="1321">
        <f ca="1">OFFSET(S17,0,-1)+1</f>
        <v>5</v>
      </c>
      <c r="T17" s="1321"/>
      <c r="U17" s="607">
        <f ca="1">OFFSET(U17,0,-2)+1</f>
        <v>6</v>
      </c>
      <c r="V17" s="608">
        <f ca="1">OFFSET(V17,0,-1)</f>
        <v>6</v>
      </c>
      <c r="W17" s="607">
        <f ca="1">OFFSET(W17,0,-1)+1</f>
        <v>7</v>
      </c>
    </row>
    <row r="18" spans="1:33" ht="22.5">
      <c r="A18" s="1310">
        <v>1</v>
      </c>
      <c r="B18" s="849"/>
      <c r="C18" s="849"/>
      <c r="D18" s="849"/>
      <c r="E18" s="850"/>
      <c r="F18" s="851"/>
      <c r="G18" s="851"/>
      <c r="H18" s="851"/>
      <c r="I18" s="852"/>
      <c r="J18" s="847"/>
      <c r="K18" s="854"/>
      <c r="L18" s="562">
        <f>mergeValue(A18)</f>
        <v>1</v>
      </c>
      <c r="M18" s="610" t="s">
        <v>19</v>
      </c>
      <c r="N18" s="549"/>
      <c r="O18" s="1322"/>
      <c r="P18" s="1322"/>
      <c r="Q18" s="1322"/>
      <c r="R18" s="1322"/>
      <c r="S18" s="1322"/>
      <c r="T18" s="1322"/>
      <c r="U18" s="1322"/>
      <c r="V18" s="1322"/>
      <c r="W18" s="1129" t="s">
        <v>718</v>
      </c>
    </row>
    <row r="19" spans="1:33" ht="22.5">
      <c r="A19" s="1310"/>
      <c r="B19" s="1310">
        <v>1</v>
      </c>
      <c r="C19" s="849"/>
      <c r="D19" s="849"/>
      <c r="E19" s="851"/>
      <c r="F19" s="851"/>
      <c r="G19" s="851"/>
      <c r="H19" s="851"/>
      <c r="I19" s="846"/>
      <c r="J19" s="845"/>
      <c r="K19" s="848"/>
      <c r="L19" s="562" t="str">
        <f>mergeValue(A19) &amp;"."&amp; mergeValue(B19)</f>
        <v>1.1</v>
      </c>
      <c r="M19" s="516" t="s">
        <v>15</v>
      </c>
      <c r="N19" s="549"/>
      <c r="O19" s="1322"/>
      <c r="P19" s="1322"/>
      <c r="Q19" s="1322"/>
      <c r="R19" s="1322"/>
      <c r="S19" s="1322"/>
      <c r="T19" s="1322"/>
      <c r="U19" s="1322"/>
      <c r="V19" s="1322"/>
      <c r="W19" s="1129" t="s">
        <v>459</v>
      </c>
    </row>
    <row r="20" spans="1:33" ht="22.5">
      <c r="A20" s="1310"/>
      <c r="B20" s="1310"/>
      <c r="C20" s="1310">
        <v>1</v>
      </c>
      <c r="D20" s="849"/>
      <c r="E20" s="851"/>
      <c r="F20" s="851"/>
      <c r="G20" s="851"/>
      <c r="H20" s="851"/>
      <c r="I20" s="853"/>
      <c r="J20" s="845"/>
      <c r="K20" s="848"/>
      <c r="L20" s="562" t="str">
        <f>mergeValue(A20) &amp;"."&amp; mergeValue(B20)&amp;"."&amp; mergeValue(C20)</f>
        <v>1.1.1</v>
      </c>
      <c r="M20" s="517" t="s">
        <v>7</v>
      </c>
      <c r="N20" s="549"/>
      <c r="O20" s="1322"/>
      <c r="P20" s="1322"/>
      <c r="Q20" s="1322"/>
      <c r="R20" s="1322"/>
      <c r="S20" s="1322"/>
      <c r="T20" s="1322"/>
      <c r="U20" s="1322"/>
      <c r="V20" s="1322"/>
      <c r="W20" s="1129" t="s">
        <v>600</v>
      </c>
    </row>
    <row r="21" spans="1:33" ht="22.5">
      <c r="A21" s="1310"/>
      <c r="B21" s="1310"/>
      <c r="C21" s="1310"/>
      <c r="D21" s="1310">
        <v>1</v>
      </c>
      <c r="E21" s="851"/>
      <c r="F21" s="851"/>
      <c r="G21" s="851"/>
      <c r="H21" s="851"/>
      <c r="I21" s="853"/>
      <c r="J21" s="845"/>
      <c r="K21" s="848"/>
      <c r="L21" s="562" t="str">
        <f>mergeValue(A21) &amp;"."&amp; mergeValue(B21)&amp;"."&amp; mergeValue(C21)&amp;"."&amp; mergeValue(D21)</f>
        <v>1.1.1.1</v>
      </c>
      <c r="M21" s="518" t="s">
        <v>21</v>
      </c>
      <c r="N21" s="549"/>
      <c r="O21" s="1322"/>
      <c r="P21" s="1322"/>
      <c r="Q21" s="1322"/>
      <c r="R21" s="1322"/>
      <c r="S21" s="1322"/>
      <c r="T21" s="1322"/>
      <c r="U21" s="1322"/>
      <c r="V21" s="1322"/>
      <c r="W21" s="1129" t="s">
        <v>601</v>
      </c>
    </row>
    <row r="22" spans="1:33" ht="78.75">
      <c r="A22" s="1310"/>
      <c r="B22" s="1310"/>
      <c r="C22" s="1310"/>
      <c r="D22" s="1310"/>
      <c r="E22" s="1310">
        <v>1</v>
      </c>
      <c r="F22" s="851"/>
      <c r="G22" s="851"/>
      <c r="H22" s="849">
        <v>1</v>
      </c>
      <c r="I22" s="1310">
        <v>1</v>
      </c>
      <c r="J22" s="851"/>
      <c r="K22" s="856"/>
      <c r="L22" s="562" t="str">
        <f>mergeValue(A22) &amp;"."&amp; mergeValue(B22)&amp;"."&amp; mergeValue(C22)&amp;"."&amp; mergeValue(D22)&amp;"."&amp; mergeValue(E22)</f>
        <v>1.1.1.1.1</v>
      </c>
      <c r="M22" s="524" t="s">
        <v>8</v>
      </c>
      <c r="N22" s="550"/>
      <c r="O22" s="1312"/>
      <c r="P22" s="1312"/>
      <c r="Q22" s="1312"/>
      <c r="R22" s="1312"/>
      <c r="S22" s="1312"/>
      <c r="T22" s="1312"/>
      <c r="U22" s="1312"/>
      <c r="V22" s="1312"/>
      <c r="W22" s="1129" t="s">
        <v>719</v>
      </c>
    </row>
    <row r="23" spans="1:33" ht="33.75">
      <c r="A23" s="1310"/>
      <c r="B23" s="1310"/>
      <c r="C23" s="1310"/>
      <c r="D23" s="1310"/>
      <c r="E23" s="1310"/>
      <c r="F23" s="1310">
        <v>1</v>
      </c>
      <c r="G23" s="849"/>
      <c r="H23" s="849"/>
      <c r="I23" s="1310"/>
      <c r="J23" s="1310">
        <v>1</v>
      </c>
      <c r="K23" s="857"/>
      <c r="L23" s="562" t="str">
        <f>mergeValue(A23) &amp;"."&amp; mergeValue(B23)&amp;"."&amp; mergeValue(C23)&amp;"."&amp; mergeValue(D23)&amp;"."&amp; mergeValue(E23)&amp;"."&amp; mergeValue(F23)</f>
        <v>1.1.1.1.1.1</v>
      </c>
      <c r="M23" s="525" t="s">
        <v>9</v>
      </c>
      <c r="N23" s="550"/>
      <c r="O23" s="1313"/>
      <c r="P23" s="1314"/>
      <c r="Q23" s="1314"/>
      <c r="R23" s="1314"/>
      <c r="S23" s="1314"/>
      <c r="T23" s="1314"/>
      <c r="U23" s="1314"/>
      <c r="V23" s="1315"/>
      <c r="W23" s="1129" t="s">
        <v>720</v>
      </c>
      <c r="Y23" s="474" t="str">
        <f>strCheckUnique(Z23:Z26)</f>
        <v/>
      </c>
      <c r="AA23" s="474" t="str">
        <f>IF(O23="","",O23 &amp; ":_")</f>
        <v/>
      </c>
    </row>
    <row r="24" spans="1:33" ht="122.1" customHeight="1">
      <c r="A24" s="1310"/>
      <c r="B24" s="1310"/>
      <c r="C24" s="1310"/>
      <c r="D24" s="1310"/>
      <c r="E24" s="1310"/>
      <c r="F24" s="1310"/>
      <c r="G24" s="849">
        <v>1</v>
      </c>
      <c r="H24" s="849"/>
      <c r="I24" s="1310"/>
      <c r="J24" s="1310"/>
      <c r="K24" s="857">
        <v>1</v>
      </c>
      <c r="L24" s="562" t="str">
        <f>mergeValue(A24) &amp;"."&amp; mergeValue(B24)&amp;"."&amp; mergeValue(C24)&amp;"."&amp; mergeValue(D24)&amp;"."&amp; mergeValue(E24)&amp;"."&amp; mergeValue(F24)&amp;"."&amp; mergeValue(G24)</f>
        <v>1.1.1.1.1.1.1</v>
      </c>
      <c r="M24" s="1088"/>
      <c r="N24" s="555"/>
      <c r="O24" s="1103"/>
      <c r="P24" s="532"/>
      <c r="Q24" s="532"/>
      <c r="R24" s="1316"/>
      <c r="S24" s="1306" t="s">
        <v>83</v>
      </c>
      <c r="T24" s="1316"/>
      <c r="U24" s="1306" t="s">
        <v>84</v>
      </c>
      <c r="V24" s="547"/>
      <c r="W24" s="1280" t="s">
        <v>721</v>
      </c>
      <c r="X24" s="470" t="str">
        <f>strCheckDate(O25:V25)</f>
        <v/>
      </c>
      <c r="Y24" s="474"/>
      <c r="Z24" s="474" t="str">
        <f>IF(M24="","",M24 )</f>
        <v/>
      </c>
      <c r="AA24" s="474"/>
      <c r="AB24" s="474"/>
      <c r="AC24" s="474"/>
    </row>
    <row r="25" spans="1:33" ht="11.25" hidden="1">
      <c r="A25" s="1310"/>
      <c r="B25" s="1310"/>
      <c r="C25" s="1310"/>
      <c r="D25" s="1310"/>
      <c r="E25" s="1310"/>
      <c r="F25" s="1310"/>
      <c r="G25" s="849"/>
      <c r="H25" s="849"/>
      <c r="I25" s="1310"/>
      <c r="J25" s="1310"/>
      <c r="K25" s="857"/>
      <c r="L25" s="569"/>
      <c r="M25" s="615"/>
      <c r="N25" s="555"/>
      <c r="O25" s="553"/>
      <c r="P25" s="532"/>
      <c r="Q25" s="553" t="str">
        <f>R24 &amp; "-" &amp; T24</f>
        <v>-</v>
      </c>
      <c r="R25" s="1305"/>
      <c r="S25" s="1306"/>
      <c r="T25" s="1305"/>
      <c r="U25" s="1306"/>
      <c r="V25" s="547"/>
      <c r="W25" s="1281"/>
    </row>
    <row r="26" spans="1:33" s="445" customFormat="1" ht="15" customHeight="1">
      <c r="A26" s="1310"/>
      <c r="B26" s="1310"/>
      <c r="C26" s="1310"/>
      <c r="D26" s="1310"/>
      <c r="E26" s="1310"/>
      <c r="F26" s="1310"/>
      <c r="G26" s="851"/>
      <c r="H26" s="849"/>
      <c r="I26" s="1310"/>
      <c r="J26" s="1310"/>
      <c r="K26" s="856"/>
      <c r="L26" s="508"/>
      <c r="M26" s="527" t="s">
        <v>24</v>
      </c>
      <c r="N26" s="521"/>
      <c r="O26" s="515"/>
      <c r="P26" s="515"/>
      <c r="Q26" s="515"/>
      <c r="R26" s="542"/>
      <c r="S26" s="534"/>
      <c r="T26" s="533"/>
      <c r="U26" s="521"/>
      <c r="V26" s="530"/>
      <c r="W26" s="1282"/>
      <c r="X26" s="471"/>
      <c r="Y26" s="471"/>
      <c r="Z26" s="471"/>
      <c r="AA26" s="471"/>
      <c r="AB26" s="471"/>
      <c r="AC26" s="471"/>
      <c r="AD26" s="471"/>
      <c r="AE26" s="471"/>
      <c r="AF26" s="471"/>
      <c r="AG26" s="471"/>
    </row>
    <row r="27" spans="1:33" s="445" customFormat="1" ht="15" customHeight="1">
      <c r="A27" s="1310"/>
      <c r="B27" s="1310"/>
      <c r="C27" s="1310"/>
      <c r="D27" s="1310"/>
      <c r="E27" s="1310"/>
      <c r="F27" s="851"/>
      <c r="G27" s="851"/>
      <c r="H27" s="849"/>
      <c r="I27" s="1310"/>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310"/>
      <c r="B28" s="1310"/>
      <c r="C28" s="1310"/>
      <c r="D28" s="1310"/>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310"/>
      <c r="B29" s="1310"/>
      <c r="C29" s="1310"/>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310"/>
      <c r="B30" s="1310"/>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310"/>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4" t="s">
        <v>470</v>
      </c>
      <c r="G2" s="1275"/>
      <c r="H2" s="1276"/>
      <c r="I2" s="609"/>
    </row>
    <row r="3" spans="1:20" ht="3" customHeight="1"/>
    <row r="4" spans="1:20" s="539" customFormat="1" ht="11.25">
      <c r="A4" s="559"/>
      <c r="B4" s="559"/>
      <c r="C4" s="559"/>
      <c r="D4" s="559"/>
      <c r="F4" s="1235" t="s">
        <v>445</v>
      </c>
      <c r="G4" s="1235"/>
      <c r="H4" s="1235"/>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29.04.2021</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02" t="str">
        <f>"Код отчёта: " &amp; GetCode()</f>
        <v>Код отчёта: FAS.JKH.OPEN.INFO.REQUEST.WARM</v>
      </c>
      <c r="C2" s="1202"/>
      <c r="D2" s="1202"/>
      <c r="E2" s="1202"/>
      <c r="F2" s="1202"/>
      <c r="G2" s="1202"/>
      <c r="Q2" s="223"/>
      <c r="R2" s="223"/>
      <c r="S2" s="223"/>
      <c r="T2" s="223"/>
      <c r="U2" s="223"/>
      <c r="V2" s="223"/>
      <c r="W2" s="223"/>
    </row>
    <row r="3" spans="1:27" ht="18" customHeight="1">
      <c r="B3" s="1203" t="str">
        <f>"Версия " &amp; GetVersion()</f>
        <v>Версия 1.0.2</v>
      </c>
      <c r="C3" s="1203"/>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07" t="s">
        <v>676</v>
      </c>
      <c r="C5" s="1208"/>
      <c r="D5" s="1208"/>
      <c r="E5" s="1208"/>
      <c r="F5" s="1208"/>
      <c r="G5" s="1208"/>
      <c r="H5" s="1208"/>
      <c r="I5" s="1208"/>
      <c r="J5" s="1208"/>
      <c r="K5" s="1208"/>
      <c r="L5" s="1208"/>
      <c r="M5" s="1208"/>
      <c r="N5" s="1208"/>
      <c r="O5" s="1208"/>
      <c r="P5" s="1208"/>
      <c r="Q5" s="1208"/>
      <c r="R5" s="1208"/>
      <c r="S5" s="1208"/>
      <c r="T5" s="1208"/>
      <c r="U5" s="1208"/>
      <c r="V5" s="1208"/>
      <c r="W5" s="1208"/>
      <c r="X5" s="1208"/>
      <c r="Y5" s="1208"/>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04" t="s">
        <v>567</v>
      </c>
      <c r="F7" s="1204"/>
      <c r="G7" s="1204"/>
      <c r="H7" s="1204"/>
      <c r="I7" s="1204"/>
      <c r="J7" s="1204"/>
      <c r="K7" s="1204"/>
      <c r="L7" s="1204"/>
      <c r="M7" s="1204"/>
      <c r="N7" s="1204"/>
      <c r="O7" s="1204"/>
      <c r="P7" s="1204"/>
      <c r="Q7" s="1204"/>
      <c r="R7" s="1204"/>
      <c r="S7" s="1204"/>
      <c r="T7" s="1204"/>
      <c r="U7" s="1204"/>
      <c r="V7" s="1204"/>
      <c r="W7" s="1204"/>
      <c r="X7" s="1204"/>
      <c r="Y7" s="56"/>
    </row>
    <row r="8" spans="1:27" ht="15" customHeight="1">
      <c r="A8" s="40"/>
      <c r="B8" s="75"/>
      <c r="C8" s="74"/>
      <c r="D8" s="57"/>
      <c r="E8" s="1204"/>
      <c r="F8" s="1204"/>
      <c r="G8" s="1204"/>
      <c r="H8" s="1204"/>
      <c r="I8" s="1204"/>
      <c r="J8" s="1204"/>
      <c r="K8" s="1204"/>
      <c r="L8" s="1204"/>
      <c r="M8" s="1204"/>
      <c r="N8" s="1204"/>
      <c r="O8" s="1204"/>
      <c r="P8" s="1204"/>
      <c r="Q8" s="1204"/>
      <c r="R8" s="1204"/>
      <c r="S8" s="1204"/>
      <c r="T8" s="1204"/>
      <c r="U8" s="1204"/>
      <c r="V8" s="1204"/>
      <c r="W8" s="1204"/>
      <c r="X8" s="1204"/>
      <c r="Y8" s="56"/>
    </row>
    <row r="9" spans="1:27" ht="15" customHeight="1">
      <c r="A9" s="40"/>
      <c r="B9" s="75"/>
      <c r="C9" s="74"/>
      <c r="D9" s="57"/>
      <c r="E9" s="1204"/>
      <c r="F9" s="1204"/>
      <c r="G9" s="1204"/>
      <c r="H9" s="1204"/>
      <c r="I9" s="1204"/>
      <c r="J9" s="1204"/>
      <c r="K9" s="1204"/>
      <c r="L9" s="1204"/>
      <c r="M9" s="1204"/>
      <c r="N9" s="1204"/>
      <c r="O9" s="1204"/>
      <c r="P9" s="1204"/>
      <c r="Q9" s="1204"/>
      <c r="R9" s="1204"/>
      <c r="S9" s="1204"/>
      <c r="T9" s="1204"/>
      <c r="U9" s="1204"/>
      <c r="V9" s="1204"/>
      <c r="W9" s="1204"/>
      <c r="X9" s="1204"/>
      <c r="Y9" s="56"/>
    </row>
    <row r="10" spans="1:27" ht="10.5" customHeight="1">
      <c r="A10" s="40"/>
      <c r="B10" s="75"/>
      <c r="C10" s="74"/>
      <c r="D10" s="57"/>
      <c r="E10" s="1204"/>
      <c r="F10" s="1204"/>
      <c r="G10" s="1204"/>
      <c r="H10" s="1204"/>
      <c r="I10" s="1204"/>
      <c r="J10" s="1204"/>
      <c r="K10" s="1204"/>
      <c r="L10" s="1204"/>
      <c r="M10" s="1204"/>
      <c r="N10" s="1204"/>
      <c r="O10" s="1204"/>
      <c r="P10" s="1204"/>
      <c r="Q10" s="1204"/>
      <c r="R10" s="1204"/>
      <c r="S10" s="1204"/>
      <c r="T10" s="1204"/>
      <c r="U10" s="1204"/>
      <c r="V10" s="1204"/>
      <c r="W10" s="1204"/>
      <c r="X10" s="1204"/>
      <c r="Y10" s="56"/>
    </row>
    <row r="11" spans="1:27" ht="27" customHeight="1">
      <c r="A11" s="40"/>
      <c r="B11" s="75"/>
      <c r="C11" s="74"/>
      <c r="D11" s="57"/>
      <c r="E11" s="1204"/>
      <c r="F11" s="1204"/>
      <c r="G11" s="1204"/>
      <c r="H11" s="1204"/>
      <c r="I11" s="1204"/>
      <c r="J11" s="1204"/>
      <c r="K11" s="1204"/>
      <c r="L11" s="1204"/>
      <c r="M11" s="1204"/>
      <c r="N11" s="1204"/>
      <c r="O11" s="1204"/>
      <c r="P11" s="1204"/>
      <c r="Q11" s="1204"/>
      <c r="R11" s="1204"/>
      <c r="S11" s="1204"/>
      <c r="T11" s="1204"/>
      <c r="U11" s="1204"/>
      <c r="V11" s="1204"/>
      <c r="W11" s="1204"/>
      <c r="X11" s="1204"/>
      <c r="Y11" s="56"/>
    </row>
    <row r="12" spans="1:27" ht="12" customHeight="1">
      <c r="A12" s="40"/>
      <c r="B12" s="75"/>
      <c r="C12" s="74"/>
      <c r="D12" s="57"/>
      <c r="E12" s="1204"/>
      <c r="F12" s="1204"/>
      <c r="G12" s="1204"/>
      <c r="H12" s="1204"/>
      <c r="I12" s="1204"/>
      <c r="J12" s="1204"/>
      <c r="K12" s="1204"/>
      <c r="L12" s="1204"/>
      <c r="M12" s="1204"/>
      <c r="N12" s="1204"/>
      <c r="O12" s="1204"/>
      <c r="P12" s="1204"/>
      <c r="Q12" s="1204"/>
      <c r="R12" s="1204"/>
      <c r="S12" s="1204"/>
      <c r="T12" s="1204"/>
      <c r="U12" s="1204"/>
      <c r="V12" s="1204"/>
      <c r="W12" s="1204"/>
      <c r="X12" s="1204"/>
      <c r="Y12" s="56"/>
    </row>
    <row r="13" spans="1:27" ht="38.25" customHeight="1">
      <c r="A13" s="40"/>
      <c r="B13" s="75"/>
      <c r="C13" s="74"/>
      <c r="D13" s="57"/>
      <c r="E13" s="1204"/>
      <c r="F13" s="1204"/>
      <c r="G13" s="1204"/>
      <c r="H13" s="1204"/>
      <c r="I13" s="1204"/>
      <c r="J13" s="1204"/>
      <c r="K13" s="1204"/>
      <c r="L13" s="1204"/>
      <c r="M13" s="1204"/>
      <c r="N13" s="1204"/>
      <c r="O13" s="1204"/>
      <c r="P13" s="1204"/>
      <c r="Q13" s="1204"/>
      <c r="R13" s="1204"/>
      <c r="S13" s="1204"/>
      <c r="T13" s="1204"/>
      <c r="U13" s="1204"/>
      <c r="V13" s="1204"/>
      <c r="W13" s="1204"/>
      <c r="X13" s="1204"/>
      <c r="Y13" s="70"/>
    </row>
    <row r="14" spans="1:27" ht="15" customHeight="1">
      <c r="A14" s="40"/>
      <c r="B14" s="75"/>
      <c r="C14" s="74"/>
      <c r="D14" s="57"/>
      <c r="E14" s="1204"/>
      <c r="F14" s="1204"/>
      <c r="G14" s="1204"/>
      <c r="H14" s="1204"/>
      <c r="I14" s="1204"/>
      <c r="J14" s="1204"/>
      <c r="K14" s="1204"/>
      <c r="L14" s="1204"/>
      <c r="M14" s="1204"/>
      <c r="N14" s="1204"/>
      <c r="O14" s="1204"/>
      <c r="P14" s="1204"/>
      <c r="Q14" s="1204"/>
      <c r="R14" s="1204"/>
      <c r="S14" s="1204"/>
      <c r="T14" s="1204"/>
      <c r="U14" s="1204"/>
      <c r="V14" s="1204"/>
      <c r="W14" s="1204"/>
      <c r="X14" s="1204"/>
      <c r="Y14" s="56"/>
    </row>
    <row r="15" spans="1:27" ht="15">
      <c r="A15" s="40"/>
      <c r="B15" s="75"/>
      <c r="C15" s="74"/>
      <c r="D15" s="57"/>
      <c r="E15" s="1204"/>
      <c r="F15" s="1204"/>
      <c r="G15" s="1204"/>
      <c r="H15" s="1204"/>
      <c r="I15" s="1204"/>
      <c r="J15" s="1204"/>
      <c r="K15" s="1204"/>
      <c r="L15" s="1204"/>
      <c r="M15" s="1204"/>
      <c r="N15" s="1204"/>
      <c r="O15" s="1204"/>
      <c r="P15" s="1204"/>
      <c r="Q15" s="1204"/>
      <c r="R15" s="1204"/>
      <c r="S15" s="1204"/>
      <c r="T15" s="1204"/>
      <c r="U15" s="1204"/>
      <c r="V15" s="1204"/>
      <c r="W15" s="1204"/>
      <c r="X15" s="1204"/>
      <c r="Y15" s="56"/>
    </row>
    <row r="16" spans="1:27" ht="15">
      <c r="A16" s="40"/>
      <c r="B16" s="75"/>
      <c r="C16" s="74"/>
      <c r="D16" s="57"/>
      <c r="E16" s="1204"/>
      <c r="F16" s="1204"/>
      <c r="G16" s="1204"/>
      <c r="H16" s="1204"/>
      <c r="I16" s="1204"/>
      <c r="J16" s="1204"/>
      <c r="K16" s="1204"/>
      <c r="L16" s="1204"/>
      <c r="M16" s="1204"/>
      <c r="N16" s="1204"/>
      <c r="O16" s="1204"/>
      <c r="P16" s="1204"/>
      <c r="Q16" s="1204"/>
      <c r="R16" s="1204"/>
      <c r="S16" s="1204"/>
      <c r="T16" s="1204"/>
      <c r="U16" s="1204"/>
      <c r="V16" s="1204"/>
      <c r="W16" s="1204"/>
      <c r="X16" s="1204"/>
      <c r="Y16" s="56"/>
    </row>
    <row r="17" spans="1:25" ht="15" customHeight="1">
      <c r="A17" s="40"/>
      <c r="B17" s="75"/>
      <c r="C17" s="74"/>
      <c r="D17" s="57"/>
      <c r="E17" s="1204"/>
      <c r="F17" s="1204"/>
      <c r="G17" s="1204"/>
      <c r="H17" s="1204"/>
      <c r="I17" s="1204"/>
      <c r="J17" s="1204"/>
      <c r="K17" s="1204"/>
      <c r="L17" s="1204"/>
      <c r="M17" s="1204"/>
      <c r="N17" s="1204"/>
      <c r="O17" s="1204"/>
      <c r="P17" s="1204"/>
      <c r="Q17" s="1204"/>
      <c r="R17" s="1204"/>
      <c r="S17" s="1204"/>
      <c r="T17" s="1204"/>
      <c r="U17" s="1204"/>
      <c r="V17" s="1204"/>
      <c r="W17" s="1204"/>
      <c r="X17" s="1204"/>
      <c r="Y17" s="56"/>
    </row>
    <row r="18" spans="1:25" ht="15">
      <c r="A18" s="40"/>
      <c r="B18" s="75"/>
      <c r="C18" s="74"/>
      <c r="D18" s="57"/>
      <c r="E18" s="1204"/>
      <c r="F18" s="1204"/>
      <c r="G18" s="1204"/>
      <c r="H18" s="1204"/>
      <c r="I18" s="1204"/>
      <c r="J18" s="1204"/>
      <c r="K18" s="1204"/>
      <c r="L18" s="1204"/>
      <c r="M18" s="1204"/>
      <c r="N18" s="1204"/>
      <c r="O18" s="1204"/>
      <c r="P18" s="1204"/>
      <c r="Q18" s="1204"/>
      <c r="R18" s="1204"/>
      <c r="S18" s="1204"/>
      <c r="T18" s="1204"/>
      <c r="U18" s="1204"/>
      <c r="V18" s="1204"/>
      <c r="W18" s="1204"/>
      <c r="X18" s="1204"/>
      <c r="Y18" s="56"/>
    </row>
    <row r="19" spans="1:25" ht="59.25" customHeight="1">
      <c r="A19" s="40"/>
      <c r="B19" s="75"/>
      <c r="C19" s="74"/>
      <c r="D19" s="63"/>
      <c r="E19" s="1204"/>
      <c r="F19" s="1204"/>
      <c r="G19" s="1204"/>
      <c r="H19" s="1204"/>
      <c r="I19" s="1204"/>
      <c r="J19" s="1204"/>
      <c r="K19" s="1204"/>
      <c r="L19" s="1204"/>
      <c r="M19" s="1204"/>
      <c r="N19" s="1204"/>
      <c r="O19" s="1204"/>
      <c r="P19" s="1204"/>
      <c r="Q19" s="1204"/>
      <c r="R19" s="1204"/>
      <c r="S19" s="1204"/>
      <c r="T19" s="1204"/>
      <c r="U19" s="1204"/>
      <c r="V19" s="1204"/>
      <c r="W19" s="1204"/>
      <c r="X19" s="1204"/>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0" t="s">
        <v>253</v>
      </c>
      <c r="G21" s="1211"/>
      <c r="H21" s="1211"/>
      <c r="I21" s="1211"/>
      <c r="J21" s="1211"/>
      <c r="K21" s="1211"/>
      <c r="L21" s="1211"/>
      <c r="M21" s="1211"/>
      <c r="N21" s="57"/>
      <c r="O21" s="68" t="s">
        <v>236</v>
      </c>
      <c r="P21" s="1212" t="s">
        <v>237</v>
      </c>
      <c r="Q21" s="1213"/>
      <c r="R21" s="1213"/>
      <c r="S21" s="1213"/>
      <c r="T21" s="1213"/>
      <c r="U21" s="1213"/>
      <c r="V21" s="1213"/>
      <c r="W21" s="1213"/>
      <c r="X21" s="1213"/>
      <c r="Y21" s="56"/>
    </row>
    <row r="22" spans="1:25" ht="14.25" hidden="1" customHeight="1">
      <c r="A22" s="40"/>
      <c r="B22" s="75"/>
      <c r="C22" s="74"/>
      <c r="D22" s="58"/>
      <c r="E22" s="89" t="s">
        <v>236</v>
      </c>
      <c r="F22" s="1210" t="s">
        <v>239</v>
      </c>
      <c r="G22" s="1211"/>
      <c r="H22" s="1211"/>
      <c r="I22" s="1211"/>
      <c r="J22" s="1211"/>
      <c r="K22" s="1211"/>
      <c r="L22" s="1211"/>
      <c r="M22" s="1211"/>
      <c r="N22" s="57"/>
      <c r="O22" s="71" t="s">
        <v>236</v>
      </c>
      <c r="P22" s="1212" t="s">
        <v>565</v>
      </c>
      <c r="Q22" s="1213"/>
      <c r="R22" s="1213"/>
      <c r="S22" s="1213"/>
      <c r="T22" s="1213"/>
      <c r="U22" s="1213"/>
      <c r="V22" s="1213"/>
      <c r="W22" s="1213"/>
      <c r="X22" s="1213"/>
      <c r="Y22" s="56"/>
    </row>
    <row r="23" spans="1:25" ht="27" hidden="1" customHeight="1">
      <c r="A23" s="40"/>
      <c r="B23" s="75"/>
      <c r="C23" s="74"/>
      <c r="D23" s="58"/>
      <c r="E23" s="57"/>
      <c r="F23" s="57"/>
      <c r="G23" s="57"/>
      <c r="H23" s="57"/>
      <c r="I23" s="57"/>
      <c r="J23" s="57"/>
      <c r="K23" s="57"/>
      <c r="L23" s="57"/>
      <c r="M23" s="57"/>
      <c r="N23" s="57"/>
      <c r="O23" s="57"/>
      <c r="P23" s="1205"/>
      <c r="Q23" s="1205"/>
      <c r="R23" s="1205"/>
      <c r="S23" s="1205"/>
      <c r="T23" s="1205"/>
      <c r="U23" s="1205"/>
      <c r="V23" s="1205"/>
      <c r="W23" s="1205"/>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09" t="s">
        <v>392</v>
      </c>
      <c r="F35" s="1209"/>
      <c r="G35" s="1209"/>
      <c r="H35" s="1209"/>
      <c r="I35" s="1209"/>
      <c r="J35" s="1209"/>
      <c r="K35" s="1209"/>
      <c r="L35" s="1209"/>
      <c r="M35" s="1209"/>
      <c r="N35" s="1209"/>
      <c r="O35" s="1209"/>
      <c r="P35" s="1209"/>
      <c r="Q35" s="1209"/>
      <c r="R35" s="1209"/>
      <c r="S35" s="1209"/>
      <c r="T35" s="1209"/>
      <c r="U35" s="1209"/>
      <c r="V35" s="1209"/>
      <c r="W35" s="1209"/>
      <c r="X35" s="1209"/>
      <c r="Y35" s="56"/>
    </row>
    <row r="36" spans="1:25" ht="38.25" hidden="1" customHeight="1">
      <c r="A36" s="40"/>
      <c r="B36" s="75"/>
      <c r="C36" s="74"/>
      <c r="D36" s="58"/>
      <c r="E36" s="1209"/>
      <c r="F36" s="1209"/>
      <c r="G36" s="1209"/>
      <c r="H36" s="1209"/>
      <c r="I36" s="1209"/>
      <c r="J36" s="1209"/>
      <c r="K36" s="1209"/>
      <c r="L36" s="1209"/>
      <c r="M36" s="1209"/>
      <c r="N36" s="1209"/>
      <c r="O36" s="1209"/>
      <c r="P36" s="1209"/>
      <c r="Q36" s="1209"/>
      <c r="R36" s="1209"/>
      <c r="S36" s="1209"/>
      <c r="T36" s="1209"/>
      <c r="U36" s="1209"/>
      <c r="V36" s="1209"/>
      <c r="W36" s="1209"/>
      <c r="X36" s="1209"/>
      <c r="Y36" s="56"/>
    </row>
    <row r="37" spans="1:25" ht="9.75" hidden="1" customHeight="1">
      <c r="A37" s="40"/>
      <c r="B37" s="75"/>
      <c r="C37" s="74"/>
      <c r="D37" s="58"/>
      <c r="E37" s="1209"/>
      <c r="F37" s="1209"/>
      <c r="G37" s="1209"/>
      <c r="H37" s="1209"/>
      <c r="I37" s="1209"/>
      <c r="J37" s="1209"/>
      <c r="K37" s="1209"/>
      <c r="L37" s="1209"/>
      <c r="M37" s="1209"/>
      <c r="N37" s="1209"/>
      <c r="O37" s="1209"/>
      <c r="P37" s="1209"/>
      <c r="Q37" s="1209"/>
      <c r="R37" s="1209"/>
      <c r="S37" s="1209"/>
      <c r="T37" s="1209"/>
      <c r="U37" s="1209"/>
      <c r="V37" s="1209"/>
      <c r="W37" s="1209"/>
      <c r="X37" s="1209"/>
      <c r="Y37" s="56"/>
    </row>
    <row r="38" spans="1:25" ht="51" hidden="1" customHeight="1">
      <c r="A38" s="40"/>
      <c r="B38" s="75"/>
      <c r="C38" s="74"/>
      <c r="D38" s="58"/>
      <c r="E38" s="1209"/>
      <c r="F38" s="1209"/>
      <c r="G38" s="1209"/>
      <c r="H38" s="1209"/>
      <c r="I38" s="1209"/>
      <c r="J38" s="1209"/>
      <c r="K38" s="1209"/>
      <c r="L38" s="1209"/>
      <c r="M38" s="1209"/>
      <c r="N38" s="1209"/>
      <c r="O38" s="1209"/>
      <c r="P38" s="1209"/>
      <c r="Q38" s="1209"/>
      <c r="R38" s="1209"/>
      <c r="S38" s="1209"/>
      <c r="T38" s="1209"/>
      <c r="U38" s="1209"/>
      <c r="V38" s="1209"/>
      <c r="W38" s="1209"/>
      <c r="X38" s="1209"/>
      <c r="Y38" s="56"/>
    </row>
    <row r="39" spans="1:25" ht="15" hidden="1" customHeight="1">
      <c r="A39" s="40"/>
      <c r="B39" s="75"/>
      <c r="C39" s="74"/>
      <c r="D39" s="58"/>
      <c r="E39" s="1209"/>
      <c r="F39" s="1209"/>
      <c r="G39" s="1209"/>
      <c r="H39" s="1209"/>
      <c r="I39" s="1209"/>
      <c r="J39" s="1209"/>
      <c r="K39" s="1209"/>
      <c r="L39" s="1209"/>
      <c r="M39" s="1209"/>
      <c r="N39" s="1209"/>
      <c r="O39" s="1209"/>
      <c r="P39" s="1209"/>
      <c r="Q39" s="1209"/>
      <c r="R39" s="1209"/>
      <c r="S39" s="1209"/>
      <c r="T39" s="1209"/>
      <c r="U39" s="1209"/>
      <c r="V39" s="1209"/>
      <c r="W39" s="1209"/>
      <c r="X39" s="1209"/>
      <c r="Y39" s="56"/>
    </row>
    <row r="40" spans="1:25" ht="12" hidden="1" customHeight="1">
      <c r="A40" s="40"/>
      <c r="B40" s="75"/>
      <c r="C40" s="74"/>
      <c r="D40" s="58"/>
      <c r="E40" s="1214"/>
      <c r="F40" s="1215"/>
      <c r="G40" s="1215"/>
      <c r="H40" s="1215"/>
      <c r="I40" s="1215"/>
      <c r="J40" s="1215"/>
      <c r="K40" s="1215"/>
      <c r="L40" s="1215"/>
      <c r="M40" s="1215"/>
      <c r="N40" s="1215"/>
      <c r="O40" s="1215"/>
      <c r="P40" s="1215"/>
      <c r="Q40" s="1215"/>
      <c r="R40" s="1215"/>
      <c r="S40" s="1215"/>
      <c r="T40" s="1215"/>
      <c r="U40" s="1215"/>
      <c r="V40" s="1215"/>
      <c r="W40" s="1215"/>
      <c r="X40" s="1215"/>
      <c r="Y40" s="56"/>
    </row>
    <row r="41" spans="1:25" ht="38.25" hidden="1" customHeight="1">
      <c r="A41" s="40"/>
      <c r="B41" s="75"/>
      <c r="C41" s="74"/>
      <c r="D41" s="58"/>
      <c r="E41" s="1209"/>
      <c r="F41" s="1209"/>
      <c r="G41" s="1209"/>
      <c r="H41" s="1209"/>
      <c r="I41" s="1209"/>
      <c r="J41" s="1209"/>
      <c r="K41" s="1209"/>
      <c r="L41" s="1209"/>
      <c r="M41" s="1209"/>
      <c r="N41" s="1209"/>
      <c r="O41" s="1209"/>
      <c r="P41" s="1209"/>
      <c r="Q41" s="1209"/>
      <c r="R41" s="1209"/>
      <c r="S41" s="1209"/>
      <c r="T41" s="1209"/>
      <c r="U41" s="1209"/>
      <c r="V41" s="1209"/>
      <c r="W41" s="1209"/>
      <c r="X41" s="1209"/>
      <c r="Y41" s="56"/>
    </row>
    <row r="42" spans="1:25" ht="15" hidden="1">
      <c r="A42" s="40"/>
      <c r="B42" s="75"/>
      <c r="C42" s="74"/>
      <c r="D42" s="58"/>
      <c r="E42" s="1209"/>
      <c r="F42" s="1209"/>
      <c r="G42" s="1209"/>
      <c r="H42" s="1209"/>
      <c r="I42" s="1209"/>
      <c r="J42" s="1209"/>
      <c r="K42" s="1209"/>
      <c r="L42" s="1209"/>
      <c r="M42" s="1209"/>
      <c r="N42" s="1209"/>
      <c r="O42" s="1209"/>
      <c r="P42" s="1209"/>
      <c r="Q42" s="1209"/>
      <c r="R42" s="1209"/>
      <c r="S42" s="1209"/>
      <c r="T42" s="1209"/>
      <c r="U42" s="1209"/>
      <c r="V42" s="1209"/>
      <c r="W42" s="1209"/>
      <c r="X42" s="1209"/>
      <c r="Y42" s="56"/>
    </row>
    <row r="43" spans="1:25" ht="15" hidden="1">
      <c r="A43" s="40"/>
      <c r="B43" s="75"/>
      <c r="C43" s="74"/>
      <c r="D43" s="58"/>
      <c r="E43" s="1209"/>
      <c r="F43" s="1209"/>
      <c r="G43" s="1209"/>
      <c r="H43" s="1209"/>
      <c r="I43" s="1209"/>
      <c r="J43" s="1209"/>
      <c r="K43" s="1209"/>
      <c r="L43" s="1209"/>
      <c r="M43" s="1209"/>
      <c r="N43" s="1209"/>
      <c r="O43" s="1209"/>
      <c r="P43" s="1209"/>
      <c r="Q43" s="1209"/>
      <c r="R43" s="1209"/>
      <c r="S43" s="1209"/>
      <c r="T43" s="1209"/>
      <c r="U43" s="1209"/>
      <c r="V43" s="1209"/>
      <c r="W43" s="1209"/>
      <c r="X43" s="1209"/>
      <c r="Y43" s="56"/>
    </row>
    <row r="44" spans="1:25" ht="33.75" hidden="1" customHeight="1">
      <c r="A44" s="40"/>
      <c r="B44" s="75"/>
      <c r="C44" s="74"/>
      <c r="D44" s="63"/>
      <c r="E44" s="1209"/>
      <c r="F44" s="1209"/>
      <c r="G44" s="1209"/>
      <c r="H44" s="1209"/>
      <c r="I44" s="1209"/>
      <c r="J44" s="1209"/>
      <c r="K44" s="1209"/>
      <c r="L44" s="1209"/>
      <c r="M44" s="1209"/>
      <c r="N44" s="1209"/>
      <c r="O44" s="1209"/>
      <c r="P44" s="1209"/>
      <c r="Q44" s="1209"/>
      <c r="R44" s="1209"/>
      <c r="S44" s="1209"/>
      <c r="T44" s="1209"/>
      <c r="U44" s="1209"/>
      <c r="V44" s="1209"/>
      <c r="W44" s="1209"/>
      <c r="X44" s="1209"/>
      <c r="Y44" s="56"/>
    </row>
    <row r="45" spans="1:25" ht="15" hidden="1">
      <c r="A45" s="40"/>
      <c r="B45" s="75"/>
      <c r="C45" s="74"/>
      <c r="D45" s="63"/>
      <c r="E45" s="1209"/>
      <c r="F45" s="1209"/>
      <c r="G45" s="1209"/>
      <c r="H45" s="1209"/>
      <c r="I45" s="1209"/>
      <c r="J45" s="1209"/>
      <c r="K45" s="1209"/>
      <c r="L45" s="1209"/>
      <c r="M45" s="1209"/>
      <c r="N45" s="1209"/>
      <c r="O45" s="1209"/>
      <c r="P45" s="1209"/>
      <c r="Q45" s="1209"/>
      <c r="R45" s="1209"/>
      <c r="S45" s="1209"/>
      <c r="T45" s="1209"/>
      <c r="U45" s="1209"/>
      <c r="V45" s="1209"/>
      <c r="W45" s="1209"/>
      <c r="X45" s="1209"/>
      <c r="Y45" s="56"/>
    </row>
    <row r="46" spans="1:25" ht="24" hidden="1" customHeight="1">
      <c r="A46" s="40"/>
      <c r="B46" s="75"/>
      <c r="C46" s="74"/>
      <c r="D46" s="58"/>
      <c r="E46" s="1220" t="s">
        <v>235</v>
      </c>
      <c r="F46" s="1220"/>
      <c r="G46" s="1220"/>
      <c r="H46" s="1220"/>
      <c r="I46" s="1220"/>
      <c r="J46" s="1220"/>
      <c r="K46" s="1220"/>
      <c r="L46" s="1220"/>
      <c r="M46" s="1220"/>
      <c r="N46" s="1220"/>
      <c r="O46" s="1220"/>
      <c r="P46" s="1220"/>
      <c r="Q46" s="1220"/>
      <c r="R46" s="1220"/>
      <c r="S46" s="1220"/>
      <c r="T46" s="1220"/>
      <c r="U46" s="1220"/>
      <c r="V46" s="1220"/>
      <c r="W46" s="1220"/>
      <c r="X46" s="1220"/>
      <c r="Y46" s="56"/>
    </row>
    <row r="47" spans="1:25" ht="37.5" hidden="1" customHeight="1">
      <c r="A47" s="40"/>
      <c r="B47" s="75"/>
      <c r="C47" s="74"/>
      <c r="D47" s="58"/>
      <c r="E47" s="1220"/>
      <c r="F47" s="1220"/>
      <c r="G47" s="1220"/>
      <c r="H47" s="1220"/>
      <c r="I47" s="1220"/>
      <c r="J47" s="1220"/>
      <c r="K47" s="1220"/>
      <c r="L47" s="1220"/>
      <c r="M47" s="1220"/>
      <c r="N47" s="1220"/>
      <c r="O47" s="1220"/>
      <c r="P47" s="1220"/>
      <c r="Q47" s="1220"/>
      <c r="R47" s="1220"/>
      <c r="S47" s="1220"/>
      <c r="T47" s="1220"/>
      <c r="U47" s="1220"/>
      <c r="V47" s="1220"/>
      <c r="W47" s="1220"/>
      <c r="X47" s="1220"/>
      <c r="Y47" s="56"/>
    </row>
    <row r="48" spans="1:25" ht="24" hidden="1" customHeight="1">
      <c r="A48" s="40"/>
      <c r="B48" s="75"/>
      <c r="C48" s="74"/>
      <c r="D48" s="58"/>
      <c r="E48" s="1220"/>
      <c r="F48" s="1220"/>
      <c r="G48" s="1220"/>
      <c r="H48" s="1220"/>
      <c r="I48" s="1220"/>
      <c r="J48" s="1220"/>
      <c r="K48" s="1220"/>
      <c r="L48" s="1220"/>
      <c r="M48" s="1220"/>
      <c r="N48" s="1220"/>
      <c r="O48" s="1220"/>
      <c r="P48" s="1220"/>
      <c r="Q48" s="1220"/>
      <c r="R48" s="1220"/>
      <c r="S48" s="1220"/>
      <c r="T48" s="1220"/>
      <c r="U48" s="1220"/>
      <c r="V48" s="1220"/>
      <c r="W48" s="1220"/>
      <c r="X48" s="1220"/>
      <c r="Y48" s="56"/>
    </row>
    <row r="49" spans="1:25" ht="51" hidden="1" customHeight="1">
      <c r="A49" s="40"/>
      <c r="B49" s="75"/>
      <c r="C49" s="74"/>
      <c r="D49" s="58"/>
      <c r="E49" s="1220"/>
      <c r="F49" s="1220"/>
      <c r="G49" s="1220"/>
      <c r="H49" s="1220"/>
      <c r="I49" s="1220"/>
      <c r="J49" s="1220"/>
      <c r="K49" s="1220"/>
      <c r="L49" s="1220"/>
      <c r="M49" s="1220"/>
      <c r="N49" s="1220"/>
      <c r="O49" s="1220"/>
      <c r="P49" s="1220"/>
      <c r="Q49" s="1220"/>
      <c r="R49" s="1220"/>
      <c r="S49" s="1220"/>
      <c r="T49" s="1220"/>
      <c r="U49" s="1220"/>
      <c r="V49" s="1220"/>
      <c r="W49" s="1220"/>
      <c r="X49" s="1220"/>
      <c r="Y49" s="56"/>
    </row>
    <row r="50" spans="1:25" ht="15" hidden="1">
      <c r="A50" s="40"/>
      <c r="B50" s="75"/>
      <c r="C50" s="74"/>
      <c r="D50" s="58"/>
      <c r="E50" s="1220"/>
      <c r="F50" s="1220"/>
      <c r="G50" s="1220"/>
      <c r="H50" s="1220"/>
      <c r="I50" s="1220"/>
      <c r="J50" s="1220"/>
      <c r="K50" s="1220"/>
      <c r="L50" s="1220"/>
      <c r="M50" s="1220"/>
      <c r="N50" s="1220"/>
      <c r="O50" s="1220"/>
      <c r="P50" s="1220"/>
      <c r="Q50" s="1220"/>
      <c r="R50" s="1220"/>
      <c r="S50" s="1220"/>
      <c r="T50" s="1220"/>
      <c r="U50" s="1220"/>
      <c r="V50" s="1220"/>
      <c r="W50" s="1220"/>
      <c r="X50" s="1220"/>
      <c r="Y50" s="56"/>
    </row>
    <row r="51" spans="1:25" ht="15" hidden="1">
      <c r="A51" s="40"/>
      <c r="B51" s="75"/>
      <c r="C51" s="74"/>
      <c r="D51" s="58"/>
      <c r="E51" s="1220"/>
      <c r="F51" s="1220"/>
      <c r="G51" s="1220"/>
      <c r="H51" s="1220"/>
      <c r="I51" s="1220"/>
      <c r="J51" s="1220"/>
      <c r="K51" s="1220"/>
      <c r="L51" s="1220"/>
      <c r="M51" s="1220"/>
      <c r="N51" s="1220"/>
      <c r="O51" s="1220"/>
      <c r="P51" s="1220"/>
      <c r="Q51" s="1220"/>
      <c r="R51" s="1220"/>
      <c r="S51" s="1220"/>
      <c r="T51" s="1220"/>
      <c r="U51" s="1220"/>
      <c r="V51" s="1220"/>
      <c r="W51" s="1220"/>
      <c r="X51" s="1220"/>
      <c r="Y51" s="56"/>
    </row>
    <row r="52" spans="1:25" ht="15" hidden="1">
      <c r="A52" s="40"/>
      <c r="B52" s="75"/>
      <c r="C52" s="74"/>
      <c r="D52" s="58"/>
      <c r="E52" s="1220"/>
      <c r="F52" s="1220"/>
      <c r="G52" s="1220"/>
      <c r="H52" s="1220"/>
      <c r="I52" s="1220"/>
      <c r="J52" s="1220"/>
      <c r="K52" s="1220"/>
      <c r="L52" s="1220"/>
      <c r="M52" s="1220"/>
      <c r="N52" s="1220"/>
      <c r="O52" s="1220"/>
      <c r="P52" s="1220"/>
      <c r="Q52" s="1220"/>
      <c r="R52" s="1220"/>
      <c r="S52" s="1220"/>
      <c r="T52" s="1220"/>
      <c r="U52" s="1220"/>
      <c r="V52" s="1220"/>
      <c r="W52" s="1220"/>
      <c r="X52" s="1220"/>
      <c r="Y52" s="56"/>
    </row>
    <row r="53" spans="1:25" ht="15" hidden="1">
      <c r="A53" s="40"/>
      <c r="B53" s="75"/>
      <c r="C53" s="74"/>
      <c r="D53" s="58"/>
      <c r="E53" s="1220"/>
      <c r="F53" s="1220"/>
      <c r="G53" s="1220"/>
      <c r="H53" s="1220"/>
      <c r="I53" s="1220"/>
      <c r="J53" s="1220"/>
      <c r="K53" s="1220"/>
      <c r="L53" s="1220"/>
      <c r="M53" s="1220"/>
      <c r="N53" s="1220"/>
      <c r="O53" s="1220"/>
      <c r="P53" s="1220"/>
      <c r="Q53" s="1220"/>
      <c r="R53" s="1220"/>
      <c r="S53" s="1220"/>
      <c r="T53" s="1220"/>
      <c r="U53" s="1220"/>
      <c r="V53" s="1220"/>
      <c r="W53" s="1220"/>
      <c r="X53" s="1220"/>
      <c r="Y53" s="56"/>
    </row>
    <row r="54" spans="1:25" ht="15" hidden="1">
      <c r="A54" s="40"/>
      <c r="B54" s="75"/>
      <c r="C54" s="74"/>
      <c r="D54" s="58"/>
      <c r="E54" s="1220"/>
      <c r="F54" s="1220"/>
      <c r="G54" s="1220"/>
      <c r="H54" s="1220"/>
      <c r="I54" s="1220"/>
      <c r="J54" s="1220"/>
      <c r="K54" s="1220"/>
      <c r="L54" s="1220"/>
      <c r="M54" s="1220"/>
      <c r="N54" s="1220"/>
      <c r="O54" s="1220"/>
      <c r="P54" s="1220"/>
      <c r="Q54" s="1220"/>
      <c r="R54" s="1220"/>
      <c r="S54" s="1220"/>
      <c r="T54" s="1220"/>
      <c r="U54" s="1220"/>
      <c r="V54" s="1220"/>
      <c r="W54" s="1220"/>
      <c r="X54" s="1220"/>
      <c r="Y54" s="56"/>
    </row>
    <row r="55" spans="1:25" ht="15" hidden="1">
      <c r="A55" s="40"/>
      <c r="B55" s="75"/>
      <c r="C55" s="74"/>
      <c r="D55" s="58"/>
      <c r="E55" s="1220"/>
      <c r="F55" s="1220"/>
      <c r="G55" s="1220"/>
      <c r="H55" s="1220"/>
      <c r="I55" s="1220"/>
      <c r="J55" s="1220"/>
      <c r="K55" s="1220"/>
      <c r="L55" s="1220"/>
      <c r="M55" s="1220"/>
      <c r="N55" s="1220"/>
      <c r="O55" s="1220"/>
      <c r="P55" s="1220"/>
      <c r="Q55" s="1220"/>
      <c r="R55" s="1220"/>
      <c r="S55" s="1220"/>
      <c r="T55" s="1220"/>
      <c r="U55" s="1220"/>
      <c r="V55" s="1220"/>
      <c r="W55" s="1220"/>
      <c r="X55" s="1220"/>
      <c r="Y55" s="56"/>
    </row>
    <row r="56" spans="1:25" ht="25.5" hidden="1" customHeight="1">
      <c r="A56" s="40"/>
      <c r="B56" s="75"/>
      <c r="C56" s="74"/>
      <c r="D56" s="63"/>
      <c r="E56" s="1220"/>
      <c r="F56" s="1220"/>
      <c r="G56" s="1220"/>
      <c r="H56" s="1220"/>
      <c r="I56" s="1220"/>
      <c r="J56" s="1220"/>
      <c r="K56" s="1220"/>
      <c r="L56" s="1220"/>
      <c r="M56" s="1220"/>
      <c r="N56" s="1220"/>
      <c r="O56" s="1220"/>
      <c r="P56" s="1220"/>
      <c r="Q56" s="1220"/>
      <c r="R56" s="1220"/>
      <c r="S56" s="1220"/>
      <c r="T56" s="1220"/>
      <c r="U56" s="1220"/>
      <c r="V56" s="1220"/>
      <c r="W56" s="1220"/>
      <c r="X56" s="1220"/>
      <c r="Y56" s="56"/>
    </row>
    <row r="57" spans="1:25" ht="15" hidden="1">
      <c r="A57" s="40"/>
      <c r="B57" s="75"/>
      <c r="C57" s="74"/>
      <c r="D57" s="63"/>
      <c r="E57" s="1220"/>
      <c r="F57" s="1220"/>
      <c r="G57" s="1220"/>
      <c r="H57" s="1220"/>
      <c r="I57" s="1220"/>
      <c r="J57" s="1220"/>
      <c r="K57" s="1220"/>
      <c r="L57" s="1220"/>
      <c r="M57" s="1220"/>
      <c r="N57" s="1220"/>
      <c r="O57" s="1220"/>
      <c r="P57" s="1220"/>
      <c r="Q57" s="1220"/>
      <c r="R57" s="1220"/>
      <c r="S57" s="1220"/>
      <c r="T57" s="1220"/>
      <c r="U57" s="1220"/>
      <c r="V57" s="1220"/>
      <c r="W57" s="1220"/>
      <c r="X57" s="1220"/>
      <c r="Y57" s="56"/>
    </row>
    <row r="58" spans="1:25" ht="15" hidden="1" customHeight="1">
      <c r="A58" s="40"/>
      <c r="B58" s="75"/>
      <c r="C58" s="74"/>
      <c r="D58" s="58"/>
      <c r="E58" s="1206" t="s">
        <v>393</v>
      </c>
      <c r="F58" s="1206"/>
      <c r="G58" s="1206"/>
      <c r="H58" s="1206"/>
      <c r="I58" s="1206"/>
      <c r="J58" s="1206"/>
      <c r="K58" s="1206"/>
      <c r="L58" s="1206"/>
      <c r="M58" s="1206"/>
      <c r="N58" s="1206"/>
      <c r="O58" s="1206"/>
      <c r="P58" s="1206"/>
      <c r="Q58" s="1206"/>
      <c r="R58" s="1206"/>
      <c r="S58" s="1206"/>
      <c r="T58" s="1206"/>
      <c r="U58" s="1206"/>
      <c r="V58" s="223"/>
      <c r="W58" s="223"/>
      <c r="X58" s="223"/>
      <c r="Y58" s="56"/>
    </row>
    <row r="59" spans="1:25" ht="15" hidden="1" customHeight="1">
      <c r="A59" s="40"/>
      <c r="B59" s="75"/>
      <c r="C59" s="74"/>
      <c r="D59" s="58"/>
      <c r="E59" s="1221"/>
      <c r="F59" s="1221"/>
      <c r="G59" s="1221"/>
      <c r="H59" s="1214"/>
      <c r="I59" s="1215"/>
      <c r="J59" s="1215"/>
      <c r="K59" s="1215"/>
      <c r="L59" s="1215"/>
      <c r="M59" s="1215"/>
      <c r="N59" s="1215"/>
      <c r="O59" s="1215"/>
      <c r="P59" s="1215"/>
      <c r="Q59" s="1215"/>
      <c r="R59" s="1215"/>
      <c r="S59" s="1215"/>
      <c r="T59" s="1215"/>
      <c r="U59" s="1215"/>
      <c r="V59" s="1215"/>
      <c r="W59" s="1215"/>
      <c r="X59" s="1215"/>
      <c r="Y59" s="56"/>
    </row>
    <row r="60" spans="1:25" ht="15" hidden="1" customHeight="1">
      <c r="A60" s="40"/>
      <c r="B60" s="75"/>
      <c r="C60" s="74"/>
      <c r="D60" s="58"/>
      <c r="E60" s="1217"/>
      <c r="F60" s="1217"/>
      <c r="G60" s="1217"/>
      <c r="H60" s="1219"/>
      <c r="I60" s="1219"/>
      <c r="J60" s="1219"/>
      <c r="K60" s="1219"/>
      <c r="L60" s="1219"/>
      <c r="M60" s="1219"/>
      <c r="N60" s="1219"/>
      <c r="O60" s="1219"/>
      <c r="P60" s="1219"/>
      <c r="Q60" s="1219"/>
      <c r="R60" s="1219"/>
      <c r="S60" s="1219"/>
      <c r="T60" s="1219"/>
      <c r="U60" s="1219"/>
      <c r="V60" s="1219"/>
      <c r="W60" s="1219"/>
      <c r="X60" s="1219"/>
      <c r="Y60" s="56"/>
    </row>
    <row r="61" spans="1:25" ht="15" hidden="1">
      <c r="A61" s="40"/>
      <c r="B61" s="75"/>
      <c r="C61" s="74"/>
      <c r="D61" s="58"/>
      <c r="E61" s="67"/>
      <c r="F61" s="65"/>
      <c r="G61" s="66"/>
      <c r="H61" s="1219"/>
      <c r="I61" s="1219"/>
      <c r="J61" s="1219"/>
      <c r="K61" s="1219"/>
      <c r="L61" s="1219"/>
      <c r="M61" s="1219"/>
      <c r="N61" s="1219"/>
      <c r="O61" s="1219"/>
      <c r="P61" s="1219"/>
      <c r="Q61" s="1219"/>
      <c r="R61" s="1219"/>
      <c r="S61" s="1219"/>
      <c r="T61" s="1219"/>
      <c r="U61" s="1219"/>
      <c r="V61" s="1219"/>
      <c r="W61" s="1219"/>
      <c r="X61" s="1219"/>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6" t="s">
        <v>394</v>
      </c>
      <c r="F70" s="1206"/>
      <c r="G70" s="1206"/>
      <c r="H70" s="1206"/>
      <c r="I70" s="1206"/>
      <c r="J70" s="1206"/>
      <c r="K70" s="1206"/>
      <c r="L70" s="1206"/>
      <c r="M70" s="1206"/>
      <c r="N70" s="1206"/>
      <c r="O70" s="1206"/>
      <c r="P70" s="1206"/>
      <c r="Q70" s="1206"/>
      <c r="R70" s="1206"/>
      <c r="S70" s="1206"/>
      <c r="T70" s="1206"/>
      <c r="U70" s="418"/>
      <c r="V70" s="418"/>
      <c r="W70" s="418"/>
      <c r="X70" s="418"/>
      <c r="Y70" s="56"/>
    </row>
    <row r="71" spans="1:25" ht="15" hidden="1">
      <c r="A71" s="40"/>
      <c r="B71" s="75"/>
      <c r="C71" s="74"/>
      <c r="D71" s="58"/>
      <c r="E71" s="1206" t="s">
        <v>564</v>
      </c>
      <c r="F71" s="1206"/>
      <c r="G71" s="1206"/>
      <c r="H71" s="1206"/>
      <c r="I71" s="1206"/>
      <c r="J71" s="1206"/>
      <c r="K71" s="1206"/>
      <c r="L71" s="1206"/>
      <c r="M71" s="1206"/>
      <c r="N71" s="1206"/>
      <c r="O71" s="1206"/>
      <c r="P71" s="1206"/>
      <c r="Q71" s="1206"/>
      <c r="R71" s="1206"/>
      <c r="S71" s="1206"/>
      <c r="T71" s="1206"/>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6" t="s">
        <v>393</v>
      </c>
      <c r="F81" s="1206"/>
      <c r="G81" s="1206"/>
      <c r="H81" s="1206"/>
      <c r="I81" s="1206"/>
      <c r="J81" s="1206"/>
      <c r="K81" s="1206"/>
      <c r="L81" s="1206"/>
      <c r="M81" s="1206"/>
      <c r="N81" s="1206"/>
      <c r="O81" s="1206"/>
      <c r="P81" s="1206"/>
      <c r="Q81" s="1206"/>
      <c r="R81" s="1206"/>
      <c r="S81" s="1206"/>
      <c r="T81" s="1206"/>
      <c r="U81" s="1206"/>
      <c r="V81" s="223"/>
      <c r="W81" s="223"/>
      <c r="X81" s="223"/>
      <c r="Y81" s="56"/>
    </row>
    <row r="82" spans="1:25" ht="15" hidden="1" customHeight="1">
      <c r="A82" s="40"/>
      <c r="B82" s="75"/>
      <c r="C82" s="74"/>
      <c r="D82" s="58"/>
      <c r="E82" s="1217"/>
      <c r="F82" s="1217"/>
      <c r="G82" s="1217"/>
      <c r="H82" s="1214"/>
      <c r="I82" s="1215"/>
      <c r="J82" s="1215"/>
      <c r="K82" s="1215"/>
      <c r="L82" s="1215"/>
      <c r="M82" s="1215"/>
      <c r="N82" s="1215"/>
      <c r="O82" s="1215"/>
      <c r="P82" s="1215"/>
      <c r="Q82" s="1215"/>
      <c r="R82" s="1215"/>
      <c r="S82" s="1215"/>
      <c r="T82" s="1215"/>
      <c r="U82" s="1215"/>
      <c r="V82" s="1215"/>
      <c r="W82" s="1215"/>
      <c r="X82" s="1215"/>
      <c r="Y82" s="56"/>
    </row>
    <row r="83" spans="1:25" ht="15" hidden="1" customHeight="1">
      <c r="A83" s="40"/>
      <c r="B83" s="75"/>
      <c r="C83" s="74"/>
      <c r="D83" s="58"/>
      <c r="Y83" s="56"/>
    </row>
    <row r="84" spans="1:25" ht="15" hidden="1" customHeight="1">
      <c r="A84" s="40"/>
      <c r="B84" s="75"/>
      <c r="C84" s="74"/>
      <c r="D84" s="58"/>
      <c r="E84" s="67"/>
      <c r="F84" s="65"/>
      <c r="G84" s="66"/>
      <c r="H84" s="1219"/>
      <c r="I84" s="1219"/>
      <c r="J84" s="1219"/>
      <c r="K84" s="1219"/>
      <c r="L84" s="1219"/>
      <c r="M84" s="1219"/>
      <c r="N84" s="1219"/>
      <c r="O84" s="1219"/>
      <c r="P84" s="1219"/>
      <c r="Q84" s="1219"/>
      <c r="R84" s="1219"/>
      <c r="S84" s="1219"/>
      <c r="T84" s="1219"/>
      <c r="U84" s="1219"/>
      <c r="V84" s="1219"/>
      <c r="W84" s="1219"/>
      <c r="X84" s="1219"/>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18" t="s">
        <v>234</v>
      </c>
      <c r="F98" s="1218"/>
      <c r="G98" s="1218"/>
      <c r="H98" s="1218"/>
      <c r="I98" s="1218"/>
      <c r="J98" s="1218"/>
      <c r="K98" s="1218"/>
      <c r="L98" s="1218"/>
      <c r="M98" s="1218"/>
      <c r="N98" s="1218"/>
      <c r="O98" s="1218"/>
      <c r="P98" s="1218"/>
      <c r="Q98" s="1218"/>
      <c r="R98" s="1218"/>
      <c r="S98" s="1218"/>
      <c r="T98" s="1218"/>
      <c r="U98" s="1218"/>
      <c r="V98" s="1218"/>
      <c r="W98" s="1218"/>
      <c r="X98" s="1218"/>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16" t="s">
        <v>233</v>
      </c>
      <c r="G100" s="1216"/>
      <c r="H100" s="1216"/>
      <c r="I100" s="1216"/>
      <c r="J100" s="1216"/>
      <c r="K100" s="1216"/>
      <c r="L100" s="1216"/>
      <c r="M100" s="1216"/>
      <c r="N100" s="1216"/>
      <c r="O100" s="1216"/>
      <c r="P100" s="1216"/>
      <c r="Q100" s="1216"/>
      <c r="R100" s="1216"/>
      <c r="S100" s="1216"/>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16" t="s">
        <v>232</v>
      </c>
      <c r="G102" s="1216"/>
      <c r="H102" s="1216"/>
      <c r="I102" s="1216"/>
      <c r="J102" s="1216"/>
      <c r="K102" s="1216"/>
      <c r="L102" s="1216"/>
      <c r="M102" s="1216"/>
      <c r="N102" s="1216"/>
      <c r="O102" s="1216"/>
      <c r="P102" s="1216"/>
      <c r="Q102" s="1216"/>
      <c r="R102" s="1216"/>
      <c r="S102" s="1216"/>
      <c r="T102" s="1216"/>
      <c r="U102" s="1216"/>
      <c r="V102" s="1216"/>
      <c r="W102" s="1216"/>
      <c r="X102" s="1216"/>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G9xK1/NYkcGmKX4U0Il0ao0bmiRcRv3b+dn3DFhKLJ2Vjy1FxIpvpTneLJjHtjNinAOz/WpuUIAXvRzz4prq4A==" saltValue="C2gGeuxqmvAq0olgY93qnQ=="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307" t="s">
        <v>732</v>
      </c>
      <c r="M5" s="1307"/>
      <c r="N5" s="1307"/>
      <c r="O5" s="1307"/>
      <c r="P5" s="1307"/>
      <c r="Q5" s="1307"/>
      <c r="R5" s="1307"/>
      <c r="S5" s="1307"/>
      <c r="T5" s="1307"/>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5" s="539" customFormat="1" ht="11.25" hidden="1" customHeight="1">
      <c r="A11" s="559"/>
      <c r="B11" s="559"/>
      <c r="C11" s="559"/>
      <c r="D11" s="559"/>
      <c r="E11" s="559"/>
      <c r="F11" s="559"/>
      <c r="G11" s="559"/>
      <c r="H11" s="559"/>
      <c r="L11" s="1308"/>
      <c r="M11" s="1308"/>
      <c r="N11" s="536"/>
      <c r="O11" s="1325"/>
      <c r="P11" s="1325"/>
      <c r="Q11" s="1325"/>
      <c r="R11" s="1325"/>
      <c r="S11" s="1325"/>
      <c r="T11" s="1325"/>
      <c r="U11" s="557" t="s">
        <v>371</v>
      </c>
      <c r="X11" s="559"/>
      <c r="Y11" s="559"/>
      <c r="Z11" s="559"/>
      <c r="AA11" s="559"/>
      <c r="AB11" s="559"/>
      <c r="AC11" s="559"/>
      <c r="AD11" s="559"/>
      <c r="AE11" s="559"/>
      <c r="AF11" s="559"/>
      <c r="AG11" s="559"/>
      <c r="AH11" s="559"/>
      <c r="AI11" s="559"/>
    </row>
    <row r="12" spans="1:35">
      <c r="J12" s="499"/>
      <c r="K12" s="499"/>
      <c r="L12" s="494"/>
      <c r="M12" s="494"/>
      <c r="N12" s="494"/>
      <c r="O12" s="1326"/>
      <c r="P12" s="1326"/>
      <c r="Q12" s="1326"/>
      <c r="R12" s="1326"/>
      <c r="S12" s="1326"/>
      <c r="T12" s="1326"/>
      <c r="U12" s="1326"/>
    </row>
    <row r="13" spans="1:35" ht="14.25" customHeight="1">
      <c r="J13" s="499"/>
      <c r="K13" s="499"/>
      <c r="L13" s="1235" t="s">
        <v>445</v>
      </c>
      <c r="M13" s="1235"/>
      <c r="N13" s="1235"/>
      <c r="O13" s="1235"/>
      <c r="P13" s="1235"/>
      <c r="Q13" s="1235"/>
      <c r="R13" s="1235"/>
      <c r="S13" s="1235"/>
      <c r="T13" s="1235"/>
      <c r="U13" s="1235"/>
      <c r="V13" s="1235"/>
      <c r="W13" s="1235" t="s">
        <v>446</v>
      </c>
    </row>
    <row r="14" spans="1:35" ht="14.25" customHeight="1">
      <c r="J14" s="499"/>
      <c r="K14" s="499"/>
      <c r="L14" s="1291" t="s">
        <v>91</v>
      </c>
      <c r="M14" s="1291" t="s">
        <v>602</v>
      </c>
      <c r="N14" s="491"/>
      <c r="O14" s="1292" t="s">
        <v>604</v>
      </c>
      <c r="P14" s="1293"/>
      <c r="Q14" s="1293"/>
      <c r="R14" s="1293"/>
      <c r="S14" s="1293"/>
      <c r="T14" s="1294"/>
      <c r="U14" s="1302" t="s">
        <v>339</v>
      </c>
      <c r="V14" s="1288" t="s">
        <v>274</v>
      </c>
      <c r="W14" s="1235"/>
    </row>
    <row r="15" spans="1:35" ht="14.25" customHeight="1">
      <c r="J15" s="499"/>
      <c r="K15" s="499"/>
      <c r="L15" s="1291"/>
      <c r="M15" s="1291"/>
      <c r="N15" s="491"/>
      <c r="O15" s="1297" t="s">
        <v>590</v>
      </c>
      <c r="P15" s="1295"/>
      <c r="Q15" s="1296"/>
      <c r="R15" s="1300" t="s">
        <v>615</v>
      </c>
      <c r="S15" s="1300"/>
      <c r="T15" s="1301"/>
      <c r="U15" s="1303"/>
      <c r="V15" s="1289"/>
      <c r="W15" s="1235"/>
    </row>
    <row r="16" spans="1:35" ht="30" customHeight="1">
      <c r="J16" s="499"/>
      <c r="K16" s="499"/>
      <c r="L16" s="1291"/>
      <c r="M16" s="1291"/>
      <c r="N16" s="490"/>
      <c r="O16" s="1298"/>
      <c r="P16" s="505"/>
      <c r="Q16" s="505"/>
      <c r="R16" s="506" t="s">
        <v>273</v>
      </c>
      <c r="S16" s="1286" t="s">
        <v>272</v>
      </c>
      <c r="T16" s="1287"/>
      <c r="U16" s="1304"/>
      <c r="V16" s="1290"/>
      <c r="W16" s="1235"/>
    </row>
    <row r="17" spans="1:36">
      <c r="J17" s="499"/>
      <c r="K17" s="538">
        <v>1</v>
      </c>
      <c r="L17" s="616" t="s">
        <v>92</v>
      </c>
      <c r="M17" s="616" t="s">
        <v>48</v>
      </c>
      <c r="N17" s="636" t="s">
        <v>48</v>
      </c>
      <c r="O17" s="617">
        <f ca="1">OFFSET(O17,0,-1)+1</f>
        <v>3</v>
      </c>
      <c r="P17" s="618">
        <f ca="1">OFFSET(P17,0,-1)</f>
        <v>3</v>
      </c>
      <c r="Q17" s="618">
        <f ca="1">OFFSET(Q17,0,-1)</f>
        <v>3</v>
      </c>
      <c r="R17" s="617">
        <f ca="1">OFFSET(R17,0,-1)+1</f>
        <v>4</v>
      </c>
      <c r="S17" s="1309">
        <f ca="1">OFFSET(S17,0,-1)+1</f>
        <v>5</v>
      </c>
      <c r="T17" s="1309"/>
      <c r="U17" s="617">
        <f ca="1">OFFSET(U17,0,-2)+1</f>
        <v>6</v>
      </c>
      <c r="V17" s="618">
        <f ca="1">OFFSET(V17,0,-1)</f>
        <v>6</v>
      </c>
      <c r="W17" s="617">
        <f ca="1">OFFSET(W17,0,-1)+1</f>
        <v>7</v>
      </c>
    </row>
    <row r="18" spans="1:36" ht="22.5">
      <c r="A18" s="1310">
        <v>1</v>
      </c>
      <c r="B18" s="867"/>
      <c r="C18" s="867"/>
      <c r="D18" s="867"/>
      <c r="E18" s="868"/>
      <c r="F18" s="869"/>
      <c r="G18" s="867"/>
      <c r="H18" s="867"/>
      <c r="I18" s="870"/>
      <c r="J18" s="865"/>
      <c r="K18" s="874">
        <v>1</v>
      </c>
      <c r="L18" s="562">
        <f>mergeValue(A18)</f>
        <v>1</v>
      </c>
      <c r="M18" s="610" t="s">
        <v>19</v>
      </c>
      <c r="N18" s="549"/>
      <c r="O18" s="1322"/>
      <c r="P18" s="1322"/>
      <c r="Q18" s="1322"/>
      <c r="R18" s="1322"/>
      <c r="S18" s="1322"/>
      <c r="T18" s="1322"/>
      <c r="U18" s="1322"/>
      <c r="V18" s="1322"/>
      <c r="W18" s="599" t="s">
        <v>718</v>
      </c>
    </row>
    <row r="19" spans="1:36" ht="22.5">
      <c r="A19" s="1310"/>
      <c r="B19" s="1310">
        <v>1</v>
      </c>
      <c r="C19" s="867"/>
      <c r="D19" s="867"/>
      <c r="E19" s="869"/>
      <c r="F19" s="869"/>
      <c r="G19" s="867"/>
      <c r="H19" s="867"/>
      <c r="I19" s="864"/>
      <c r="J19" s="863"/>
      <c r="K19" s="874">
        <v>1</v>
      </c>
      <c r="L19" s="562" t="str">
        <f>mergeValue(A19) &amp;"."&amp; mergeValue(B19)</f>
        <v>1.1</v>
      </c>
      <c r="M19" s="516" t="s">
        <v>15</v>
      </c>
      <c r="N19" s="549"/>
      <c r="O19" s="1322"/>
      <c r="P19" s="1322"/>
      <c r="Q19" s="1322"/>
      <c r="R19" s="1322"/>
      <c r="S19" s="1322"/>
      <c r="T19" s="1322"/>
      <c r="U19" s="1322"/>
      <c r="V19" s="1322"/>
      <c r="W19" s="599" t="s">
        <v>459</v>
      </c>
    </row>
    <row r="20" spans="1:36" ht="22.5">
      <c r="A20" s="1310"/>
      <c r="B20" s="1310"/>
      <c r="C20" s="1310">
        <v>1</v>
      </c>
      <c r="D20" s="867"/>
      <c r="E20" s="869"/>
      <c r="F20" s="869"/>
      <c r="G20" s="867"/>
      <c r="H20" s="867"/>
      <c r="I20" s="871"/>
      <c r="J20" s="863"/>
      <c r="K20" s="874">
        <v>1</v>
      </c>
      <c r="L20" s="562" t="str">
        <f>mergeValue(A20) &amp;"."&amp; mergeValue(B20)&amp;"."&amp; mergeValue(C20)</f>
        <v>1.1.1</v>
      </c>
      <c r="M20" s="517" t="s">
        <v>7</v>
      </c>
      <c r="N20" s="549"/>
      <c r="O20" s="1322"/>
      <c r="P20" s="1322"/>
      <c r="Q20" s="1322"/>
      <c r="R20" s="1322"/>
      <c r="S20" s="1322"/>
      <c r="T20" s="1322"/>
      <c r="U20" s="1322"/>
      <c r="V20" s="1322"/>
      <c r="W20" s="599" t="s">
        <v>600</v>
      </c>
    </row>
    <row r="21" spans="1:36" ht="22.5">
      <c r="A21" s="1310"/>
      <c r="B21" s="1310"/>
      <c r="C21" s="1310"/>
      <c r="D21" s="1310">
        <v>1</v>
      </c>
      <c r="E21" s="869"/>
      <c r="F21" s="869"/>
      <c r="G21" s="867"/>
      <c r="H21" s="867"/>
      <c r="I21" s="1310">
        <v>1</v>
      </c>
      <c r="J21" s="863"/>
      <c r="K21" s="874">
        <v>1</v>
      </c>
      <c r="L21" s="562" t="str">
        <f>mergeValue(A21) &amp;"."&amp; mergeValue(B21)&amp;"."&amp; mergeValue(C21)&amp;"."&amp; mergeValue(D21)</f>
        <v>1.1.1.1</v>
      </c>
      <c r="M21" s="518" t="s">
        <v>21</v>
      </c>
      <c r="N21" s="549"/>
      <c r="O21" s="1322"/>
      <c r="P21" s="1322"/>
      <c r="Q21" s="1322"/>
      <c r="R21" s="1322"/>
      <c r="S21" s="1322"/>
      <c r="T21" s="1322"/>
      <c r="U21" s="1322"/>
      <c r="V21" s="1322"/>
      <c r="W21" s="599" t="s">
        <v>601</v>
      </c>
    </row>
    <row r="22" spans="1:36" ht="11.25" hidden="1" customHeight="1">
      <c r="A22" s="1310"/>
      <c r="B22" s="1310"/>
      <c r="C22" s="1310"/>
      <c r="D22" s="1310"/>
      <c r="E22" s="1310">
        <v>1</v>
      </c>
      <c r="F22" s="869"/>
      <c r="G22" s="867"/>
      <c r="H22" s="867"/>
      <c r="I22" s="1310"/>
      <c r="J22" s="869"/>
      <c r="K22" s="874">
        <v>1</v>
      </c>
      <c r="L22" s="562"/>
      <c r="M22" s="524"/>
      <c r="N22" s="550"/>
      <c r="O22" s="600"/>
      <c r="P22" s="600"/>
      <c r="Q22" s="600"/>
      <c r="R22" s="600"/>
      <c r="S22" s="600"/>
      <c r="T22" s="600"/>
      <c r="U22" s="562"/>
      <c r="V22" s="477"/>
      <c r="W22" s="529"/>
    </row>
    <row r="23" spans="1:36" ht="33.75">
      <c r="A23" s="1310"/>
      <c r="B23" s="1310"/>
      <c r="C23" s="1310"/>
      <c r="D23" s="1310"/>
      <c r="E23" s="1310"/>
      <c r="F23" s="1310">
        <v>1</v>
      </c>
      <c r="G23" s="867"/>
      <c r="H23" s="867"/>
      <c r="I23" s="1310"/>
      <c r="J23" s="1327"/>
      <c r="K23" s="874">
        <v>1</v>
      </c>
      <c r="L23" s="562" t="str">
        <f>mergeValue(A23) &amp;"."&amp; mergeValue(B23)&amp;"."&amp; mergeValue(C23)&amp;"."&amp; mergeValue(D23)&amp;"."&amp;  mergeValue(F23)</f>
        <v>1.1.1.1.1</v>
      </c>
      <c r="M23" s="524" t="s">
        <v>9</v>
      </c>
      <c r="N23" s="550"/>
      <c r="O23" s="1312"/>
      <c r="P23" s="1312"/>
      <c r="Q23" s="1312"/>
      <c r="R23" s="1312"/>
      <c r="S23" s="1312"/>
      <c r="T23" s="1312"/>
      <c r="U23" s="1312"/>
      <c r="V23" s="1312"/>
      <c r="W23" s="599" t="s">
        <v>720</v>
      </c>
      <c r="Y23" s="558" t="str">
        <f>strCheckUnique(Z23:Z26)</f>
        <v/>
      </c>
      <c r="AA23" s="558"/>
    </row>
    <row r="24" spans="1:36" ht="99" customHeight="1">
      <c r="A24" s="1310"/>
      <c r="B24" s="1310"/>
      <c r="C24" s="1310"/>
      <c r="D24" s="1310"/>
      <c r="E24" s="1310"/>
      <c r="F24" s="1310"/>
      <c r="G24" s="867">
        <v>1</v>
      </c>
      <c r="H24" s="867"/>
      <c r="I24" s="1310"/>
      <c r="J24" s="1327"/>
      <c r="K24" s="866"/>
      <c r="L24" s="562" t="str">
        <f>mergeValue(A24) &amp;"."&amp; mergeValue(B24)&amp;"."&amp; mergeValue(C24)&amp;"."&amp; mergeValue(D24)&amp;"."&amp;  mergeValue(F24)&amp;"."&amp;  mergeValue(G24)</f>
        <v>1.1.1.1.1.1</v>
      </c>
      <c r="M24" s="1088"/>
      <c r="N24" s="555"/>
      <c r="O24" s="532"/>
      <c r="P24" s="532"/>
      <c r="Q24" s="532"/>
      <c r="R24" s="1316"/>
      <c r="S24" s="1306" t="s">
        <v>83</v>
      </c>
      <c r="T24" s="1316"/>
      <c r="U24" s="1306" t="s">
        <v>84</v>
      </c>
      <c r="V24" s="507"/>
      <c r="W24" s="1280" t="s">
        <v>733</v>
      </c>
      <c r="X24" s="554" t="str">
        <f>strCheckDate(O25:V25)</f>
        <v/>
      </c>
      <c r="Y24" s="558"/>
      <c r="Z24" s="558" t="str">
        <f>IF(M24="","",M24 )</f>
        <v/>
      </c>
      <c r="AA24" s="558"/>
      <c r="AB24" s="558"/>
      <c r="AC24" s="558"/>
    </row>
    <row r="25" spans="1:36" ht="11.25" hidden="1">
      <c r="A25" s="1310"/>
      <c r="B25" s="1310"/>
      <c r="C25" s="1310"/>
      <c r="D25" s="1310"/>
      <c r="E25" s="1310"/>
      <c r="F25" s="1310"/>
      <c r="G25" s="867"/>
      <c r="H25" s="867"/>
      <c r="I25" s="1310"/>
      <c r="J25" s="1327"/>
      <c r="K25" s="874">
        <v>1</v>
      </c>
      <c r="L25" s="569"/>
      <c r="M25" s="615"/>
      <c r="N25" s="555"/>
      <c r="O25" s="532"/>
      <c r="P25" s="532"/>
      <c r="Q25" s="553" t="str">
        <f>R24 &amp; "-" &amp; T24</f>
        <v>-</v>
      </c>
      <c r="R25" s="1316"/>
      <c r="S25" s="1306"/>
      <c r="T25" s="1316"/>
      <c r="U25" s="1306"/>
      <c r="V25" s="507"/>
      <c r="W25" s="1281"/>
      <c r="Y25" s="558"/>
      <c r="Z25" s="558"/>
      <c r="AA25" s="558"/>
      <c r="AB25" s="558"/>
      <c r="AC25" s="558"/>
    </row>
    <row r="26" spans="1:36" s="492" customFormat="1" ht="15" customHeight="1">
      <c r="A26" s="1310"/>
      <c r="B26" s="1310"/>
      <c r="C26" s="1310"/>
      <c r="D26" s="1310"/>
      <c r="E26" s="1310"/>
      <c r="F26" s="1310"/>
      <c r="G26" s="867"/>
      <c r="H26" s="867"/>
      <c r="I26" s="1310"/>
      <c r="J26" s="1327"/>
      <c r="K26" s="874">
        <v>1</v>
      </c>
      <c r="L26" s="508"/>
      <c r="M26" s="526" t="s">
        <v>24</v>
      </c>
      <c r="N26" s="521"/>
      <c r="O26" s="515"/>
      <c r="P26" s="515"/>
      <c r="Q26" s="515"/>
      <c r="R26" s="542"/>
      <c r="S26" s="534"/>
      <c r="T26" s="533"/>
      <c r="U26" s="521"/>
      <c r="V26" s="530"/>
      <c r="W26" s="1282"/>
      <c r="X26" s="556"/>
      <c r="Y26" s="556"/>
      <c r="Z26" s="556"/>
      <c r="AA26" s="556"/>
      <c r="AB26" s="556"/>
      <c r="AC26" s="556"/>
      <c r="AD26" s="556"/>
      <c r="AE26" s="556"/>
      <c r="AF26" s="556"/>
      <c r="AG26" s="556"/>
      <c r="AH26" s="556"/>
      <c r="AI26" s="556"/>
    </row>
    <row r="27" spans="1:36" s="492" customFormat="1" ht="15" customHeight="1">
      <c r="A27" s="1310"/>
      <c r="B27" s="1310"/>
      <c r="C27" s="1310"/>
      <c r="D27" s="1310"/>
      <c r="E27" s="1310"/>
      <c r="F27" s="869"/>
      <c r="G27" s="869"/>
      <c r="H27" s="867"/>
      <c r="I27" s="1310"/>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310"/>
      <c r="B28" s="1310"/>
      <c r="C28" s="1310"/>
      <c r="D28" s="1310"/>
      <c r="E28" s="869"/>
      <c r="F28" s="869"/>
      <c r="G28" s="869"/>
      <c r="H28" s="867"/>
      <c r="I28" s="1310"/>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310"/>
      <c r="B29" s="1310"/>
      <c r="C29" s="1310"/>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310"/>
      <c r="B30" s="1310"/>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310"/>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4" t="s">
        <v>470</v>
      </c>
      <c r="G2" s="1275"/>
      <c r="H2" s="1276"/>
      <c r="I2" s="609"/>
    </row>
    <row r="3" spans="1:20" ht="3" customHeight="1"/>
    <row r="4" spans="1:20" s="539" customFormat="1" ht="11.25">
      <c r="A4" s="559"/>
      <c r="B4" s="559"/>
      <c r="C4" s="559"/>
      <c r="D4" s="559"/>
      <c r="F4" s="1235" t="s">
        <v>445</v>
      </c>
      <c r="G4" s="1235"/>
      <c r="H4" s="1235"/>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29.04.2021</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7" t="s">
        <v>616</v>
      </c>
      <c r="M5" s="1307"/>
      <c r="N5" s="1307"/>
      <c r="O5" s="1307"/>
      <c r="P5" s="1307"/>
      <c r="Q5" s="1307"/>
      <c r="R5" s="1307"/>
      <c r="S5" s="1307"/>
      <c r="T5" s="1307"/>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4" s="461" customFormat="1" ht="11.25" hidden="1">
      <c r="G11" s="460"/>
      <c r="H11" s="460"/>
      <c r="L11" s="1308"/>
      <c r="M11" s="1308"/>
      <c r="N11" s="458"/>
      <c r="O11" s="1328"/>
      <c r="P11" s="1328"/>
      <c r="Q11" s="1328"/>
      <c r="R11" s="1328"/>
      <c r="S11" s="1328"/>
      <c r="T11" s="1328"/>
      <c r="U11" s="473" t="s">
        <v>371</v>
      </c>
      <c r="X11" s="475"/>
      <c r="Y11" s="475"/>
      <c r="Z11" s="475"/>
      <c r="AA11" s="475"/>
      <c r="AB11" s="475"/>
      <c r="AC11" s="475"/>
      <c r="AD11" s="475"/>
      <c r="AE11" s="475"/>
      <c r="AF11" s="475"/>
      <c r="AG11" s="475"/>
      <c r="AH11" s="475"/>
    </row>
    <row r="12" spans="1:34">
      <c r="J12" s="451"/>
      <c r="K12" s="451"/>
      <c r="L12" s="447"/>
      <c r="M12" s="447"/>
      <c r="N12" s="447"/>
      <c r="O12" s="1326"/>
      <c r="P12" s="1326"/>
      <c r="Q12" s="1326"/>
      <c r="R12" s="1326"/>
      <c r="S12" s="1326"/>
      <c r="T12" s="1326"/>
      <c r="U12" s="1326"/>
    </row>
    <row r="13" spans="1:34">
      <c r="J13" s="451"/>
      <c r="K13" s="451"/>
      <c r="L13" s="1235" t="s">
        <v>445</v>
      </c>
      <c r="M13" s="1235"/>
      <c r="N13" s="1235"/>
      <c r="O13" s="1235"/>
      <c r="P13" s="1235"/>
      <c r="Q13" s="1235"/>
      <c r="R13" s="1235"/>
      <c r="S13" s="1235"/>
      <c r="T13" s="1235"/>
      <c r="U13" s="1235"/>
      <c r="V13" s="1235"/>
      <c r="W13" s="1235" t="s">
        <v>446</v>
      </c>
    </row>
    <row r="14" spans="1:34" ht="14.25" customHeight="1">
      <c r="J14" s="451"/>
      <c r="K14" s="451"/>
      <c r="L14" s="1291" t="s">
        <v>91</v>
      </c>
      <c r="M14" s="1291" t="s">
        <v>602</v>
      </c>
      <c r="N14" s="491"/>
      <c r="O14" s="1292" t="s">
        <v>604</v>
      </c>
      <c r="P14" s="1293"/>
      <c r="Q14" s="1293"/>
      <c r="R14" s="1293"/>
      <c r="S14" s="1293"/>
      <c r="T14" s="1294"/>
      <c r="U14" s="1302" t="s">
        <v>339</v>
      </c>
      <c r="V14" s="1288" t="s">
        <v>274</v>
      </c>
      <c r="W14" s="1235"/>
    </row>
    <row r="15" spans="1:34" s="493" customFormat="1" ht="14.25" customHeight="1">
      <c r="G15" s="501"/>
      <c r="H15" s="501"/>
      <c r="I15" s="501"/>
      <c r="J15" s="499"/>
      <c r="K15" s="499"/>
      <c r="L15" s="1291"/>
      <c r="M15" s="1291"/>
      <c r="N15" s="491"/>
      <c r="O15" s="1297" t="s">
        <v>578</v>
      </c>
      <c r="P15" s="1295" t="s">
        <v>270</v>
      </c>
      <c r="Q15" s="1296"/>
      <c r="R15" s="1300" t="s">
        <v>615</v>
      </c>
      <c r="S15" s="1300"/>
      <c r="T15" s="1301"/>
      <c r="U15" s="1303"/>
      <c r="V15" s="1289"/>
      <c r="W15" s="1235"/>
      <c r="X15" s="554"/>
      <c r="Y15" s="554"/>
      <c r="Z15" s="554"/>
      <c r="AA15" s="554"/>
      <c r="AB15" s="554"/>
      <c r="AC15" s="554"/>
      <c r="AD15" s="554"/>
      <c r="AE15" s="554"/>
      <c r="AF15" s="554"/>
      <c r="AG15" s="554"/>
      <c r="AH15" s="554"/>
    </row>
    <row r="16" spans="1:34" ht="33.75">
      <c r="J16" s="451"/>
      <c r="K16" s="451"/>
      <c r="L16" s="1291"/>
      <c r="M16" s="1291"/>
      <c r="N16" s="490"/>
      <c r="O16" s="1298"/>
      <c r="P16" s="505" t="s">
        <v>670</v>
      </c>
      <c r="Q16" s="505" t="s">
        <v>671</v>
      </c>
      <c r="R16" s="506" t="s">
        <v>273</v>
      </c>
      <c r="S16" s="1286" t="s">
        <v>272</v>
      </c>
      <c r="T16" s="1287"/>
      <c r="U16" s="1304"/>
      <c r="V16" s="1290"/>
      <c r="W16" s="1235"/>
    </row>
    <row r="17" spans="1:34">
      <c r="J17" s="451"/>
      <c r="K17" s="459">
        <v>1</v>
      </c>
      <c r="L17" s="448" t="s">
        <v>92</v>
      </c>
      <c r="M17" s="448" t="s">
        <v>48</v>
      </c>
      <c r="N17" s="466" t="s">
        <v>48</v>
      </c>
      <c r="O17" s="457">
        <f ca="1">OFFSET(O17,0,-1)+1</f>
        <v>3</v>
      </c>
      <c r="P17" s="457">
        <f ca="1">OFFSET(P17,0,-1)+1</f>
        <v>4</v>
      </c>
      <c r="Q17" s="457">
        <f ca="1">OFFSET(Q17,0,-1)+1</f>
        <v>5</v>
      </c>
      <c r="R17" s="457">
        <f ca="1">OFFSET(R17,0,-1)+1</f>
        <v>6</v>
      </c>
      <c r="S17" s="1309">
        <f ca="1">OFFSET(S17,0,-1)+1</f>
        <v>7</v>
      </c>
      <c r="T17" s="1309"/>
      <c r="U17" s="457">
        <f ca="1">OFFSET(U17,0,-2)+1</f>
        <v>8</v>
      </c>
      <c r="V17" s="465">
        <f ca="1">OFFSET(V17,0,-1)</f>
        <v>8</v>
      </c>
      <c r="W17" s="457">
        <f ca="1">OFFSET(W17,0,-1)+1</f>
        <v>9</v>
      </c>
    </row>
    <row r="18" spans="1:34" ht="22.5">
      <c r="A18" s="1310">
        <v>1</v>
      </c>
      <c r="B18" s="888"/>
      <c r="C18" s="888"/>
      <c r="D18" s="888"/>
      <c r="E18" s="889"/>
      <c r="F18" s="890"/>
      <c r="G18" s="890"/>
      <c r="H18" s="890"/>
      <c r="I18" s="891"/>
      <c r="J18" s="886"/>
      <c r="K18" s="893"/>
      <c r="L18" s="562">
        <f>mergeValue(A18)</f>
        <v>1</v>
      </c>
      <c r="M18" s="610" t="s">
        <v>19</v>
      </c>
      <c r="N18" s="549"/>
      <c r="O18" s="1322"/>
      <c r="P18" s="1322"/>
      <c r="Q18" s="1322"/>
      <c r="R18" s="1322"/>
      <c r="S18" s="1322"/>
      <c r="T18" s="1322"/>
      <c r="U18" s="1322"/>
      <c r="V18" s="1322"/>
      <c r="W18" s="1129" t="s">
        <v>718</v>
      </c>
    </row>
    <row r="19" spans="1:34" ht="22.5">
      <c r="A19" s="1310"/>
      <c r="B19" s="1310">
        <v>1</v>
      </c>
      <c r="C19" s="888"/>
      <c r="D19" s="888"/>
      <c r="E19" s="890"/>
      <c r="F19" s="890"/>
      <c r="G19" s="890"/>
      <c r="H19" s="890"/>
      <c r="I19" s="885"/>
      <c r="J19" s="884"/>
      <c r="K19" s="887"/>
      <c r="L19" s="562" t="str">
        <f>mergeValue(A19) &amp;"."&amp; mergeValue(B19)</f>
        <v>1.1</v>
      </c>
      <c r="M19" s="516" t="s">
        <v>15</v>
      </c>
      <c r="N19" s="549"/>
      <c r="O19" s="1322"/>
      <c r="P19" s="1322"/>
      <c r="Q19" s="1322"/>
      <c r="R19" s="1322"/>
      <c r="S19" s="1322"/>
      <c r="T19" s="1322"/>
      <c r="U19" s="1322"/>
      <c r="V19" s="1322"/>
      <c r="W19" s="1129" t="s">
        <v>459</v>
      </c>
    </row>
    <row r="20" spans="1:34" ht="22.5">
      <c r="A20" s="1310"/>
      <c r="B20" s="1310"/>
      <c r="C20" s="1310">
        <v>1</v>
      </c>
      <c r="D20" s="888"/>
      <c r="E20" s="890"/>
      <c r="F20" s="890"/>
      <c r="G20" s="890"/>
      <c r="H20" s="890"/>
      <c r="I20" s="892"/>
      <c r="J20" s="884"/>
      <c r="K20" s="887"/>
      <c r="L20" s="562" t="str">
        <f>mergeValue(A20) &amp;"."&amp; mergeValue(B20)&amp;"."&amp; mergeValue(C20)</f>
        <v>1.1.1</v>
      </c>
      <c r="M20" s="517" t="s">
        <v>7</v>
      </c>
      <c r="N20" s="549"/>
      <c r="O20" s="1322"/>
      <c r="P20" s="1322"/>
      <c r="Q20" s="1322"/>
      <c r="R20" s="1322"/>
      <c r="S20" s="1322"/>
      <c r="T20" s="1322"/>
      <c r="U20" s="1322"/>
      <c r="V20" s="1322"/>
      <c r="W20" s="1129" t="s">
        <v>600</v>
      </c>
    </row>
    <row r="21" spans="1:34" ht="22.5">
      <c r="A21" s="1310"/>
      <c r="B21" s="1310"/>
      <c r="C21" s="1310"/>
      <c r="D21" s="1310">
        <v>1</v>
      </c>
      <c r="E21" s="890"/>
      <c r="F21" s="890"/>
      <c r="G21" s="890"/>
      <c r="H21" s="890"/>
      <c r="I21" s="892"/>
      <c r="J21" s="884"/>
      <c r="K21" s="887"/>
      <c r="L21" s="562" t="str">
        <f>mergeValue(A21) &amp;"."&amp; mergeValue(B21)&amp;"."&amp; mergeValue(C21)&amp;"."&amp; mergeValue(D21)</f>
        <v>1.1.1.1</v>
      </c>
      <c r="M21" s="518" t="s">
        <v>21</v>
      </c>
      <c r="N21" s="549"/>
      <c r="O21" s="1322"/>
      <c r="P21" s="1322"/>
      <c r="Q21" s="1322"/>
      <c r="R21" s="1322"/>
      <c r="S21" s="1322"/>
      <c r="T21" s="1322"/>
      <c r="U21" s="1322"/>
      <c r="V21" s="1322"/>
      <c r="W21" s="1129" t="s">
        <v>601</v>
      </c>
    </row>
    <row r="22" spans="1:34" ht="11.25" hidden="1" customHeight="1">
      <c r="A22" s="1310"/>
      <c r="B22" s="1310"/>
      <c r="C22" s="1310"/>
      <c r="D22" s="1310"/>
      <c r="E22" s="1310">
        <v>1</v>
      </c>
      <c r="F22" s="890"/>
      <c r="G22" s="890"/>
      <c r="H22" s="888">
        <v>1</v>
      </c>
      <c r="I22" s="1310">
        <v>1</v>
      </c>
      <c r="J22" s="890"/>
      <c r="K22" s="895"/>
      <c r="L22" s="562"/>
      <c r="M22" s="524"/>
      <c r="N22" s="550"/>
      <c r="O22" s="600"/>
      <c r="P22" s="600"/>
      <c r="Q22" s="600"/>
      <c r="R22" s="600"/>
      <c r="S22" s="600"/>
      <c r="T22" s="600"/>
      <c r="U22" s="600"/>
      <c r="V22" s="478"/>
      <c r="W22" s="1090"/>
    </row>
    <row r="23" spans="1:34" ht="33.75">
      <c r="A23" s="1310"/>
      <c r="B23" s="1310"/>
      <c r="C23" s="1310"/>
      <c r="D23" s="1310"/>
      <c r="E23" s="1310"/>
      <c r="F23" s="1310">
        <v>1</v>
      </c>
      <c r="G23" s="888"/>
      <c r="H23" s="888"/>
      <c r="I23" s="1310"/>
      <c r="J23" s="1310">
        <v>1</v>
      </c>
      <c r="K23" s="896"/>
      <c r="L23" s="562" t="str">
        <f>mergeValue(A23) &amp;"."&amp; mergeValue(B23)&amp;"."&amp; mergeValue(C23)&amp;"."&amp; mergeValue(D23)&amp;"."&amp;  mergeValue(F23)</f>
        <v>1.1.1.1.1</v>
      </c>
      <c r="M23" s="525" t="s">
        <v>9</v>
      </c>
      <c r="N23" s="550"/>
      <c r="O23" s="1312"/>
      <c r="P23" s="1312"/>
      <c r="Q23" s="1312"/>
      <c r="R23" s="1312"/>
      <c r="S23" s="1312"/>
      <c r="T23" s="1312"/>
      <c r="U23" s="1312"/>
      <c r="V23" s="1312"/>
      <c r="W23" s="1129" t="s">
        <v>720</v>
      </c>
      <c r="Y23" s="474" t="str">
        <f>strCheckUnique(Z23:Z26)</f>
        <v/>
      </c>
      <c r="AA23" s="474"/>
    </row>
    <row r="24" spans="1:34" ht="99" customHeight="1">
      <c r="A24" s="1310"/>
      <c r="B24" s="1310"/>
      <c r="C24" s="1310"/>
      <c r="D24" s="1310"/>
      <c r="E24" s="1310"/>
      <c r="F24" s="1310"/>
      <c r="G24" s="888">
        <v>1</v>
      </c>
      <c r="H24" s="888"/>
      <c r="I24" s="1310"/>
      <c r="J24" s="1310"/>
      <c r="K24" s="896">
        <v>1</v>
      </c>
      <c r="L24" s="562" t="str">
        <f>mergeValue(A24) &amp;"."&amp; mergeValue(B24)&amp;"."&amp; mergeValue(C24)&amp;"."&amp; mergeValue(D24)&amp;"."&amp; mergeValue(F24)&amp;"."&amp; mergeValue(G24)</f>
        <v>1.1.1.1.1.1</v>
      </c>
      <c r="M24" s="1088"/>
      <c r="N24" s="555"/>
      <c r="O24" s="532"/>
      <c r="P24" s="532"/>
      <c r="Q24" s="1040"/>
      <c r="R24" s="1316"/>
      <c r="S24" s="1306" t="s">
        <v>83</v>
      </c>
      <c r="T24" s="1316"/>
      <c r="U24" s="1306" t="s">
        <v>84</v>
      </c>
      <c r="V24" s="547"/>
      <c r="W24" s="1280" t="s">
        <v>733</v>
      </c>
      <c r="X24" s="470" t="str">
        <f>strCheckDate(O25:V25)</f>
        <v/>
      </c>
      <c r="Y24" s="474"/>
      <c r="Z24" s="474" t="str">
        <f>IF(M24="","",M24 )</f>
        <v/>
      </c>
      <c r="AA24" s="474"/>
      <c r="AB24" s="474"/>
      <c r="AC24" s="474"/>
    </row>
    <row r="25" spans="1:34" ht="11.25" hidden="1">
      <c r="A25" s="1310"/>
      <c r="B25" s="1310"/>
      <c r="C25" s="1310"/>
      <c r="D25" s="1310"/>
      <c r="E25" s="1310"/>
      <c r="F25" s="1310"/>
      <c r="G25" s="888"/>
      <c r="H25" s="888"/>
      <c r="I25" s="1310"/>
      <c r="J25" s="1310"/>
      <c r="K25" s="896"/>
      <c r="L25" s="569"/>
      <c r="M25" s="615"/>
      <c r="N25" s="555"/>
      <c r="O25" s="532"/>
      <c r="P25" s="532"/>
      <c r="Q25" s="553" t="str">
        <f>R24 &amp; "-" &amp; T24</f>
        <v>-</v>
      </c>
      <c r="R25" s="1305"/>
      <c r="S25" s="1306"/>
      <c r="T25" s="1305"/>
      <c r="U25" s="1306"/>
      <c r="V25" s="547"/>
      <c r="W25" s="1281"/>
    </row>
    <row r="26" spans="1:34" s="445" customFormat="1" ht="15" customHeight="1">
      <c r="A26" s="1310"/>
      <c r="B26" s="1310"/>
      <c r="C26" s="1310"/>
      <c r="D26" s="1310"/>
      <c r="E26" s="1310"/>
      <c r="F26" s="1310"/>
      <c r="G26" s="890"/>
      <c r="H26" s="888"/>
      <c r="I26" s="1310"/>
      <c r="J26" s="1310"/>
      <c r="K26" s="895"/>
      <c r="L26" s="508"/>
      <c r="M26" s="526" t="s">
        <v>24</v>
      </c>
      <c r="N26" s="521"/>
      <c r="O26" s="515"/>
      <c r="P26" s="515"/>
      <c r="Q26" s="515"/>
      <c r="R26" s="542"/>
      <c r="S26" s="534"/>
      <c r="T26" s="533"/>
      <c r="U26" s="521"/>
      <c r="V26" s="530"/>
      <c r="W26" s="1282"/>
      <c r="X26" s="471"/>
      <c r="Y26" s="471"/>
      <c r="Z26" s="471"/>
      <c r="AA26" s="471"/>
      <c r="AB26" s="471"/>
      <c r="AC26" s="471"/>
      <c r="AD26" s="471"/>
      <c r="AE26" s="471"/>
      <c r="AF26" s="471"/>
      <c r="AG26" s="471"/>
      <c r="AH26" s="471"/>
    </row>
    <row r="27" spans="1:34" s="445" customFormat="1" ht="15" customHeight="1">
      <c r="A27" s="1310"/>
      <c r="B27" s="1310"/>
      <c r="C27" s="1310"/>
      <c r="D27" s="1310"/>
      <c r="E27" s="1310"/>
      <c r="F27" s="890"/>
      <c r="G27" s="890"/>
      <c r="H27" s="888"/>
      <c r="I27" s="1310"/>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310"/>
      <c r="B28" s="1310"/>
      <c r="C28" s="1310"/>
      <c r="D28" s="1310"/>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310"/>
      <c r="B29" s="1310"/>
      <c r="C29" s="1310"/>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310"/>
      <c r="B30" s="1310"/>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310"/>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4" t="s">
        <v>470</v>
      </c>
      <c r="G2" s="1275"/>
      <c r="H2" s="1276"/>
      <c r="I2" s="609"/>
    </row>
    <row r="3" spans="1:20" ht="3" customHeight="1"/>
    <row r="4" spans="1:20" s="539" customFormat="1" ht="11.25">
      <c r="A4" s="559"/>
      <c r="B4" s="559"/>
      <c r="C4" s="559"/>
      <c r="D4" s="559"/>
      <c r="F4" s="1235" t="s">
        <v>445</v>
      </c>
      <c r="G4" s="1235"/>
      <c r="H4" s="1235"/>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29.04.2021</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7" t="s">
        <v>616</v>
      </c>
      <c r="M5" s="1307"/>
      <c r="N5" s="1307"/>
      <c r="O5" s="1307"/>
      <c r="P5" s="1307"/>
      <c r="Q5" s="1307"/>
      <c r="R5" s="1307"/>
      <c r="S5" s="1307"/>
      <c r="T5" s="1307"/>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6"/>
      <c r="P12" s="1326"/>
      <c r="Q12" s="1326"/>
      <c r="R12" s="1326"/>
      <c r="S12" s="1326"/>
      <c r="T12" s="1326"/>
      <c r="U12" s="1326"/>
    </row>
    <row r="13" spans="1:34">
      <c r="J13" s="451"/>
      <c r="K13" s="451"/>
      <c r="L13" s="1235" t="s">
        <v>445</v>
      </c>
      <c r="M13" s="1235"/>
      <c r="N13" s="1235"/>
      <c r="O13" s="1235"/>
      <c r="P13" s="1235"/>
      <c r="Q13" s="1235"/>
      <c r="R13" s="1235"/>
      <c r="S13" s="1235"/>
      <c r="T13" s="1235"/>
      <c r="U13" s="1235"/>
      <c r="V13" s="1235"/>
      <c r="W13" s="1235" t="s">
        <v>446</v>
      </c>
    </row>
    <row r="14" spans="1:34" ht="14.25" customHeight="1">
      <c r="J14" s="451"/>
      <c r="K14" s="451"/>
      <c r="L14" s="1291" t="s">
        <v>91</v>
      </c>
      <c r="M14" s="1291" t="s">
        <v>602</v>
      </c>
      <c r="N14" s="491"/>
      <c r="O14" s="1292" t="s">
        <v>604</v>
      </c>
      <c r="P14" s="1293"/>
      <c r="Q14" s="1293"/>
      <c r="R14" s="1293"/>
      <c r="S14" s="1293"/>
      <c r="T14" s="1294"/>
      <c r="U14" s="1302" t="s">
        <v>339</v>
      </c>
      <c r="V14" s="1288" t="s">
        <v>274</v>
      </c>
      <c r="W14" s="1235"/>
    </row>
    <row r="15" spans="1:34" s="493" customFormat="1" ht="14.25" customHeight="1">
      <c r="A15" s="554"/>
      <c r="B15" s="554"/>
      <c r="C15" s="554"/>
      <c r="D15" s="554"/>
      <c r="E15" s="554"/>
      <c r="F15" s="554"/>
      <c r="G15" s="560"/>
      <c r="H15" s="560"/>
      <c r="I15" s="501"/>
      <c r="J15" s="499"/>
      <c r="K15" s="499"/>
      <c r="L15" s="1291"/>
      <c r="M15" s="1291"/>
      <c r="N15" s="491"/>
      <c r="O15" s="1297" t="s">
        <v>675</v>
      </c>
      <c r="P15" s="1295" t="s">
        <v>270</v>
      </c>
      <c r="Q15" s="1296"/>
      <c r="R15" s="1300" t="s">
        <v>615</v>
      </c>
      <c r="S15" s="1300"/>
      <c r="T15" s="1301"/>
      <c r="U15" s="1303"/>
      <c r="V15" s="1289"/>
      <c r="W15" s="1235"/>
      <c r="X15" s="554"/>
      <c r="Y15" s="554"/>
      <c r="Z15" s="554"/>
      <c r="AA15" s="554"/>
      <c r="AB15" s="554"/>
      <c r="AC15" s="554"/>
      <c r="AD15" s="554"/>
      <c r="AE15" s="554"/>
      <c r="AF15" s="554"/>
      <c r="AG15" s="554"/>
      <c r="AH15" s="554"/>
    </row>
    <row r="16" spans="1:34" ht="33.75">
      <c r="J16" s="451"/>
      <c r="K16" s="451"/>
      <c r="L16" s="1291"/>
      <c r="M16" s="1291"/>
      <c r="N16" s="490"/>
      <c r="O16" s="1298"/>
      <c r="P16" s="505" t="s">
        <v>670</v>
      </c>
      <c r="Q16" s="505" t="s">
        <v>671</v>
      </c>
      <c r="R16" s="506" t="s">
        <v>273</v>
      </c>
      <c r="S16" s="1286" t="s">
        <v>272</v>
      </c>
      <c r="T16" s="1287"/>
      <c r="U16" s="1304"/>
      <c r="V16" s="1290"/>
      <c r="W16" s="1235"/>
    </row>
    <row r="17" spans="1:35">
      <c r="J17" s="451"/>
      <c r="K17" s="459">
        <v>1</v>
      </c>
      <c r="L17" s="495" t="s">
        <v>92</v>
      </c>
      <c r="M17" s="495" t="s">
        <v>48</v>
      </c>
      <c r="N17" s="466" t="s">
        <v>48</v>
      </c>
      <c r="O17" s="457">
        <f ca="1">OFFSET(O17,0,-1)+1</f>
        <v>3</v>
      </c>
      <c r="P17" s="457">
        <f ca="1">OFFSET(P17,0,-1)+1</f>
        <v>4</v>
      </c>
      <c r="Q17" s="457">
        <f ca="1">OFFSET(Q17,0,-1)+1</f>
        <v>5</v>
      </c>
      <c r="R17" s="457">
        <f ca="1">OFFSET(R17,0,-1)+1</f>
        <v>6</v>
      </c>
      <c r="S17" s="1309">
        <f ca="1">OFFSET(S17,0,-1)+1</f>
        <v>7</v>
      </c>
      <c r="T17" s="1309"/>
      <c r="U17" s="457">
        <f ca="1">OFFSET(U17,0,-2)+1</f>
        <v>8</v>
      </c>
      <c r="V17" s="620">
        <f ca="1">OFFSET(V17,0,-1)</f>
        <v>8</v>
      </c>
      <c r="W17" s="457">
        <f ca="1">OFFSET(W17,0,-1)+1</f>
        <v>9</v>
      </c>
    </row>
    <row r="18" spans="1:35" ht="22.5">
      <c r="A18" s="1310">
        <v>1</v>
      </c>
      <c r="B18" s="906"/>
      <c r="C18" s="906"/>
      <c r="D18" s="906"/>
      <c r="E18" s="907"/>
      <c r="F18" s="908"/>
      <c r="G18" s="908"/>
      <c r="H18" s="908"/>
      <c r="I18" s="909"/>
      <c r="J18" s="904"/>
      <c r="K18" s="911"/>
      <c r="L18" s="562">
        <f>mergeValue(A18)</f>
        <v>1</v>
      </c>
      <c r="M18" s="610" t="s">
        <v>19</v>
      </c>
      <c r="N18" s="549"/>
      <c r="O18" s="1322"/>
      <c r="P18" s="1322"/>
      <c r="Q18" s="1322"/>
      <c r="R18" s="1322"/>
      <c r="S18" s="1322"/>
      <c r="T18" s="1322"/>
      <c r="U18" s="1322"/>
      <c r="V18" s="1322"/>
      <c r="W18" s="1129" t="s">
        <v>718</v>
      </c>
    </row>
    <row r="19" spans="1:35" ht="22.5">
      <c r="A19" s="1310"/>
      <c r="B19" s="1310">
        <v>1</v>
      </c>
      <c r="C19" s="906"/>
      <c r="D19" s="906"/>
      <c r="E19" s="908"/>
      <c r="F19" s="908"/>
      <c r="G19" s="908"/>
      <c r="H19" s="908"/>
      <c r="I19" s="903"/>
      <c r="J19" s="902"/>
      <c r="K19" s="905"/>
      <c r="L19" s="562" t="str">
        <f>mergeValue(A19) &amp;"."&amp; mergeValue(B19)</f>
        <v>1.1</v>
      </c>
      <c r="M19" s="516" t="s">
        <v>15</v>
      </c>
      <c r="N19" s="549"/>
      <c r="O19" s="1322"/>
      <c r="P19" s="1322"/>
      <c r="Q19" s="1322"/>
      <c r="R19" s="1322"/>
      <c r="S19" s="1322"/>
      <c r="T19" s="1322"/>
      <c r="U19" s="1322"/>
      <c r="V19" s="1322"/>
      <c r="W19" s="1129" t="s">
        <v>459</v>
      </c>
    </row>
    <row r="20" spans="1:35" ht="22.5">
      <c r="A20" s="1310"/>
      <c r="B20" s="1310"/>
      <c r="C20" s="1310">
        <v>1</v>
      </c>
      <c r="D20" s="906"/>
      <c r="E20" s="908"/>
      <c r="F20" s="908"/>
      <c r="G20" s="908"/>
      <c r="H20" s="908"/>
      <c r="I20" s="910"/>
      <c r="J20" s="902"/>
      <c r="K20" s="905"/>
      <c r="L20" s="562" t="str">
        <f>mergeValue(A20) &amp;"."&amp; mergeValue(B20)&amp;"."&amp; mergeValue(C20)</f>
        <v>1.1.1</v>
      </c>
      <c r="M20" s="517" t="s">
        <v>7</v>
      </c>
      <c r="N20" s="549"/>
      <c r="O20" s="1322"/>
      <c r="P20" s="1322"/>
      <c r="Q20" s="1322"/>
      <c r="R20" s="1322"/>
      <c r="S20" s="1322"/>
      <c r="T20" s="1322"/>
      <c r="U20" s="1322"/>
      <c r="V20" s="1322"/>
      <c r="W20" s="1129" t="s">
        <v>600</v>
      </c>
    </row>
    <row r="21" spans="1:35" ht="22.5">
      <c r="A21" s="1310"/>
      <c r="B21" s="1310"/>
      <c r="C21" s="1310"/>
      <c r="D21" s="1310">
        <v>1</v>
      </c>
      <c r="E21" s="908"/>
      <c r="F21" s="908"/>
      <c r="G21" s="908"/>
      <c r="H21" s="908"/>
      <c r="I21" s="910"/>
      <c r="J21" s="902"/>
      <c r="K21" s="905"/>
      <c r="L21" s="562" t="str">
        <f>mergeValue(A21) &amp;"."&amp; mergeValue(B21)&amp;"."&amp; mergeValue(C21)&amp;"."&amp; mergeValue(D21)</f>
        <v>1.1.1.1</v>
      </c>
      <c r="M21" s="518" t="s">
        <v>21</v>
      </c>
      <c r="N21" s="549"/>
      <c r="O21" s="1322"/>
      <c r="P21" s="1322"/>
      <c r="Q21" s="1322"/>
      <c r="R21" s="1322"/>
      <c r="S21" s="1322"/>
      <c r="T21" s="1322"/>
      <c r="U21" s="1322"/>
      <c r="V21" s="1322"/>
      <c r="W21" s="1129" t="s">
        <v>601</v>
      </c>
    </row>
    <row r="22" spans="1:35" ht="11.25" hidden="1" customHeight="1">
      <c r="A22" s="1310"/>
      <c r="B22" s="1310"/>
      <c r="C22" s="1310"/>
      <c r="D22" s="1310"/>
      <c r="E22" s="1310">
        <v>1</v>
      </c>
      <c r="F22" s="908"/>
      <c r="G22" s="908"/>
      <c r="H22" s="906">
        <v>1</v>
      </c>
      <c r="I22" s="1310">
        <v>1</v>
      </c>
      <c r="J22" s="908"/>
      <c r="K22" s="913"/>
      <c r="L22" s="562"/>
      <c r="M22" s="524"/>
      <c r="N22" s="550"/>
      <c r="O22" s="600"/>
      <c r="P22" s="600"/>
      <c r="Q22" s="600"/>
      <c r="R22" s="600"/>
      <c r="S22" s="600"/>
      <c r="T22" s="600"/>
      <c r="U22" s="600"/>
      <c r="V22" s="478"/>
      <c r="W22" s="1090"/>
    </row>
    <row r="23" spans="1:35" ht="33.75">
      <c r="A23" s="1310"/>
      <c r="B23" s="1310"/>
      <c r="C23" s="1310"/>
      <c r="D23" s="1310"/>
      <c r="E23" s="1310"/>
      <c r="F23" s="1310">
        <v>1</v>
      </c>
      <c r="G23" s="906"/>
      <c r="H23" s="906"/>
      <c r="I23" s="1310"/>
      <c r="J23" s="1310">
        <v>1</v>
      </c>
      <c r="K23" s="914"/>
      <c r="L23" s="562" t="str">
        <f>mergeValue(A23) &amp;"."&amp; mergeValue(B23)&amp;"."&amp; mergeValue(C23)&amp;"."&amp; mergeValue(D23)&amp;"."&amp;  mergeValue(F23)</f>
        <v>1.1.1.1.1</v>
      </c>
      <c r="M23" s="525" t="s">
        <v>9</v>
      </c>
      <c r="N23" s="550"/>
      <c r="O23" s="1312"/>
      <c r="P23" s="1312"/>
      <c r="Q23" s="1312"/>
      <c r="R23" s="1312"/>
      <c r="S23" s="1312"/>
      <c r="T23" s="1312"/>
      <c r="U23" s="1312"/>
      <c r="V23" s="1312"/>
      <c r="W23" s="1129" t="s">
        <v>720</v>
      </c>
      <c r="Y23" s="474" t="str">
        <f>strCheckUnique(Z23:Z26)</f>
        <v/>
      </c>
      <c r="AA23" s="474"/>
    </row>
    <row r="24" spans="1:35" ht="99" customHeight="1">
      <c r="A24" s="1310"/>
      <c r="B24" s="1310"/>
      <c r="C24" s="1310"/>
      <c r="D24" s="1310"/>
      <c r="E24" s="1310"/>
      <c r="F24" s="1310"/>
      <c r="G24" s="906">
        <v>1</v>
      </c>
      <c r="H24" s="906"/>
      <c r="I24" s="1310"/>
      <c r="J24" s="1310"/>
      <c r="K24" s="914">
        <v>1</v>
      </c>
      <c r="L24" s="562" t="str">
        <f>mergeValue(A24) &amp;"."&amp; mergeValue(B24)&amp;"."&amp; mergeValue(C24)&amp;"."&amp; mergeValue(D24)&amp;"."&amp; mergeValue(F24)&amp;"."&amp; mergeValue(G24)</f>
        <v>1.1.1.1.1.1</v>
      </c>
      <c r="M24" s="1088"/>
      <c r="N24" s="555"/>
      <c r="O24" s="532"/>
      <c r="P24" s="532"/>
      <c r="Q24" s="1040"/>
      <c r="R24" s="1316"/>
      <c r="S24" s="1306" t="s">
        <v>83</v>
      </c>
      <c r="T24" s="1316"/>
      <c r="U24" s="1306" t="s">
        <v>84</v>
      </c>
      <c r="V24" s="547"/>
      <c r="W24" s="1280" t="s">
        <v>733</v>
      </c>
      <c r="X24" s="470" t="str">
        <f>strCheckDate(O25:V25)</f>
        <v/>
      </c>
      <c r="Y24" s="474"/>
      <c r="Z24" s="474" t="str">
        <f>IF(M24="","",M24 )</f>
        <v/>
      </c>
      <c r="AA24" s="474"/>
      <c r="AB24" s="474"/>
      <c r="AC24" s="474"/>
    </row>
    <row r="25" spans="1:35" ht="11.25" hidden="1">
      <c r="A25" s="1310"/>
      <c r="B25" s="1310"/>
      <c r="C25" s="1310"/>
      <c r="D25" s="1310"/>
      <c r="E25" s="1310"/>
      <c r="F25" s="1310"/>
      <c r="G25" s="906"/>
      <c r="H25" s="906"/>
      <c r="I25" s="1310"/>
      <c r="J25" s="1310"/>
      <c r="K25" s="914"/>
      <c r="L25" s="569"/>
      <c r="M25" s="615"/>
      <c r="N25" s="555"/>
      <c r="O25" s="532"/>
      <c r="P25" s="532"/>
      <c r="Q25" s="553" t="str">
        <f>R24 &amp; "-" &amp; T24</f>
        <v>-</v>
      </c>
      <c r="R25" s="1305"/>
      <c r="S25" s="1306"/>
      <c r="T25" s="1305"/>
      <c r="U25" s="1306"/>
      <c r="V25" s="547"/>
      <c r="W25" s="1281"/>
    </row>
    <row r="26" spans="1:35" s="445" customFormat="1" ht="15" customHeight="1">
      <c r="A26" s="1310"/>
      <c r="B26" s="1310"/>
      <c r="C26" s="1310"/>
      <c r="D26" s="1310"/>
      <c r="E26" s="1310"/>
      <c r="F26" s="1310"/>
      <c r="G26" s="908"/>
      <c r="H26" s="906"/>
      <c r="I26" s="1310"/>
      <c r="J26" s="1310"/>
      <c r="K26" s="913"/>
      <c r="L26" s="508"/>
      <c r="M26" s="526" t="s">
        <v>24</v>
      </c>
      <c r="N26" s="521"/>
      <c r="O26" s="515"/>
      <c r="P26" s="515"/>
      <c r="Q26" s="515"/>
      <c r="R26" s="542"/>
      <c r="S26" s="534"/>
      <c r="T26" s="533"/>
      <c r="U26" s="521"/>
      <c r="V26" s="530"/>
      <c r="W26" s="1282"/>
      <c r="X26" s="471"/>
      <c r="Y26" s="471"/>
      <c r="Z26" s="471"/>
      <c r="AA26" s="471"/>
      <c r="AB26" s="471"/>
      <c r="AC26" s="471"/>
      <c r="AD26" s="471"/>
      <c r="AE26" s="471"/>
      <c r="AF26" s="471"/>
      <c r="AG26" s="471"/>
      <c r="AH26" s="471"/>
    </row>
    <row r="27" spans="1:35" s="445" customFormat="1" ht="15" customHeight="1">
      <c r="A27" s="1310"/>
      <c r="B27" s="1310"/>
      <c r="C27" s="1310"/>
      <c r="D27" s="1310"/>
      <c r="E27" s="1310"/>
      <c r="F27" s="908"/>
      <c r="G27" s="908"/>
      <c r="H27" s="906"/>
      <c r="I27" s="1310"/>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310"/>
      <c r="B28" s="1310"/>
      <c r="C28" s="1310"/>
      <c r="D28" s="1310"/>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310"/>
      <c r="B29" s="1310"/>
      <c r="C29" s="1310"/>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310"/>
      <c r="B30" s="1310"/>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310"/>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4" t="s">
        <v>470</v>
      </c>
      <c r="G2" s="1275"/>
      <c r="H2" s="1276"/>
      <c r="I2" s="407"/>
    </row>
    <row r="3" spans="1:20" ht="3" customHeight="1"/>
    <row r="4" spans="1:20" s="182" customFormat="1" ht="11.25">
      <c r="A4" s="206"/>
      <c r="B4" s="206"/>
      <c r="C4" s="206"/>
      <c r="D4" s="206"/>
      <c r="F4" s="1235" t="s">
        <v>445</v>
      </c>
      <c r="G4" s="1235"/>
      <c r="H4" s="1235"/>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29.04.2021</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307" t="s">
        <v>735</v>
      </c>
      <c r="M5" s="1307"/>
      <c r="N5" s="1307"/>
      <c r="O5" s="1307"/>
      <c r="P5" s="1307"/>
      <c r="Q5" s="1307"/>
      <c r="R5" s="1307"/>
      <c r="S5" s="1307"/>
      <c r="T5" s="1307"/>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635"/>
      <c r="V9" s="456"/>
      <c r="AC9" s="475"/>
      <c r="AD9" s="475"/>
      <c r="AE9" s="475"/>
      <c r="AF9" s="475"/>
      <c r="AG9" s="475"/>
    </row>
    <row r="10" spans="1:33"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4"/>
      <c r="P12" s="1324"/>
      <c r="Q12" s="1324"/>
      <c r="R12" s="1324"/>
      <c r="S12" s="1324"/>
      <c r="T12" s="1324"/>
      <c r="U12" s="1324"/>
      <c r="V12" s="1324"/>
      <c r="W12" s="1324"/>
      <c r="X12" s="1324"/>
      <c r="Y12" s="1324"/>
      <c r="Z12" s="1324"/>
    </row>
    <row r="13" spans="1:33" ht="14.25" customHeight="1">
      <c r="J13" s="451"/>
      <c r="K13" s="451"/>
      <c r="L13" s="1291" t="s">
        <v>445</v>
      </c>
      <c r="M13" s="1291"/>
      <c r="N13" s="1291"/>
      <c r="O13" s="1291"/>
      <c r="P13" s="1291"/>
      <c r="Q13" s="1291"/>
      <c r="R13" s="1291"/>
      <c r="S13" s="1291"/>
      <c r="T13" s="1291"/>
      <c r="U13" s="1291"/>
      <c r="V13" s="1291"/>
      <c r="W13" s="1291"/>
      <c r="X13" s="1291"/>
      <c r="Y13" s="1291"/>
      <c r="Z13" s="1291"/>
      <c r="AA13" s="1291"/>
      <c r="AB13" s="1235" t="s">
        <v>446</v>
      </c>
    </row>
    <row r="14" spans="1:33" ht="14.25" customHeight="1">
      <c r="J14" s="451"/>
      <c r="K14" s="451"/>
      <c r="L14" s="1291" t="s">
        <v>91</v>
      </c>
      <c r="M14" s="1291" t="s">
        <v>602</v>
      </c>
      <c r="N14" s="547"/>
      <c r="O14" s="1235" t="s">
        <v>604</v>
      </c>
      <c r="P14" s="1235"/>
      <c r="Q14" s="1235"/>
      <c r="R14" s="1235"/>
      <c r="S14" s="1235"/>
      <c r="T14" s="1235"/>
      <c r="U14" s="1235"/>
      <c r="V14" s="1235"/>
      <c r="W14" s="1235"/>
      <c r="X14" s="1235"/>
      <c r="Y14" s="1235"/>
      <c r="Z14" s="1291" t="s">
        <v>339</v>
      </c>
      <c r="AA14" s="1323" t="s">
        <v>274</v>
      </c>
      <c r="AB14" s="1235"/>
    </row>
    <row r="15" spans="1:33" s="493" customFormat="1" ht="14.25" customHeight="1">
      <c r="A15" s="554"/>
      <c r="B15" s="554"/>
      <c r="C15" s="554"/>
      <c r="D15" s="554"/>
      <c r="E15" s="554"/>
      <c r="F15" s="554"/>
      <c r="G15" s="560"/>
      <c r="H15" s="560"/>
      <c r="I15" s="501"/>
      <c r="J15" s="499"/>
      <c r="K15" s="499"/>
      <c r="L15" s="1291"/>
      <c r="M15" s="1291"/>
      <c r="N15" s="547"/>
      <c r="O15" s="1332" t="s">
        <v>617</v>
      </c>
      <c r="P15" s="1332" t="s">
        <v>589</v>
      </c>
      <c r="Q15" s="1332" t="s">
        <v>590</v>
      </c>
      <c r="R15" s="1332" t="s">
        <v>270</v>
      </c>
      <c r="S15" s="1332"/>
      <c r="T15" s="1332" t="s">
        <v>270</v>
      </c>
      <c r="U15" s="1332"/>
      <c r="V15" s="621"/>
      <c r="W15" s="1331" t="s">
        <v>615</v>
      </c>
      <c r="X15" s="1331"/>
      <c r="Y15" s="1331"/>
      <c r="Z15" s="1291"/>
      <c r="AA15" s="1323"/>
      <c r="AB15" s="1235"/>
      <c r="AC15" s="554"/>
      <c r="AD15" s="554"/>
      <c r="AE15" s="554"/>
      <c r="AF15" s="554"/>
      <c r="AG15" s="554"/>
    </row>
    <row r="16" spans="1:33" ht="56.25" customHeight="1">
      <c r="J16" s="451"/>
      <c r="K16" s="451"/>
      <c r="L16" s="1291"/>
      <c r="M16" s="1291"/>
      <c r="N16" s="547"/>
      <c r="O16" s="1332"/>
      <c r="P16" s="1332"/>
      <c r="Q16" s="1332"/>
      <c r="R16" s="505" t="s">
        <v>591</v>
      </c>
      <c r="S16" s="505" t="s">
        <v>592</v>
      </c>
      <c r="T16" s="505" t="s">
        <v>593</v>
      </c>
      <c r="U16" s="505" t="s">
        <v>594</v>
      </c>
      <c r="V16" s="505"/>
      <c r="W16" s="506" t="s">
        <v>273</v>
      </c>
      <c r="X16" s="1333" t="s">
        <v>272</v>
      </c>
      <c r="Y16" s="1333"/>
      <c r="Z16" s="1291"/>
      <c r="AA16" s="1323"/>
      <c r="AB16" s="1235"/>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309">
        <f ca="1">OFFSET(X17,0,-1)+1</f>
        <v>11</v>
      </c>
      <c r="Y17" s="1309"/>
      <c r="Z17" s="457">
        <f ca="1">OFFSET(Z17,0,-2)+1</f>
        <v>12</v>
      </c>
      <c r="AB17" s="457">
        <f ca="1">OFFSET(AB17,0,-2)+1</f>
        <v>13</v>
      </c>
    </row>
    <row r="18" spans="1:33" ht="22.5">
      <c r="A18" s="1310">
        <v>1</v>
      </c>
      <c r="B18" s="1000"/>
      <c r="C18" s="1000"/>
      <c r="D18" s="1000"/>
      <c r="E18" s="1001"/>
      <c r="F18" s="1002"/>
      <c r="G18" s="1000"/>
      <c r="H18" s="1000"/>
      <c r="I18" s="988"/>
      <c r="J18" s="993"/>
      <c r="K18" s="993"/>
      <c r="L18" s="562">
        <f>mergeValue(A18)</f>
        <v>1</v>
      </c>
      <c r="M18" s="610" t="s">
        <v>19</v>
      </c>
      <c r="N18" s="549"/>
      <c r="O18" s="1322"/>
      <c r="P18" s="1322"/>
      <c r="Q18" s="1322"/>
      <c r="R18" s="1322"/>
      <c r="S18" s="1322"/>
      <c r="T18" s="1322"/>
      <c r="U18" s="1322"/>
      <c r="V18" s="1322"/>
      <c r="W18" s="1322"/>
      <c r="X18" s="1322"/>
      <c r="Y18" s="1322"/>
      <c r="Z18" s="1322"/>
      <c r="AA18" s="1322"/>
      <c r="AB18" s="599" t="s">
        <v>718</v>
      </c>
    </row>
    <row r="19" spans="1:33" ht="22.5">
      <c r="A19" s="1310"/>
      <c r="B19" s="1310">
        <v>1</v>
      </c>
      <c r="C19" s="1000"/>
      <c r="D19" s="1000"/>
      <c r="E19" s="1002"/>
      <c r="F19" s="1002"/>
      <c r="G19" s="1000"/>
      <c r="H19" s="1000"/>
      <c r="I19" s="995"/>
      <c r="J19" s="990"/>
      <c r="K19" s="989"/>
      <c r="L19" s="562" t="str">
        <f>mergeValue(A19) &amp;"."&amp; mergeValue(B19)</f>
        <v>1.1</v>
      </c>
      <c r="M19" s="516" t="s">
        <v>15</v>
      </c>
      <c r="N19" s="549"/>
      <c r="O19" s="1322"/>
      <c r="P19" s="1322"/>
      <c r="Q19" s="1322"/>
      <c r="R19" s="1322"/>
      <c r="S19" s="1322"/>
      <c r="T19" s="1322"/>
      <c r="U19" s="1322"/>
      <c r="V19" s="1322"/>
      <c r="W19" s="1322"/>
      <c r="X19" s="1322"/>
      <c r="Y19" s="1322"/>
      <c r="Z19" s="1322"/>
      <c r="AA19" s="1322"/>
      <c r="AB19" s="599" t="s">
        <v>459</v>
      </c>
    </row>
    <row r="20" spans="1:33" ht="22.5">
      <c r="A20" s="1310"/>
      <c r="B20" s="1310"/>
      <c r="C20" s="1310">
        <v>1</v>
      </c>
      <c r="D20" s="1000"/>
      <c r="E20" s="1002"/>
      <c r="F20" s="1002"/>
      <c r="G20" s="1000"/>
      <c r="H20" s="1000"/>
      <c r="I20" s="995"/>
      <c r="J20" s="990"/>
      <c r="K20" s="989"/>
      <c r="L20" s="562" t="str">
        <f>mergeValue(A20) &amp;"."&amp; mergeValue(B20)&amp;"."&amp; mergeValue(C20)</f>
        <v>1.1.1</v>
      </c>
      <c r="M20" s="517" t="s">
        <v>7</v>
      </c>
      <c r="N20" s="549"/>
      <c r="O20" s="1322"/>
      <c r="P20" s="1322"/>
      <c r="Q20" s="1322"/>
      <c r="R20" s="1322"/>
      <c r="S20" s="1322"/>
      <c r="T20" s="1322"/>
      <c r="U20" s="1322"/>
      <c r="V20" s="1322"/>
      <c r="W20" s="1322"/>
      <c r="X20" s="1322"/>
      <c r="Y20" s="1322"/>
      <c r="Z20" s="1322"/>
      <c r="AA20" s="1322"/>
      <c r="AB20" s="599" t="s">
        <v>600</v>
      </c>
    </row>
    <row r="21" spans="1:33" ht="22.5">
      <c r="A21" s="1310"/>
      <c r="B21" s="1310"/>
      <c r="C21" s="1310"/>
      <c r="D21" s="1310">
        <v>1</v>
      </c>
      <c r="E21" s="1002"/>
      <c r="F21" s="1002"/>
      <c r="G21" s="1000"/>
      <c r="H21" s="1000"/>
      <c r="I21" s="995"/>
      <c r="J21" s="990"/>
      <c r="K21" s="989"/>
      <c r="L21" s="562" t="str">
        <f>mergeValue(A21) &amp;"."&amp; mergeValue(B21)&amp;"."&amp; mergeValue(C21)&amp;"."&amp; mergeValue(D21)</f>
        <v>1.1.1.1</v>
      </c>
      <c r="M21" s="518" t="s">
        <v>21</v>
      </c>
      <c r="N21" s="549"/>
      <c r="O21" s="1322"/>
      <c r="P21" s="1322"/>
      <c r="Q21" s="1322"/>
      <c r="R21" s="1322"/>
      <c r="S21" s="1322"/>
      <c r="T21" s="1322"/>
      <c r="U21" s="1322"/>
      <c r="V21" s="1322"/>
      <c r="W21" s="1322"/>
      <c r="X21" s="1322"/>
      <c r="Y21" s="1322"/>
      <c r="Z21" s="1322"/>
      <c r="AA21" s="1322"/>
      <c r="AB21" s="599" t="s">
        <v>601</v>
      </c>
    </row>
    <row r="22" spans="1:33" hidden="1">
      <c r="A22" s="1310"/>
      <c r="B22" s="1310"/>
      <c r="C22" s="1310"/>
      <c r="D22" s="1310"/>
      <c r="E22" s="1310">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310"/>
      <c r="B23" s="1310"/>
      <c r="C23" s="1310"/>
      <c r="D23" s="1310"/>
      <c r="E23" s="1310"/>
      <c r="F23" s="1310">
        <v>1</v>
      </c>
      <c r="G23" s="1000"/>
      <c r="H23" s="1000"/>
      <c r="I23" s="1329"/>
      <c r="J23" s="990"/>
      <c r="K23" s="989"/>
      <c r="L23" s="562" t="str">
        <f>mergeValue(A23) &amp;"."&amp; mergeValue(B23)&amp;"."&amp; mergeValue(C23)&amp;"."&amp; mergeValue(D23)&amp;"."&amp; mergeValue(F23)</f>
        <v>1.1.1.1.1</v>
      </c>
      <c r="M23" s="525" t="s">
        <v>9</v>
      </c>
      <c r="N23" s="550"/>
      <c r="O23" s="1313"/>
      <c r="P23" s="1314"/>
      <c r="Q23" s="1314"/>
      <c r="R23" s="1314"/>
      <c r="S23" s="1314"/>
      <c r="T23" s="1314"/>
      <c r="U23" s="1314"/>
      <c r="V23" s="1314"/>
      <c r="W23" s="1314"/>
      <c r="X23" s="1314"/>
      <c r="Y23" s="1314"/>
      <c r="Z23" s="1314"/>
      <c r="AA23" s="1315"/>
      <c r="AB23" s="599" t="s">
        <v>720</v>
      </c>
      <c r="AD23" s="474" t="str">
        <f>strCheckUnique(AE23:AE28)</f>
        <v/>
      </c>
      <c r="AF23" s="474"/>
    </row>
    <row r="24" spans="1:33" ht="56.25">
      <c r="A24" s="1310"/>
      <c r="B24" s="1310"/>
      <c r="C24" s="1310"/>
      <c r="D24" s="1310"/>
      <c r="E24" s="1310"/>
      <c r="F24" s="1310"/>
      <c r="G24" s="1310">
        <v>1</v>
      </c>
      <c r="H24" s="1000"/>
      <c r="I24" s="1329"/>
      <c r="J24" s="1330"/>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316"/>
      <c r="X24" s="1306" t="s">
        <v>83</v>
      </c>
      <c r="Y24" s="1316"/>
      <c r="Z24" s="1306"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310"/>
      <c r="B25" s="1310"/>
      <c r="C25" s="1310"/>
      <c r="D25" s="1310"/>
      <c r="E25" s="1310"/>
      <c r="F25" s="1310"/>
      <c r="G25" s="1310"/>
      <c r="H25" s="1000">
        <v>1</v>
      </c>
      <c r="I25" s="1329"/>
      <c r="J25" s="1330"/>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316"/>
      <c r="X25" s="1306"/>
      <c r="Y25" s="1316"/>
      <c r="Z25" s="1306"/>
      <c r="AA25" s="637"/>
      <c r="AB25" s="1280" t="s">
        <v>739</v>
      </c>
      <c r="AC25" s="470" t="str">
        <f>strCheckDate(O25:AA25)</f>
        <v/>
      </c>
      <c r="AF25" s="474"/>
    </row>
    <row r="26" spans="1:33" hidden="1">
      <c r="A26" s="1310"/>
      <c r="B26" s="1310"/>
      <c r="C26" s="1310"/>
      <c r="D26" s="1310"/>
      <c r="E26" s="1310"/>
      <c r="F26" s="1310"/>
      <c r="G26" s="1310"/>
      <c r="H26" s="1000"/>
      <c r="I26" s="1329"/>
      <c r="J26" s="1330"/>
      <c r="K26" s="996"/>
      <c r="L26" s="569"/>
      <c r="M26" s="615"/>
      <c r="N26" s="615"/>
      <c r="O26" s="532"/>
      <c r="P26" s="463"/>
      <c r="Q26" s="463"/>
      <c r="R26" s="463"/>
      <c r="S26" s="463"/>
      <c r="T26" s="463"/>
      <c r="U26" s="529"/>
      <c r="V26" s="553"/>
      <c r="W26" s="1305"/>
      <c r="X26" s="1306"/>
      <c r="Y26" s="1305"/>
      <c r="Z26" s="1306"/>
      <c r="AA26" s="507"/>
      <c r="AB26" s="1281"/>
      <c r="AF26" s="474">
        <f ca="1">OFFSET(AF26,-1,0)</f>
        <v>0</v>
      </c>
    </row>
    <row r="27" spans="1:33" s="445" customFormat="1" ht="15" customHeight="1">
      <c r="A27" s="1310"/>
      <c r="B27" s="1310"/>
      <c r="C27" s="1310"/>
      <c r="D27" s="1310"/>
      <c r="E27" s="1310"/>
      <c r="F27" s="1310"/>
      <c r="G27" s="1310"/>
      <c r="H27" s="1000"/>
      <c r="I27" s="1329"/>
      <c r="J27" s="1330"/>
      <c r="K27" s="997"/>
      <c r="L27" s="508"/>
      <c r="M27" s="527" t="s">
        <v>40</v>
      </c>
      <c r="N27" s="521"/>
      <c r="O27" s="515"/>
      <c r="P27" s="515"/>
      <c r="Q27" s="515"/>
      <c r="R27" s="515"/>
      <c r="S27" s="515"/>
      <c r="T27" s="515"/>
      <c r="U27" s="515"/>
      <c r="V27" s="515"/>
      <c r="W27" s="533"/>
      <c r="X27" s="534"/>
      <c r="Y27" s="533"/>
      <c r="Z27" s="521"/>
      <c r="AA27" s="530"/>
      <c r="AB27" s="1282"/>
      <c r="AC27" s="471"/>
      <c r="AD27" s="471"/>
      <c r="AE27" s="471"/>
      <c r="AF27" s="471"/>
      <c r="AG27" s="471"/>
    </row>
    <row r="28" spans="1:33" s="445" customFormat="1" ht="15" customHeight="1">
      <c r="A28" s="1310"/>
      <c r="B28" s="1310"/>
      <c r="C28" s="1310"/>
      <c r="D28" s="1310"/>
      <c r="E28" s="1310"/>
      <c r="F28" s="1310"/>
      <c r="G28" s="1000"/>
      <c r="H28" s="1000"/>
      <c r="I28" s="1329"/>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310"/>
      <c r="B29" s="1310"/>
      <c r="C29" s="1310"/>
      <c r="D29" s="1310"/>
      <c r="E29" s="1310"/>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310"/>
      <c r="B30" s="1310"/>
      <c r="C30" s="1310"/>
      <c r="D30" s="1310"/>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310"/>
      <c r="B31" s="1310"/>
      <c r="C31" s="1310"/>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310"/>
      <c r="B32" s="1310"/>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310"/>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3" t="s">
        <v>740</v>
      </c>
      <c r="N36" s="1273"/>
      <c r="O36" s="1273"/>
      <c r="P36" s="1273"/>
      <c r="Q36" s="1273"/>
      <c r="R36" s="1273"/>
      <c r="S36" s="1273"/>
      <c r="T36" s="1273"/>
      <c r="U36" s="1273"/>
      <c r="V36" s="1273"/>
      <c r="W36" s="1273"/>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4" t="s">
        <v>470</v>
      </c>
      <c r="G2" s="1275"/>
      <c r="H2" s="1276"/>
      <c r="I2" s="407"/>
    </row>
    <row r="3" spans="1:20" ht="3" customHeight="1"/>
    <row r="4" spans="1:20" s="182" customFormat="1" ht="11.25">
      <c r="A4" s="206"/>
      <c r="B4" s="206"/>
      <c r="C4" s="206"/>
      <c r="D4" s="206"/>
      <c r="F4" s="1235" t="s">
        <v>445</v>
      </c>
      <c r="G4" s="1235"/>
      <c r="H4" s="1235"/>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29.04.2021</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15"/>
      <c r="G15" s="142" t="s">
        <v>401</v>
      </c>
      <c r="H15" s="316"/>
      <c r="I15" s="317"/>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307" t="s">
        <v>745</v>
      </c>
      <c r="M5" s="1307"/>
      <c r="N5" s="1307"/>
      <c r="O5" s="1307"/>
      <c r="P5" s="1307"/>
      <c r="Q5" s="1307"/>
      <c r="R5" s="1307"/>
      <c r="S5" s="1307"/>
      <c r="T5" s="1307"/>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284" t="str">
        <f>IF(datePr_ch="",IF(datePr="","",datePr),datePr_ch)</f>
        <v>29.04.2021</v>
      </c>
      <c r="O8" s="1284"/>
      <c r="P8" s="1284"/>
      <c r="Q8" s="1284"/>
      <c r="R8" s="1284"/>
      <c r="S8" s="1284"/>
      <c r="T8" s="1284"/>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284" t="str">
        <f>IF(numberPr_ch="",IF(numberPr="","",numberPr),numberPr_ch)</f>
        <v>53</v>
      </c>
      <c r="O9" s="1284"/>
      <c r="P9" s="1284"/>
      <c r="Q9" s="1284"/>
      <c r="R9" s="1284"/>
      <c r="S9" s="1284"/>
      <c r="T9" s="1284"/>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308"/>
      <c r="M12" s="1308"/>
      <c r="N12" s="536"/>
      <c r="O12" s="1328"/>
      <c r="P12" s="1328"/>
      <c r="Q12" s="1328"/>
      <c r="R12" s="1328"/>
      <c r="S12" s="1328"/>
      <c r="T12" s="1328"/>
      <c r="U12" s="456"/>
      <c r="AE12" s="473" t="s">
        <v>371</v>
      </c>
      <c r="AH12" s="475"/>
      <c r="AI12" s="475"/>
      <c r="AJ12" s="475"/>
      <c r="AK12" s="475"/>
    </row>
    <row r="13" spans="1:37">
      <c r="J13" s="451"/>
      <c r="K13" s="451"/>
      <c r="L13" s="447"/>
      <c r="M13" s="447"/>
      <c r="N13" s="447"/>
      <c r="O13" s="1324"/>
      <c r="P13" s="1324"/>
      <c r="Q13" s="1324"/>
      <c r="R13" s="1324"/>
      <c r="S13" s="1324"/>
      <c r="T13" s="1324"/>
      <c r="U13" s="568"/>
      <c r="Z13" s="1324"/>
      <c r="AA13" s="1324"/>
      <c r="AB13" s="1324"/>
      <c r="AC13" s="1324"/>
      <c r="AD13" s="1324"/>
      <c r="AE13" s="1324"/>
    </row>
    <row r="14" spans="1:37">
      <c r="J14" s="451"/>
      <c r="K14" s="451"/>
      <c r="L14" s="1235" t="s">
        <v>445</v>
      </c>
      <c r="M14" s="1235"/>
      <c r="N14" s="1235"/>
      <c r="O14" s="1235"/>
      <c r="P14" s="1235"/>
      <c r="Q14" s="1235"/>
      <c r="R14" s="1235"/>
      <c r="S14" s="1235"/>
      <c r="T14" s="1235"/>
      <c r="U14" s="1235"/>
      <c r="V14" s="1235"/>
      <c r="W14" s="1235"/>
      <c r="X14" s="1235"/>
      <c r="Y14" s="1235"/>
      <c r="Z14" s="1235"/>
      <c r="AA14" s="1235"/>
      <c r="AB14" s="1235"/>
      <c r="AC14" s="1235"/>
      <c r="AD14" s="1235"/>
      <c r="AE14" s="1235"/>
      <c r="AF14" s="1235"/>
      <c r="AG14" s="1235" t="s">
        <v>446</v>
      </c>
    </row>
    <row r="15" spans="1:37" ht="14.25" customHeight="1">
      <c r="J15" s="451"/>
      <c r="K15" s="451"/>
      <c r="L15" s="1291" t="s">
        <v>91</v>
      </c>
      <c r="M15" s="1291" t="s">
        <v>618</v>
      </c>
      <c r="N15" s="1342" t="s">
        <v>597</v>
      </c>
      <c r="O15" s="1342"/>
      <c r="P15" s="1342"/>
      <c r="Q15" s="1342"/>
      <c r="R15" s="1342" t="s">
        <v>598</v>
      </c>
      <c r="S15" s="1342"/>
      <c r="T15" s="1342"/>
      <c r="U15" s="1342"/>
      <c r="V15" s="1342" t="s">
        <v>599</v>
      </c>
      <c r="W15" s="1342"/>
      <c r="X15" s="1342"/>
      <c r="Y15" s="1342"/>
      <c r="Z15" s="1291" t="s">
        <v>604</v>
      </c>
      <c r="AA15" s="1291"/>
      <c r="AB15" s="1291"/>
      <c r="AC15" s="1291"/>
      <c r="AD15" s="1291"/>
      <c r="AE15" s="1291" t="s">
        <v>339</v>
      </c>
      <c r="AF15" s="1323" t="s">
        <v>274</v>
      </c>
      <c r="AG15" s="1235"/>
    </row>
    <row r="16" spans="1:37" s="493" customFormat="1" ht="27.75" customHeight="1">
      <c r="A16" s="554"/>
      <c r="B16" s="554"/>
      <c r="C16" s="554"/>
      <c r="D16" s="554"/>
      <c r="E16" s="554"/>
      <c r="F16" s="554"/>
      <c r="G16" s="560"/>
      <c r="H16" s="560"/>
      <c r="I16" s="501"/>
      <c r="J16" s="499"/>
      <c r="K16" s="499"/>
      <c r="L16" s="1291"/>
      <c r="M16" s="1291"/>
      <c r="N16" s="1342"/>
      <c r="O16" s="1342"/>
      <c r="P16" s="1342"/>
      <c r="Q16" s="1342"/>
      <c r="R16" s="1342"/>
      <c r="S16" s="1342"/>
      <c r="T16" s="1342"/>
      <c r="U16" s="1342"/>
      <c r="V16" s="1342"/>
      <c r="W16" s="1342"/>
      <c r="X16" s="1342"/>
      <c r="Y16" s="1342"/>
      <c r="Z16" s="1235" t="s">
        <v>621</v>
      </c>
      <c r="AA16" s="1235"/>
      <c r="AB16" s="1235" t="s">
        <v>615</v>
      </c>
      <c r="AC16" s="1235"/>
      <c r="AD16" s="1235"/>
      <c r="AE16" s="1291"/>
      <c r="AF16" s="1323"/>
      <c r="AG16" s="1235"/>
      <c r="AH16" s="554"/>
      <c r="AI16" s="554"/>
      <c r="AJ16" s="554"/>
      <c r="AK16" s="554"/>
    </row>
    <row r="17" spans="1:37" ht="14.25" customHeight="1">
      <c r="J17" s="451"/>
      <c r="K17" s="451"/>
      <c r="L17" s="1291"/>
      <c r="M17" s="1291"/>
      <c r="N17" s="1342"/>
      <c r="O17" s="1342"/>
      <c r="P17" s="1342"/>
      <c r="Q17" s="1342"/>
      <c r="R17" s="1342"/>
      <c r="S17" s="1342"/>
      <c r="T17" s="1342"/>
      <c r="U17" s="1342"/>
      <c r="V17" s="1342"/>
      <c r="W17" s="1342"/>
      <c r="X17" s="1342"/>
      <c r="Y17" s="1342"/>
      <c r="Z17" s="504" t="s">
        <v>619</v>
      </c>
      <c r="AA17" s="504" t="s">
        <v>620</v>
      </c>
      <c r="AB17" s="506" t="s">
        <v>273</v>
      </c>
      <c r="AC17" s="1333" t="s">
        <v>272</v>
      </c>
      <c r="AD17" s="1333"/>
      <c r="AE17" s="1291"/>
      <c r="AF17" s="1323"/>
      <c r="AG17" s="1235"/>
    </row>
    <row r="18" spans="1:37">
      <c r="J18" s="451"/>
      <c r="K18" s="459">
        <v>1</v>
      </c>
      <c r="L18" s="448" t="s">
        <v>92</v>
      </c>
      <c r="M18" s="448" t="s">
        <v>48</v>
      </c>
      <c r="N18" s="1343">
        <f ca="1">OFFSET(N18,0,-1)+1</f>
        <v>3</v>
      </c>
      <c r="O18" s="1343"/>
      <c r="P18" s="1343"/>
      <c r="Q18" s="1343"/>
      <c r="R18" s="1343">
        <f ca="1">OFFSET(N18,0,0)+1</f>
        <v>4</v>
      </c>
      <c r="S18" s="1343"/>
      <c r="T18" s="1343"/>
      <c r="U18" s="1343"/>
      <c r="V18" s="640"/>
      <c r="W18" s="640"/>
      <c r="X18" s="640"/>
      <c r="Y18" s="641">
        <f ca="1">OFFSET(R18,0,0)+1</f>
        <v>5</v>
      </c>
      <c r="Z18" s="457">
        <f ca="1">OFFSET(Z18,0,-1)+1</f>
        <v>6</v>
      </c>
      <c r="AA18" s="457">
        <f ca="1">OFFSET(AA18,0,-1)+1</f>
        <v>7</v>
      </c>
      <c r="AB18" s="457">
        <f ca="1">OFFSET(AB18,0,-1)+1</f>
        <v>8</v>
      </c>
      <c r="AC18" s="1343">
        <f ca="1">OFFSET(AC18,0,-1)+1</f>
        <v>9</v>
      </c>
      <c r="AD18" s="1343"/>
      <c r="AE18" s="457">
        <f ca="1">OFFSET(AE18,0,-2)+1</f>
        <v>10</v>
      </c>
      <c r="AF18" s="493"/>
      <c r="AG18" s="457">
        <f ca="1">OFFSET(AG18,0,-2)+1</f>
        <v>11</v>
      </c>
    </row>
    <row r="19" spans="1:37" ht="22.5">
      <c r="A19" s="1310">
        <v>1</v>
      </c>
      <c r="B19" s="963"/>
      <c r="C19" s="963"/>
      <c r="D19" s="963"/>
      <c r="E19" s="963"/>
      <c r="F19" s="956"/>
      <c r="G19" s="962"/>
      <c r="H19" s="962"/>
      <c r="I19" s="944"/>
      <c r="J19" s="943"/>
      <c r="K19" s="943"/>
      <c r="L19" s="562">
        <f>mergeValue(A19)</f>
        <v>1</v>
      </c>
      <c r="M19" s="610" t="s">
        <v>19</v>
      </c>
      <c r="N19" s="1344"/>
      <c r="O19" s="1344"/>
      <c r="P19" s="1344"/>
      <c r="Q19" s="1344"/>
      <c r="R19" s="1344"/>
      <c r="S19" s="1344"/>
      <c r="T19" s="1344"/>
      <c r="U19" s="1344"/>
      <c r="V19" s="1344"/>
      <c r="W19" s="1344"/>
      <c r="X19" s="1344"/>
      <c r="Y19" s="1344"/>
      <c r="Z19" s="1344"/>
      <c r="AA19" s="1344"/>
      <c r="AB19" s="1344"/>
      <c r="AC19" s="1344"/>
      <c r="AD19" s="1344"/>
      <c r="AE19" s="1344"/>
      <c r="AF19" s="1344"/>
      <c r="AG19" s="550" t="s">
        <v>718</v>
      </c>
    </row>
    <row r="20" spans="1:37" ht="22.5">
      <c r="A20" s="1310"/>
      <c r="B20" s="1310">
        <v>1</v>
      </c>
      <c r="C20" s="963"/>
      <c r="D20" s="963"/>
      <c r="E20" s="963"/>
      <c r="F20" s="956"/>
      <c r="G20" s="965"/>
      <c r="H20" s="966"/>
      <c r="I20" s="945"/>
      <c r="J20" s="940"/>
      <c r="K20" s="938"/>
      <c r="L20" s="562" t="str">
        <f>mergeValue(A20) &amp;"."&amp; mergeValue(B20)</f>
        <v>1.1</v>
      </c>
      <c r="M20" s="516" t="s">
        <v>15</v>
      </c>
      <c r="N20" s="1345"/>
      <c r="O20" s="1345"/>
      <c r="P20" s="1345"/>
      <c r="Q20" s="1345"/>
      <c r="R20" s="1345"/>
      <c r="S20" s="1345"/>
      <c r="T20" s="1345"/>
      <c r="U20" s="1345"/>
      <c r="V20" s="1345"/>
      <c r="W20" s="1345"/>
      <c r="X20" s="1345"/>
      <c r="Y20" s="1345"/>
      <c r="Z20" s="1345"/>
      <c r="AA20" s="1345"/>
      <c r="AB20" s="1345"/>
      <c r="AC20" s="1345"/>
      <c r="AD20" s="1345"/>
      <c r="AE20" s="1345"/>
      <c r="AF20" s="1345"/>
      <c r="AG20" s="550" t="s">
        <v>459</v>
      </c>
    </row>
    <row r="21" spans="1:37" ht="22.5">
      <c r="A21" s="1310"/>
      <c r="B21" s="1310"/>
      <c r="C21" s="1310">
        <v>1</v>
      </c>
      <c r="D21" s="963"/>
      <c r="E21" s="963"/>
      <c r="F21" s="956"/>
      <c r="G21" s="965"/>
      <c r="H21" s="966"/>
      <c r="I21" s="945"/>
      <c r="J21" s="940"/>
      <c r="K21" s="938"/>
      <c r="L21" s="562" t="str">
        <f>mergeValue(A21) &amp;"."&amp; mergeValue(B21)&amp;"."&amp; mergeValue(C21)</f>
        <v>1.1.1</v>
      </c>
      <c r="M21" s="517" t="s">
        <v>7</v>
      </c>
      <c r="N21" s="1345"/>
      <c r="O21" s="1345"/>
      <c r="P21" s="1345"/>
      <c r="Q21" s="1345"/>
      <c r="R21" s="1345"/>
      <c r="S21" s="1345"/>
      <c r="T21" s="1345"/>
      <c r="U21" s="1345"/>
      <c r="V21" s="1345"/>
      <c r="W21" s="1345"/>
      <c r="X21" s="1345"/>
      <c r="Y21" s="1345"/>
      <c r="Z21" s="1345"/>
      <c r="AA21" s="1345"/>
      <c r="AB21" s="1345"/>
      <c r="AC21" s="1345"/>
      <c r="AD21" s="1345"/>
      <c r="AE21" s="1345"/>
      <c r="AF21" s="1345"/>
      <c r="AG21" s="550" t="s">
        <v>600</v>
      </c>
    </row>
    <row r="22" spans="1:37" ht="15" customHeight="1">
      <c r="A22" s="1310"/>
      <c r="B22" s="1310"/>
      <c r="C22" s="1310"/>
      <c r="D22" s="1310">
        <v>1</v>
      </c>
      <c r="E22" s="963"/>
      <c r="F22" s="956"/>
      <c r="G22" s="965"/>
      <c r="H22" s="966"/>
      <c r="I22" s="945"/>
      <c r="J22" s="940"/>
      <c r="K22" s="938"/>
      <c r="L22" s="562" t="str">
        <f>mergeValue(A22) &amp;"."&amp; mergeValue(B22)&amp;"."&amp; mergeValue(C22)&amp;"."&amp; mergeValue(D22)</f>
        <v>1.1.1.1</v>
      </c>
      <c r="M22" s="518" t="s">
        <v>21</v>
      </c>
      <c r="N22" s="1345"/>
      <c r="O22" s="1345"/>
      <c r="P22" s="1345"/>
      <c r="Q22" s="1345"/>
      <c r="R22" s="1345"/>
      <c r="S22" s="1345"/>
      <c r="T22" s="1345"/>
      <c r="U22" s="1345"/>
      <c r="V22" s="1345"/>
      <c r="W22" s="1345"/>
      <c r="X22" s="1345"/>
      <c r="Y22" s="1345"/>
      <c r="Z22" s="1345"/>
      <c r="AA22" s="1345"/>
      <c r="AB22" s="1345"/>
      <c r="AC22" s="1345"/>
      <c r="AD22" s="1345"/>
      <c r="AE22" s="1345"/>
      <c r="AF22" s="1345"/>
      <c r="AG22" s="550" t="s">
        <v>623</v>
      </c>
    </row>
    <row r="23" spans="1:37" ht="20.100000000000001" customHeight="1">
      <c r="A23" s="1310"/>
      <c r="B23" s="1310"/>
      <c r="C23" s="1310"/>
      <c r="D23" s="1310"/>
      <c r="E23" s="1310">
        <v>1</v>
      </c>
      <c r="F23" s="956"/>
      <c r="G23" s="965"/>
      <c r="H23" s="966"/>
      <c r="I23" s="967"/>
      <c r="J23" s="957"/>
      <c r="K23" s="1238"/>
      <c r="L23" s="1346" t="str">
        <f>mergeValue(A23) &amp;"."&amp; mergeValue(B23)&amp;"."&amp; mergeValue(C23)&amp;"."&amp; mergeValue(D23)&amp;"."&amp; mergeValue(E23)</f>
        <v>1.1.1.1.1</v>
      </c>
      <c r="M23" s="1347"/>
      <c r="N23" s="1306" t="s">
        <v>84</v>
      </c>
      <c r="O23" s="1341"/>
      <c r="P23" s="1337">
        <v>1</v>
      </c>
      <c r="Q23" s="1338"/>
      <c r="R23" s="1306" t="s">
        <v>84</v>
      </c>
      <c r="S23" s="1341"/>
      <c r="T23" s="1337">
        <v>1</v>
      </c>
      <c r="U23" s="1338"/>
      <c r="V23" s="1306" t="s">
        <v>84</v>
      </c>
      <c r="W23" s="531"/>
      <c r="X23" s="509">
        <v>1</v>
      </c>
      <c r="Y23" s="1042"/>
      <c r="Z23" s="638"/>
      <c r="AA23" s="638"/>
      <c r="AB23" s="1316"/>
      <c r="AC23" s="1306" t="s">
        <v>83</v>
      </c>
      <c r="AD23" s="1316"/>
      <c r="AE23" s="1306" t="s">
        <v>84</v>
      </c>
      <c r="AF23" s="547"/>
      <c r="AG23" s="1334" t="s">
        <v>622</v>
      </c>
      <c r="AH23" s="470" t="str">
        <f>strCheckDate(Z24:AF24)</f>
        <v/>
      </c>
      <c r="AI23" s="474" t="str">
        <f>IF(AND(COUNTIF(AJ18:AJ27,AJ23)&gt;1,AJ23&lt;&gt;""),"ErrUnique:HasDoubleConn","")</f>
        <v/>
      </c>
      <c r="AJ23" s="474"/>
      <c r="AK23" s="474"/>
    </row>
    <row r="24" spans="1:37" ht="20.100000000000001" customHeight="1">
      <c r="A24" s="1310"/>
      <c r="B24" s="1310"/>
      <c r="C24" s="1310"/>
      <c r="D24" s="1310"/>
      <c r="E24" s="1310"/>
      <c r="F24" s="956"/>
      <c r="G24" s="965"/>
      <c r="H24" s="966"/>
      <c r="I24" s="967"/>
      <c r="J24" s="957"/>
      <c r="K24" s="1238"/>
      <c r="L24" s="1346"/>
      <c r="M24" s="1347"/>
      <c r="N24" s="1306"/>
      <c r="O24" s="1341"/>
      <c r="P24" s="1337"/>
      <c r="Q24" s="1339"/>
      <c r="R24" s="1306"/>
      <c r="S24" s="1341"/>
      <c r="T24" s="1337"/>
      <c r="U24" s="1340"/>
      <c r="V24" s="1306"/>
      <c r="W24" s="570"/>
      <c r="X24" s="535"/>
      <c r="Y24" s="535"/>
      <c r="Z24" s="541"/>
      <c r="AA24" s="572" t="str">
        <f>AB23 &amp; "-" &amp; AD23</f>
        <v>-</v>
      </c>
      <c r="AB24" s="1305"/>
      <c r="AC24" s="1306"/>
      <c r="AD24" s="1305"/>
      <c r="AE24" s="1306"/>
      <c r="AF24" s="639"/>
      <c r="AG24" s="1335"/>
      <c r="AI24" s="474"/>
      <c r="AJ24" s="474"/>
      <c r="AK24" s="474"/>
    </row>
    <row r="25" spans="1:37" ht="20.100000000000001" customHeight="1">
      <c r="A25" s="1310"/>
      <c r="B25" s="1310"/>
      <c r="C25" s="1310"/>
      <c r="D25" s="1310"/>
      <c r="E25" s="1310"/>
      <c r="F25" s="956"/>
      <c r="G25" s="965"/>
      <c r="H25" s="966"/>
      <c r="I25" s="967"/>
      <c r="J25" s="957"/>
      <c r="K25" s="1238"/>
      <c r="L25" s="1346"/>
      <c r="M25" s="1347"/>
      <c r="N25" s="1306"/>
      <c r="O25" s="1341"/>
      <c r="P25" s="1337"/>
      <c r="Q25" s="1340"/>
      <c r="R25" s="1306"/>
      <c r="S25" s="571"/>
      <c r="T25" s="528"/>
      <c r="U25" s="535"/>
      <c r="V25" s="540"/>
      <c r="W25" s="540"/>
      <c r="X25" s="540"/>
      <c r="Y25" s="540"/>
      <c r="Z25" s="541"/>
      <c r="AA25" s="541"/>
      <c r="AB25" s="542"/>
      <c r="AC25" s="534"/>
      <c r="AD25" s="534"/>
      <c r="AE25" s="542"/>
      <c r="AF25" s="534"/>
      <c r="AG25" s="1335"/>
      <c r="AI25" s="474"/>
      <c r="AJ25" s="474"/>
      <c r="AK25" s="474"/>
    </row>
    <row r="26" spans="1:37" ht="20.100000000000001" customHeight="1">
      <c r="A26" s="1310"/>
      <c r="B26" s="1310"/>
      <c r="C26" s="1310"/>
      <c r="D26" s="1310"/>
      <c r="E26" s="1310"/>
      <c r="F26" s="956"/>
      <c r="G26" s="965"/>
      <c r="H26" s="966"/>
      <c r="I26" s="967"/>
      <c r="J26" s="957"/>
      <c r="K26" s="1238"/>
      <c r="L26" s="1346"/>
      <c r="M26" s="1347"/>
      <c r="N26" s="1306"/>
      <c r="O26" s="543"/>
      <c r="P26" s="545"/>
      <c r="Q26" s="544"/>
      <c r="R26" s="540"/>
      <c r="S26" s="540"/>
      <c r="T26" s="540"/>
      <c r="U26" s="540"/>
      <c r="V26" s="540"/>
      <c r="W26" s="540"/>
      <c r="X26" s="540"/>
      <c r="Y26" s="540"/>
      <c r="Z26" s="541"/>
      <c r="AA26" s="541"/>
      <c r="AB26" s="542"/>
      <c r="AC26" s="534"/>
      <c r="AD26" s="534"/>
      <c r="AE26" s="542"/>
      <c r="AF26" s="534"/>
      <c r="AG26" s="1335"/>
      <c r="AI26" s="474"/>
      <c r="AJ26" s="474"/>
      <c r="AK26" s="474"/>
    </row>
    <row r="27" spans="1:37" s="445" customFormat="1" ht="15" customHeight="1">
      <c r="A27" s="1310"/>
      <c r="B27" s="1310"/>
      <c r="C27" s="1310"/>
      <c r="D27" s="1310"/>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36"/>
      <c r="AH27" s="471"/>
      <c r="AI27" s="471"/>
      <c r="AJ27" s="205"/>
      <c r="AK27" s="205"/>
    </row>
    <row r="28" spans="1:37" s="445" customFormat="1" ht="15" customHeight="1">
      <c r="A28" s="1310"/>
      <c r="B28" s="1310"/>
      <c r="C28" s="1310"/>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310"/>
      <c r="B29" s="1310"/>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310"/>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3" t="s">
        <v>747</v>
      </c>
      <c r="N33" s="1273"/>
      <c r="O33" s="1273"/>
      <c r="P33" s="1273"/>
      <c r="Q33" s="1273"/>
      <c r="R33" s="1273"/>
      <c r="S33" s="1273"/>
      <c r="T33" s="1273"/>
      <c r="U33" s="1273"/>
      <c r="V33" s="1273"/>
      <c r="W33" s="1273"/>
      <c r="X33" s="1273"/>
      <c r="Y33" s="1273"/>
      <c r="Z33" s="1273"/>
      <c r="AA33" s="1273"/>
      <c r="AB33" s="1273"/>
      <c r="AC33" s="1273"/>
      <c r="AD33" s="1273"/>
      <c r="AE33" s="1273"/>
      <c r="AF33" s="1273"/>
      <c r="AG33" s="1273"/>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link="1"/>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4" t="s">
        <v>470</v>
      </c>
      <c r="G2" s="1275"/>
      <c r="H2" s="1276"/>
      <c r="I2" s="407"/>
    </row>
    <row r="3" spans="1:20" ht="3" customHeight="1"/>
    <row r="4" spans="1:20" s="182" customFormat="1" ht="11.25">
      <c r="A4" s="206"/>
      <c r="B4" s="206"/>
      <c r="C4" s="206"/>
      <c r="D4" s="206"/>
      <c r="F4" s="1235" t="s">
        <v>445</v>
      </c>
      <c r="G4" s="1235"/>
      <c r="H4" s="1235"/>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29.04.2021</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4">
        <v>44312.44122685185</v>
      </c>
      <c r="B2" s="12" t="s">
        <v>760</v>
      </c>
      <c r="C2" s="12" t="s">
        <v>439</v>
      </c>
    </row>
    <row r="3" spans="1:4">
      <c r="A3" s="1194">
        <v>44312.441238425927</v>
      </c>
      <c r="B3" s="12" t="s">
        <v>761</v>
      </c>
      <c r="C3" s="12" t="s">
        <v>439</v>
      </c>
    </row>
    <row r="4" spans="1:4">
      <c r="A4" s="1194">
        <v>44312.441377314812</v>
      </c>
      <c r="B4" s="12" t="s">
        <v>760</v>
      </c>
      <c r="C4" s="12" t="s">
        <v>439</v>
      </c>
    </row>
    <row r="5" spans="1:4">
      <c r="A5" s="1194">
        <v>44312.441400462965</v>
      </c>
      <c r="B5" s="12" t="s">
        <v>761</v>
      </c>
      <c r="C5" s="12" t="s">
        <v>439</v>
      </c>
    </row>
    <row r="6" spans="1:4">
      <c r="A6" s="1194">
        <v>44312.44195601852</v>
      </c>
      <c r="B6" s="12" t="s">
        <v>760</v>
      </c>
      <c r="C6" s="12" t="s">
        <v>439</v>
      </c>
    </row>
    <row r="7" spans="1:4">
      <c r="A7" s="1194">
        <v>44312.441979166666</v>
      </c>
      <c r="B7" s="12" t="s">
        <v>761</v>
      </c>
      <c r="C7" s="12" t="s">
        <v>439</v>
      </c>
    </row>
    <row r="8" spans="1:4">
      <c r="A8" s="1194">
        <v>44315.399583333332</v>
      </c>
      <c r="B8" s="12" t="s">
        <v>760</v>
      </c>
      <c r="C8" s="12" t="s">
        <v>439</v>
      </c>
    </row>
    <row r="9" spans="1:4">
      <c r="A9" s="1194">
        <v>44315.399594907409</v>
      </c>
      <c r="B9" s="12" t="s">
        <v>761</v>
      </c>
      <c r="C9" s="12" t="s">
        <v>439</v>
      </c>
    </row>
  </sheetData>
  <sheetProtection algorithmName="SHA-512" hashValue="C5wwYq8pJ9Jk8kRNeAdp0xsG+P6aYaBAYKezPYhz1uzVbUVT6QLeDdazvTUKbuC9W8dFLDvh7sxUkBlxbFZqng==" saltValue="CkBtENA0fXBqLo2qt1ywxQ=="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307" t="s">
        <v>744</v>
      </c>
      <c r="M5" s="1307"/>
      <c r="N5" s="1307"/>
      <c r="O5" s="1307"/>
      <c r="P5" s="1307"/>
      <c r="Q5" s="1307"/>
      <c r="R5" s="1307"/>
      <c r="S5" s="1307"/>
      <c r="T5" s="1307"/>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635"/>
      <c r="Y9" s="961"/>
      <c r="Z9" s="475"/>
      <c r="AA9" s="475"/>
      <c r="AB9" s="475"/>
      <c r="AC9" s="475"/>
    </row>
    <row r="10" spans="1:29" s="746" customFormat="1" ht="5.25" hidden="1">
      <c r="A10" s="1121"/>
      <c r="B10" s="1121"/>
      <c r="C10" s="1121"/>
      <c r="D10" s="1121"/>
      <c r="E10" s="1121"/>
      <c r="F10" s="1121"/>
      <c r="G10" s="1121"/>
      <c r="H10" s="1121"/>
      <c r="L10" s="1171"/>
      <c r="M10" s="1046"/>
      <c r="O10" s="1283"/>
      <c r="P10" s="1283"/>
      <c r="Q10" s="1283"/>
      <c r="R10" s="1283"/>
      <c r="S10" s="1283"/>
      <c r="T10" s="1283"/>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308"/>
      <c r="M12" s="1308"/>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4"/>
      <c r="R13" s="1324"/>
      <c r="S13" s="1324"/>
      <c r="T13" s="1324"/>
      <c r="U13" s="1324"/>
      <c r="V13" s="1324"/>
    </row>
    <row r="14" spans="1:29">
      <c r="J14" s="451"/>
      <c r="K14" s="451"/>
      <c r="L14" s="1235" t="s">
        <v>445</v>
      </c>
      <c r="M14" s="1235"/>
      <c r="N14" s="1235"/>
      <c r="O14" s="1235"/>
      <c r="P14" s="1235"/>
      <c r="Q14" s="1235"/>
      <c r="R14" s="1235"/>
      <c r="S14" s="1235"/>
      <c r="T14" s="1235"/>
      <c r="U14" s="1235"/>
      <c r="V14" s="1235"/>
      <c r="W14" s="1235"/>
      <c r="X14" s="1235" t="s">
        <v>446</v>
      </c>
    </row>
    <row r="15" spans="1:29" ht="14.25" customHeight="1">
      <c r="J15" s="451"/>
      <c r="K15" s="451"/>
      <c r="L15" s="1291" t="s">
        <v>91</v>
      </c>
      <c r="M15" s="1291" t="s">
        <v>595</v>
      </c>
      <c r="N15" s="504"/>
      <c r="O15" s="1291" t="s">
        <v>596</v>
      </c>
      <c r="P15" s="1342" t="s">
        <v>597</v>
      </c>
      <c r="Q15" s="1342" t="s">
        <v>604</v>
      </c>
      <c r="R15" s="1342"/>
      <c r="S15" s="1342"/>
      <c r="T15" s="1342"/>
      <c r="U15" s="1342"/>
      <c r="V15" s="1291" t="s">
        <v>339</v>
      </c>
      <c r="W15" s="1323" t="s">
        <v>274</v>
      </c>
      <c r="X15" s="1235"/>
    </row>
    <row r="16" spans="1:29" s="493" customFormat="1" ht="25.5" customHeight="1">
      <c r="A16" s="554"/>
      <c r="B16" s="554"/>
      <c r="C16" s="554"/>
      <c r="D16" s="554"/>
      <c r="E16" s="554"/>
      <c r="F16" s="554"/>
      <c r="G16" s="560"/>
      <c r="H16" s="560"/>
      <c r="I16" s="501"/>
      <c r="J16" s="499"/>
      <c r="K16" s="499"/>
      <c r="L16" s="1291"/>
      <c r="M16" s="1291"/>
      <c r="N16" s="504"/>
      <c r="O16" s="1291"/>
      <c r="P16" s="1342"/>
      <c r="Q16" s="1342" t="s">
        <v>621</v>
      </c>
      <c r="R16" s="1342"/>
      <c r="S16" s="1331" t="s">
        <v>615</v>
      </c>
      <c r="T16" s="1331"/>
      <c r="U16" s="1331"/>
      <c r="V16" s="1291"/>
      <c r="W16" s="1323"/>
      <c r="X16" s="1235"/>
      <c r="Y16" s="956"/>
      <c r="Z16" s="554"/>
      <c r="AA16" s="554"/>
      <c r="AB16" s="554"/>
      <c r="AC16" s="554"/>
    </row>
    <row r="17" spans="1:29" ht="14.25" customHeight="1">
      <c r="J17" s="451"/>
      <c r="K17" s="451"/>
      <c r="L17" s="1291"/>
      <c r="M17" s="1291"/>
      <c r="N17" s="504"/>
      <c r="O17" s="1291"/>
      <c r="P17" s="1342"/>
      <c r="Q17" s="504" t="s">
        <v>619</v>
      </c>
      <c r="R17" s="504" t="s">
        <v>620</v>
      </c>
      <c r="S17" s="506" t="s">
        <v>273</v>
      </c>
      <c r="T17" s="1333" t="s">
        <v>272</v>
      </c>
      <c r="U17" s="1333"/>
      <c r="V17" s="1291"/>
      <c r="W17" s="1323"/>
      <c r="X17" s="1235"/>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43">
        <f t="shared" ca="1" si="0"/>
        <v>8</v>
      </c>
      <c r="U18" s="1343"/>
      <c r="V18" s="457">
        <f ca="1">OFFSET(V18,0,-2)+1</f>
        <v>9</v>
      </c>
      <c r="W18" s="493"/>
      <c r="X18" s="457">
        <f ca="1">OFFSET(X18,0,-2)+1</f>
        <v>10</v>
      </c>
    </row>
    <row r="19" spans="1:29" ht="22.5">
      <c r="A19" s="1310">
        <v>1</v>
      </c>
      <c r="B19" s="928"/>
      <c r="C19" s="928"/>
      <c r="D19" s="928"/>
      <c r="E19" s="928"/>
      <c r="F19" s="928"/>
      <c r="G19" s="929"/>
      <c r="H19" s="929"/>
      <c r="I19" s="931"/>
      <c r="J19" s="923"/>
      <c r="K19" s="923"/>
      <c r="L19" s="562">
        <f>mergeValue(A19)</f>
        <v>1</v>
      </c>
      <c r="M19" s="610" t="s">
        <v>19</v>
      </c>
      <c r="N19" s="549"/>
      <c r="O19" s="1322"/>
      <c r="P19" s="1322"/>
      <c r="Q19" s="1322"/>
      <c r="R19" s="1322"/>
      <c r="S19" s="1322"/>
      <c r="T19" s="1322"/>
      <c r="U19" s="1322"/>
      <c r="V19" s="1322"/>
      <c r="W19" s="1322"/>
      <c r="X19" s="550" t="s">
        <v>718</v>
      </c>
    </row>
    <row r="20" spans="1:29" ht="22.5">
      <c r="A20" s="1310"/>
      <c r="B20" s="1310">
        <v>1</v>
      </c>
      <c r="C20" s="928"/>
      <c r="D20" s="928"/>
      <c r="E20" s="928"/>
      <c r="F20" s="928"/>
      <c r="G20" s="933"/>
      <c r="H20" s="930"/>
      <c r="I20" s="935"/>
      <c r="J20" s="920"/>
      <c r="K20" s="919"/>
      <c r="L20" s="562" t="str">
        <f>mergeValue(A20) &amp;"."&amp; mergeValue(B20)</f>
        <v>1.1</v>
      </c>
      <c r="M20" s="516" t="s">
        <v>15</v>
      </c>
      <c r="N20" s="549"/>
      <c r="O20" s="1322"/>
      <c r="P20" s="1322"/>
      <c r="Q20" s="1322"/>
      <c r="R20" s="1322"/>
      <c r="S20" s="1322"/>
      <c r="T20" s="1322"/>
      <c r="U20" s="1322"/>
      <c r="V20" s="1322"/>
      <c r="W20" s="1322"/>
      <c r="X20" s="550" t="s">
        <v>459</v>
      </c>
    </row>
    <row r="21" spans="1:29" ht="22.5">
      <c r="A21" s="1310"/>
      <c r="B21" s="1310"/>
      <c r="C21" s="1310">
        <v>1</v>
      </c>
      <c r="D21" s="928"/>
      <c r="E21" s="928"/>
      <c r="F21" s="928"/>
      <c r="G21" s="933"/>
      <c r="H21" s="930"/>
      <c r="I21" s="936"/>
      <c r="J21" s="920"/>
      <c r="K21" s="919"/>
      <c r="L21" s="562" t="str">
        <f>mergeValue(A21) &amp;"."&amp; mergeValue(B21)&amp;"."&amp; mergeValue(C21)</f>
        <v>1.1.1</v>
      </c>
      <c r="M21" s="517" t="s">
        <v>7</v>
      </c>
      <c r="N21" s="549"/>
      <c r="O21" s="1322"/>
      <c r="P21" s="1322"/>
      <c r="Q21" s="1322"/>
      <c r="R21" s="1322"/>
      <c r="S21" s="1322"/>
      <c r="T21" s="1322"/>
      <c r="U21" s="1322"/>
      <c r="V21" s="1322"/>
      <c r="W21" s="1322"/>
      <c r="X21" s="550" t="s">
        <v>600</v>
      </c>
    </row>
    <row r="22" spans="1:29">
      <c r="A22" s="1310"/>
      <c r="B22" s="1310"/>
      <c r="C22" s="1310"/>
      <c r="D22" s="1310">
        <v>1</v>
      </c>
      <c r="E22" s="928"/>
      <c r="F22" s="928"/>
      <c r="G22" s="933"/>
      <c r="H22" s="930"/>
      <c r="I22" s="936"/>
      <c r="J22" s="934"/>
      <c r="K22" s="919"/>
      <c r="L22" s="562" t="str">
        <f>mergeValue(A22) &amp;"."&amp; mergeValue(B22)&amp;"."&amp; mergeValue(C22)&amp;"."&amp; mergeValue(D22)</f>
        <v>1.1.1.1</v>
      </c>
      <c r="M22" s="518" t="s">
        <v>21</v>
      </c>
      <c r="N22" s="549"/>
      <c r="O22" s="1322"/>
      <c r="P22" s="1322"/>
      <c r="Q22" s="1322"/>
      <c r="R22" s="1322"/>
      <c r="S22" s="1322"/>
      <c r="T22" s="1322"/>
      <c r="U22" s="1322"/>
      <c r="V22" s="1322"/>
      <c r="W22" s="1322"/>
      <c r="X22" s="968" t="s">
        <v>623</v>
      </c>
    </row>
    <row r="23" spans="1:29" ht="42.95" customHeight="1">
      <c r="A23" s="1310"/>
      <c r="B23" s="1310"/>
      <c r="C23" s="1310"/>
      <c r="D23" s="1310"/>
      <c r="E23" s="928">
        <v>1</v>
      </c>
      <c r="F23" s="928"/>
      <c r="G23" s="933"/>
      <c r="H23" s="930"/>
      <c r="I23" s="936"/>
      <c r="J23" s="934"/>
      <c r="K23" s="924"/>
      <c r="L23" s="562" t="str">
        <f>mergeValue(A23) &amp;"."&amp; mergeValue(B23)&amp;"."&amp; mergeValue(C23)&amp;"."&amp; mergeValue(D23)&amp;"."&amp; mergeValue(E23)</f>
        <v>1.1.1.1.1</v>
      </c>
      <c r="M23" s="1019"/>
      <c r="N23" s="512"/>
      <c r="O23" s="1021"/>
      <c r="P23" s="1022"/>
      <c r="Q23" s="1176"/>
      <c r="R23" s="1176"/>
      <c r="S23" s="1177"/>
      <c r="T23" s="619" t="s">
        <v>83</v>
      </c>
      <c r="U23" s="1177"/>
      <c r="V23" s="737" t="s">
        <v>84</v>
      </c>
      <c r="W23" s="787"/>
      <c r="X23" s="1280" t="s">
        <v>748</v>
      </c>
      <c r="Y23" s="956" t="str">
        <f>strCheckDateTwo(N23:W23)</f>
        <v/>
      </c>
    </row>
    <row r="24" spans="1:29" hidden="1">
      <c r="A24" s="1310"/>
      <c r="B24" s="1310"/>
      <c r="C24" s="1310"/>
      <c r="D24" s="1310"/>
      <c r="E24" s="928"/>
      <c r="F24" s="928"/>
      <c r="G24" s="933"/>
      <c r="H24" s="930"/>
      <c r="I24" s="936"/>
      <c r="J24" s="934"/>
      <c r="K24" s="924"/>
      <c r="L24" s="600"/>
      <c r="M24" s="531"/>
      <c r="N24" s="615"/>
      <c r="O24" s="615"/>
      <c r="P24" s="615"/>
      <c r="Q24" s="615"/>
      <c r="R24" s="553" t="str">
        <f>S23 &amp; "-" &amp; U23</f>
        <v>-</v>
      </c>
      <c r="S24" s="482"/>
      <c r="T24" s="555"/>
      <c r="U24" s="482"/>
      <c r="V24" s="615"/>
      <c r="W24" s="786"/>
      <c r="X24" s="1281"/>
    </row>
    <row r="25" spans="1:29" ht="15" customHeight="1">
      <c r="A25" s="1310"/>
      <c r="B25" s="1310"/>
      <c r="C25" s="1310"/>
      <c r="D25" s="1310"/>
      <c r="E25" s="928"/>
      <c r="F25" s="928"/>
      <c r="G25" s="933"/>
      <c r="H25" s="930"/>
      <c r="I25" s="936"/>
      <c r="J25" s="934"/>
      <c r="K25" s="924"/>
      <c r="L25" s="508"/>
      <c r="M25" s="521" t="s">
        <v>5</v>
      </c>
      <c r="N25" s="519"/>
      <c r="O25" s="515"/>
      <c r="P25" s="515"/>
      <c r="Q25" s="515"/>
      <c r="R25" s="515"/>
      <c r="S25" s="542"/>
      <c r="T25" s="534"/>
      <c r="U25" s="533"/>
      <c r="V25" s="519"/>
      <c r="W25" s="519"/>
      <c r="X25" s="1282"/>
    </row>
    <row r="26" spans="1:29" s="445" customFormat="1" ht="15" customHeight="1">
      <c r="A26" s="1310"/>
      <c r="B26" s="1310"/>
      <c r="C26" s="1310"/>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310"/>
      <c r="B27" s="1310"/>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310"/>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3" t="s">
        <v>749</v>
      </c>
      <c r="N31" s="1273"/>
      <c r="O31" s="1273"/>
      <c r="P31" s="1273"/>
      <c r="Q31" s="1273"/>
      <c r="R31" s="1273"/>
      <c r="S31" s="1273"/>
      <c r="T31" s="1273"/>
      <c r="U31" s="1273"/>
      <c r="V31" s="1273"/>
      <c r="W31" s="1273"/>
      <c r="X31" s="1273"/>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4" t="s">
        <v>470</v>
      </c>
      <c r="G2" s="1275"/>
      <c r="H2" s="1276"/>
      <c r="I2" s="1136"/>
    </row>
    <row r="3" spans="1:20" ht="3" customHeight="1"/>
    <row r="4" spans="1:20" s="1096" customFormat="1" ht="11.25">
      <c r="A4" s="1101"/>
      <c r="B4" s="1101"/>
      <c r="C4" s="1101"/>
      <c r="D4" s="1101"/>
      <c r="F4" s="1235" t="s">
        <v>445</v>
      </c>
      <c r="G4" s="1235"/>
      <c r="H4" s="1235"/>
      <c r="I4" s="1277"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77"/>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29.04.2021</v>
      </c>
      <c r="I7" s="1097" t="s">
        <v>472</v>
      </c>
      <c r="J7" s="1122"/>
      <c r="K7" s="1101"/>
      <c r="L7" s="1101"/>
      <c r="M7" s="1101"/>
      <c r="N7" s="1101"/>
      <c r="O7" s="1101"/>
      <c r="P7" s="1101"/>
      <c r="Q7" s="1101"/>
      <c r="R7" s="1101"/>
      <c r="S7" s="1101"/>
      <c r="T7" s="1101"/>
    </row>
    <row r="8" spans="1:20" s="1096" customFormat="1" ht="45">
      <c r="A8" s="1278">
        <v>1</v>
      </c>
      <c r="B8" s="1101"/>
      <c r="C8" s="1101"/>
      <c r="D8" s="1101"/>
      <c r="F8" s="1123" t="str">
        <f>"2." &amp;mergeValue(A8)</f>
        <v>2.1</v>
      </c>
      <c r="G8" s="1132" t="s">
        <v>473</v>
      </c>
      <c r="H8" s="1111"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8"/>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8"/>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78"/>
      <c r="B11" s="1278">
        <v>1</v>
      </c>
      <c r="C11" s="1128"/>
      <c r="D11" s="1128"/>
      <c r="F11" s="1123" t="str">
        <f>"4."&amp;mergeValue(A11) &amp;"."&amp;mergeValue(B11)</f>
        <v>4.1.1</v>
      </c>
      <c r="G11" s="1118" t="s">
        <v>570</v>
      </c>
      <c r="H11" s="1111" t="str">
        <f>IF(region_name="","",region_name)</f>
        <v>Нижегородская область</v>
      </c>
      <c r="I11" s="1097" t="s">
        <v>478</v>
      </c>
      <c r="J11" s="1122"/>
      <c r="K11" s="1101"/>
      <c r="L11" s="1101"/>
      <c r="M11" s="1101"/>
      <c r="N11" s="1101"/>
      <c r="O11" s="1101"/>
      <c r="P11" s="1101"/>
      <c r="Q11" s="1101"/>
      <c r="R11" s="1101"/>
      <c r="S11" s="1101"/>
      <c r="T11" s="1101"/>
    </row>
    <row r="12" spans="1:20" s="1096" customFormat="1" ht="22.5">
      <c r="A12" s="1278"/>
      <c r="B12" s="1278"/>
      <c r="C12" s="1278">
        <v>1</v>
      </c>
      <c r="D12" s="1128"/>
      <c r="F12" s="1123" t="str">
        <f>"4."&amp;mergeValue(A12) &amp;"."&amp;mergeValue(B12)&amp;"."&amp;mergeValue(C12)</f>
        <v>4.1.1.1</v>
      </c>
      <c r="G12" s="1127" t="s">
        <v>476</v>
      </c>
      <c r="H12" s="1111" t="str">
        <f>IF(Территории!H13="","","" &amp; Территории!H13 &amp; "")</f>
        <v>Кстовский муниципальный район</v>
      </c>
      <c r="I12" s="1097" t="s">
        <v>479</v>
      </c>
      <c r="J12" s="1122"/>
      <c r="K12" s="1101"/>
      <c r="L12" s="1101"/>
      <c r="M12" s="1101"/>
      <c r="N12" s="1101"/>
      <c r="O12" s="1101"/>
      <c r="P12" s="1101"/>
      <c r="Q12" s="1101"/>
      <c r="R12" s="1101"/>
      <c r="S12" s="1101"/>
      <c r="T12" s="1101"/>
    </row>
    <row r="13" spans="1:20" s="1096" customFormat="1" ht="56.25">
      <c r="A13" s="1278"/>
      <c r="B13" s="1278"/>
      <c r="C13" s="1278"/>
      <c r="D13" s="1128">
        <v>1</v>
      </c>
      <c r="F13" s="1123" t="str">
        <f>"4."&amp;mergeValue(A13) &amp;"."&amp;mergeValue(B13)&amp;"."&amp;mergeValue(C13)&amp;"."&amp;mergeValue(D13)</f>
        <v>4.1.1.1.1</v>
      </c>
      <c r="G13" s="1135" t="s">
        <v>477</v>
      </c>
      <c r="H13" s="1111" t="str">
        <f>IF(Территории!R14="","","" &amp; Территории!R14 &amp; "")</f>
        <v>Афонинский сельсовет (22637404)</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3" t="s">
        <v>571</v>
      </c>
      <c r="H15" s="1273"/>
      <c r="I15" s="1104"/>
      <c r="J15" s="1121"/>
      <c r="K15" s="1121"/>
      <c r="L15" s="1121"/>
      <c r="M15" s="1121"/>
      <c r="N15" s="1121"/>
      <c r="O15" s="1121"/>
      <c r="P15" s="1121"/>
      <c r="Q15" s="1121"/>
      <c r="R15" s="1121"/>
      <c r="S15" s="1121"/>
      <c r="T15" s="1121"/>
    </row>
  </sheetData>
  <sheetProtection algorithmName="SHA-512" hashValue="TQDFh1eoHvGNMgCV3NoPx8Z4dU7BEjtKaG5OSCaUG94QYSfYxKlvSEnB/1vQgEEfEhI17fpYyJfm5Q/tlTAGhA==" saltValue="AtP0Oqgv0SP+d9LV+4Aay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7" sqref="F17"/>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307" t="s">
        <v>695</v>
      </c>
      <c r="E5" s="1307"/>
      <c r="F5" s="1307"/>
      <c r="G5" s="1307"/>
      <c r="H5" s="1137"/>
    </row>
    <row r="6" spans="1:17" ht="3" customHeight="1">
      <c r="C6" s="1080"/>
      <c r="D6" s="1075"/>
      <c r="E6" s="1141"/>
      <c r="F6" s="1141"/>
      <c r="G6" s="1079"/>
      <c r="H6" s="1142"/>
    </row>
    <row r="7" spans="1:17">
      <c r="C7" s="1080"/>
      <c r="D7" s="1291" t="s">
        <v>445</v>
      </c>
      <c r="E7" s="1291"/>
      <c r="F7" s="1291"/>
      <c r="G7" s="1291"/>
      <c r="H7" s="1348" t="s">
        <v>446</v>
      </c>
    </row>
    <row r="8" spans="1:17">
      <c r="C8" s="1080"/>
      <c r="D8" s="1084" t="s">
        <v>91</v>
      </c>
      <c r="E8" s="1085" t="s">
        <v>448</v>
      </c>
      <c r="F8" s="1085" t="s">
        <v>439</v>
      </c>
      <c r="G8" s="1085" t="s">
        <v>447</v>
      </c>
      <c r="H8" s="1348"/>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30" t="s">
        <v>2848</v>
      </c>
      <c r="G10" s="1037" t="s">
        <v>2847</v>
      </c>
      <c r="H10" s="1280" t="s">
        <v>700</v>
      </c>
    </row>
    <row r="11" spans="1:17" ht="21" customHeight="1">
      <c r="A11" s="1105"/>
      <c r="C11" s="1080"/>
      <c r="D11" s="1095" t="s">
        <v>48</v>
      </c>
      <c r="E11" s="1150" t="s">
        <v>699</v>
      </c>
      <c r="F11" s="1130" t="s">
        <v>2850</v>
      </c>
      <c r="G11" s="1200" t="s">
        <v>2849</v>
      </c>
      <c r="H11" s="1281"/>
    </row>
    <row r="12" spans="1:17" ht="21" customHeight="1">
      <c r="A12" s="1083"/>
      <c r="C12" s="1078"/>
      <c r="D12" s="1095" t="s">
        <v>49</v>
      </c>
      <c r="E12" s="1150" t="s">
        <v>682</v>
      </c>
      <c r="F12" s="1130" t="s">
        <v>2850</v>
      </c>
      <c r="G12" s="1200" t="s">
        <v>2849</v>
      </c>
      <c r="H12" s="1281"/>
      <c r="I12" s="1100"/>
      <c r="K12" s="1074"/>
    </row>
    <row r="13" spans="1:17" ht="21" customHeight="1">
      <c r="A13" s="1083"/>
      <c r="C13" s="1078"/>
      <c r="D13" s="1095" t="s">
        <v>50</v>
      </c>
      <c r="E13" s="1150" t="s">
        <v>683</v>
      </c>
      <c r="F13" s="1130" t="s">
        <v>2850</v>
      </c>
      <c r="G13" s="1200" t="s">
        <v>2849</v>
      </c>
      <c r="H13" s="1281"/>
      <c r="I13" s="1100"/>
      <c r="K13" s="1074"/>
    </row>
    <row r="14" spans="1:17" ht="15" customHeight="1">
      <c r="A14" s="1105"/>
      <c r="C14" s="1080"/>
      <c r="D14" s="1086"/>
      <c r="E14" s="1152" t="s">
        <v>327</v>
      </c>
      <c r="F14" s="1147"/>
      <c r="G14" s="1145"/>
      <c r="H14" s="1282"/>
    </row>
    <row r="15" spans="1:17">
      <c r="D15" s="1154"/>
      <c r="E15" s="1154"/>
      <c r="F15" s="1154"/>
      <c r="G15" s="1154"/>
      <c r="H15" s="1154"/>
    </row>
  </sheetData>
  <sheetProtection algorithmName="SHA-512" hashValue="18aLleosmHWfGF5/agOgPGo4iLvxEfd0X1q/OX9jKTn+jHnJF1Ljhc3CVRRXoI1togrYUcXFsg4vtcuYJ2S/+Q==" saltValue="1KKz8qBGQg5XSeTTkIrvnw==" spinCount="100000"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regportal-tariff.ru/disclo/get_file?p_guid=35445551-0680-4eec-b5f8-30d5ff091308" xr:uid="{EC6D8DDE-4D58-425A-A338-7A9D9D594B2C}"/>
    <hyperlink ref="G11" location="'Форма 4.9'!$G$11"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33DD0B18-40AB-40A2-9B14-24A242FBF242}"/>
    <hyperlink ref="G12" location="'Форма 4.9'!$G$12"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7B758BFF-3D6B-4CB2-B436-8CF6216D019C}"/>
    <hyperlink ref="G13" location="'Форма 4.9'!$G$13"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DAF68E72-AE0E-4B8B-8F22-DD9A634D6156}"/>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A6D8-92BE-4667-BBEE-B2A48DF3B088}">
  <sheetPr codeName="List05_12">
    <tabColor theme="0" tint="-0.249977111117893"/>
  </sheetPr>
  <dimension ref="A1:T15"/>
  <sheetViews>
    <sheetView showGridLines="0" topLeftCell="E7"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4" t="s">
        <v>470</v>
      </c>
      <c r="G2" s="1275"/>
      <c r="H2" s="1276"/>
      <c r="I2" s="1136"/>
    </row>
    <row r="3" spans="1:20" ht="3" customHeight="1"/>
    <row r="4" spans="1:20" s="1096" customFormat="1" ht="11.25">
      <c r="A4" s="1101"/>
      <c r="B4" s="1101"/>
      <c r="C4" s="1101"/>
      <c r="D4" s="1101"/>
      <c r="F4" s="1235" t="s">
        <v>445</v>
      </c>
      <c r="G4" s="1235"/>
      <c r="H4" s="1235"/>
      <c r="I4" s="1277" t="s">
        <v>446</v>
      </c>
      <c r="J4" s="1101"/>
      <c r="K4" s="1101"/>
      <c r="L4" s="1101"/>
      <c r="M4" s="1101"/>
      <c r="N4" s="1101"/>
      <c r="O4" s="1101"/>
      <c r="P4" s="1101"/>
      <c r="Q4" s="1101"/>
      <c r="R4" s="1101"/>
      <c r="S4" s="1101"/>
      <c r="T4" s="1101"/>
    </row>
    <row r="5" spans="1:20" s="1096" customFormat="1" ht="11.25" customHeight="1">
      <c r="A5" s="1101"/>
      <c r="B5" s="1101"/>
      <c r="C5" s="1101"/>
      <c r="D5" s="1101"/>
      <c r="F5" s="1181" t="s">
        <v>91</v>
      </c>
      <c r="G5" s="1126" t="s">
        <v>448</v>
      </c>
      <c r="H5" s="1188" t="s">
        <v>439</v>
      </c>
      <c r="I5" s="1277"/>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4" t="str">
        <f>IF(dateCh="","",dateCh)</f>
        <v>29.04.2021</v>
      </c>
      <c r="I7" s="1097" t="s">
        <v>472</v>
      </c>
      <c r="J7" s="1122"/>
      <c r="K7" s="1101"/>
      <c r="L7" s="1101"/>
      <c r="M7" s="1101"/>
      <c r="N7" s="1101"/>
      <c r="O7" s="1101"/>
      <c r="P7" s="1101"/>
      <c r="Q7" s="1101"/>
      <c r="R7" s="1101"/>
      <c r="S7" s="1101"/>
      <c r="T7" s="1101"/>
    </row>
    <row r="8" spans="1:20" s="1096" customFormat="1" ht="45">
      <c r="A8" s="1278">
        <v>1</v>
      </c>
      <c r="B8" s="1101"/>
      <c r="C8" s="1101"/>
      <c r="D8" s="1101"/>
      <c r="F8" s="1123" t="str">
        <f>"2." &amp;mergeValue(A8)</f>
        <v>2.1</v>
      </c>
      <c r="G8" s="1132" t="s">
        <v>473</v>
      </c>
      <c r="H8" s="1184"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8"/>
      <c r="B9" s="1101"/>
      <c r="C9" s="1101"/>
      <c r="D9" s="1101"/>
      <c r="F9" s="1123" t="str">
        <f>"3." &amp;mergeValue(A9)</f>
        <v>3.1</v>
      </c>
      <c r="G9" s="1132" t="s">
        <v>474</v>
      </c>
      <c r="H9" s="1184"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8"/>
      <c r="B10" s="1101"/>
      <c r="C10" s="1101"/>
      <c r="D10" s="1101"/>
      <c r="F10" s="1123" t="str">
        <f>"4."&amp;mergeValue(A10)</f>
        <v>4.1</v>
      </c>
      <c r="G10" s="1132" t="s">
        <v>475</v>
      </c>
      <c r="H10" s="1188" t="s">
        <v>449</v>
      </c>
      <c r="I10" s="1097"/>
      <c r="J10" s="1122"/>
      <c r="K10" s="1101"/>
      <c r="L10" s="1101"/>
      <c r="M10" s="1101"/>
      <c r="N10" s="1101"/>
      <c r="O10" s="1101"/>
      <c r="P10" s="1101"/>
      <c r="Q10" s="1101"/>
      <c r="R10" s="1101"/>
      <c r="S10" s="1101"/>
      <c r="T10" s="1101"/>
    </row>
    <row r="11" spans="1:20" s="1096" customFormat="1" ht="18.75">
      <c r="A11" s="1278"/>
      <c r="B11" s="1278">
        <v>1</v>
      </c>
      <c r="C11" s="1182"/>
      <c r="D11" s="1182"/>
      <c r="F11" s="1123" t="str">
        <f>"4."&amp;mergeValue(A11) &amp;"."&amp;mergeValue(B11)</f>
        <v>4.1.1</v>
      </c>
      <c r="G11" s="1118" t="s">
        <v>570</v>
      </c>
      <c r="H11" s="1184" t="str">
        <f>IF(region_name="","",region_name)</f>
        <v>Нижегородская область</v>
      </c>
      <c r="I11" s="1097" t="s">
        <v>478</v>
      </c>
      <c r="J11" s="1122"/>
      <c r="K11" s="1101"/>
      <c r="L11" s="1101"/>
      <c r="M11" s="1101"/>
      <c r="N11" s="1101"/>
      <c r="O11" s="1101"/>
      <c r="P11" s="1101"/>
      <c r="Q11" s="1101"/>
      <c r="R11" s="1101"/>
      <c r="S11" s="1101"/>
      <c r="T11" s="1101"/>
    </row>
    <row r="12" spans="1:20" s="1096" customFormat="1" ht="22.5">
      <c r="A12" s="1278"/>
      <c r="B12" s="1278"/>
      <c r="C12" s="1278">
        <v>1</v>
      </c>
      <c r="D12" s="1182"/>
      <c r="F12" s="1123" t="str">
        <f>"4."&amp;mergeValue(A12) &amp;"."&amp;mergeValue(B12)&amp;"."&amp;mergeValue(C12)</f>
        <v>4.1.1.1</v>
      </c>
      <c r="G12" s="1127" t="s">
        <v>476</v>
      </c>
      <c r="H12" s="1184" t="str">
        <f>IF(Территории!H13="","","" &amp; Территории!H13 &amp; "")</f>
        <v>Кстовский муниципальный район</v>
      </c>
      <c r="I12" s="1097" t="s">
        <v>479</v>
      </c>
      <c r="J12" s="1122"/>
      <c r="K12" s="1101"/>
      <c r="L12" s="1101"/>
      <c r="M12" s="1101"/>
      <c r="N12" s="1101"/>
      <c r="O12" s="1101"/>
      <c r="P12" s="1101"/>
      <c r="Q12" s="1101"/>
      <c r="R12" s="1101"/>
      <c r="S12" s="1101"/>
      <c r="T12" s="1101"/>
    </row>
    <row r="13" spans="1:20" s="1096" customFormat="1" ht="56.25">
      <c r="A13" s="1278"/>
      <c r="B13" s="1278"/>
      <c r="C13" s="1278"/>
      <c r="D13" s="1182">
        <v>1</v>
      </c>
      <c r="F13" s="1123" t="str">
        <f>"4."&amp;mergeValue(A13) &amp;"."&amp;mergeValue(B13)&amp;"."&amp;mergeValue(C13)&amp;"."&amp;mergeValue(D13)</f>
        <v>4.1.1.1.1</v>
      </c>
      <c r="G13" s="1135" t="s">
        <v>477</v>
      </c>
      <c r="H13" s="1184" t="str">
        <f>IF(Территории!R14="","","" &amp; Территории!R14 &amp; "")</f>
        <v>Афонинский сельсовет (22637404)</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3" t="s">
        <v>571</v>
      </c>
      <c r="H15" s="1273"/>
      <c r="I15" s="1104"/>
      <c r="J15" s="1121"/>
      <c r="K15" s="1121"/>
      <c r="L15" s="1121"/>
      <c r="M15" s="1121"/>
      <c r="N15" s="1121"/>
      <c r="O15" s="1121"/>
      <c r="P15" s="1121"/>
      <c r="Q15" s="1121"/>
      <c r="R15" s="1121"/>
      <c r="S15" s="1121"/>
      <c r="T15" s="1121"/>
    </row>
  </sheetData>
  <sheetProtection algorithmName="SHA-512" hashValue="3QhAVqD8lNJYD6MWUQpw8N77zhJBqVKS7Tb7puyZvHfnsr30Tpxlj3rkKmotoCBHh8rHfnfvKjEpYm1fGZrLWA==" saltValue="mOt6QPpkgmc11j5kdNjAh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3049BDFB-AC4F-4748-9310-A1F37EDA75DF}">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50"/>
  <sheetViews>
    <sheetView showGridLines="0" topLeftCell="C4" zoomScaleNormal="100" workbookViewId="0">
      <selection activeCell="J48" sqref="J48"/>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307" t="s">
        <v>707</v>
      </c>
      <c r="E5" s="1307"/>
      <c r="F5" s="1307"/>
      <c r="G5" s="1307"/>
      <c r="H5" s="1307"/>
      <c r="I5" s="1307"/>
      <c r="J5" s="1307"/>
      <c r="K5" s="1307"/>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284" t="str">
        <f>IF(datePr_ch="",IF(datePr="","",datePr),datePr_ch)</f>
        <v>29.04.2021</v>
      </c>
      <c r="G7" s="1284"/>
      <c r="H7" s="1284"/>
      <c r="I7" s="1284"/>
      <c r="J7" s="1284"/>
      <c r="K7" s="1284"/>
      <c r="L7" s="1169"/>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284" t="str">
        <f>IF(numberPr_ch="",IF(numberPr="","",numberPr),numberPr_ch)</f>
        <v>53</v>
      </c>
      <c r="G8" s="1284"/>
      <c r="H8" s="1284"/>
      <c r="I8" s="1284"/>
      <c r="J8" s="1284"/>
      <c r="K8" s="1284"/>
      <c r="L8" s="1169"/>
      <c r="M8" s="1098"/>
    </row>
    <row r="9" spans="1:32">
      <c r="C9" s="1080"/>
      <c r="D9" s="1075"/>
      <c r="E9" s="1141"/>
      <c r="F9" s="1141"/>
      <c r="G9" s="1141"/>
      <c r="H9" s="1141"/>
      <c r="I9" s="1141"/>
      <c r="J9" s="1141"/>
      <c r="K9" s="1079"/>
      <c r="L9" s="1142"/>
    </row>
    <row r="10" spans="1:32" ht="21" customHeight="1">
      <c r="C10" s="1080"/>
      <c r="D10" s="1291" t="s">
        <v>445</v>
      </c>
      <c r="E10" s="1291"/>
      <c r="F10" s="1291"/>
      <c r="G10" s="1291"/>
      <c r="H10" s="1291"/>
      <c r="I10" s="1291"/>
      <c r="J10" s="1291"/>
      <c r="K10" s="1291"/>
      <c r="L10" s="1348" t="s">
        <v>446</v>
      </c>
    </row>
    <row r="11" spans="1:32" ht="21" customHeight="1">
      <c r="C11" s="1080"/>
      <c r="D11" s="1302" t="s">
        <v>91</v>
      </c>
      <c r="E11" s="1359" t="s">
        <v>296</v>
      </c>
      <c r="F11" s="1359" t="s">
        <v>19</v>
      </c>
      <c r="G11" s="1368" t="s">
        <v>684</v>
      </c>
      <c r="H11" s="1369"/>
      <c r="I11" s="1370"/>
      <c r="J11" s="1359" t="s">
        <v>439</v>
      </c>
      <c r="K11" s="1359" t="s">
        <v>447</v>
      </c>
      <c r="L11" s="1348"/>
    </row>
    <row r="12" spans="1:32" ht="21" customHeight="1">
      <c r="C12" s="1080"/>
      <c r="D12" s="1304"/>
      <c r="E12" s="1360"/>
      <c r="F12" s="1360"/>
      <c r="G12" s="1361" t="s">
        <v>685</v>
      </c>
      <c r="H12" s="1362"/>
      <c r="I12" s="1085" t="s">
        <v>686</v>
      </c>
      <c r="J12" s="1360"/>
      <c r="K12" s="1360"/>
      <c r="L12" s="1348"/>
    </row>
    <row r="13" spans="1:32" ht="12" customHeight="1">
      <c r="C13" s="1080"/>
      <c r="D13" s="1076" t="s">
        <v>92</v>
      </c>
      <c r="E13" s="1076" t="s">
        <v>48</v>
      </c>
      <c r="F13" s="1076" t="s">
        <v>49</v>
      </c>
      <c r="G13" s="1363" t="s">
        <v>50</v>
      </c>
      <c r="H13" s="1363"/>
      <c r="I13" s="1076" t="s">
        <v>67</v>
      </c>
      <c r="J13" s="1076" t="s">
        <v>68</v>
      </c>
      <c r="K13" s="1076" t="s">
        <v>182</v>
      </c>
      <c r="L13" s="1076" t="s">
        <v>183</v>
      </c>
    </row>
    <row r="14" spans="1:32" ht="14.25" customHeight="1">
      <c r="A14" s="1105"/>
      <c r="C14" s="1080"/>
      <c r="D14" s="1153">
        <v>1</v>
      </c>
      <c r="E14" s="1349" t="s">
        <v>687</v>
      </c>
      <c r="F14" s="1364"/>
      <c r="G14" s="1364"/>
      <c r="H14" s="1364"/>
      <c r="I14" s="1364"/>
      <c r="J14" s="1364"/>
      <c r="K14" s="1364"/>
      <c r="L14" s="1090"/>
      <c r="M14" s="1155"/>
    </row>
    <row r="15" spans="1:32" ht="56.25">
      <c r="A15" s="1105"/>
      <c r="C15" s="1080"/>
      <c r="D15" s="1153" t="s">
        <v>294</v>
      </c>
      <c r="E15" s="1108" t="s">
        <v>449</v>
      </c>
      <c r="F15" s="1108" t="s">
        <v>449</v>
      </c>
      <c r="G15" s="1356" t="s">
        <v>449</v>
      </c>
      <c r="H15" s="1357"/>
      <c r="I15" s="1108" t="s">
        <v>449</v>
      </c>
      <c r="J15" s="1130" t="s">
        <v>1685</v>
      </c>
      <c r="K15" s="1167"/>
      <c r="L15" s="1097" t="s">
        <v>688</v>
      </c>
      <c r="M15" s="1155"/>
    </row>
    <row r="16" spans="1:32" ht="18.75">
      <c r="A16" s="1105"/>
      <c r="B16" s="1094">
        <v>3</v>
      </c>
      <c r="C16" s="1080"/>
      <c r="D16" s="1156">
        <v>2</v>
      </c>
      <c r="E16" s="1365" t="s">
        <v>689</v>
      </c>
      <c r="F16" s="1366"/>
      <c r="G16" s="1366"/>
      <c r="H16" s="1367"/>
      <c r="I16" s="1367"/>
      <c r="J16" s="1367" t="s">
        <v>449</v>
      </c>
      <c r="K16" s="1367"/>
      <c r="L16" s="1151"/>
      <c r="M16" s="1155"/>
    </row>
    <row r="17" spans="1:15" ht="90" customHeight="1">
      <c r="A17" s="1105"/>
      <c r="C17" s="1350"/>
      <c r="D17" s="1358" t="s">
        <v>690</v>
      </c>
      <c r="E17" s="1354"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55" t="str">
        <f>IF('Перечень тарифов'!J21="","наименование отсутствует","" &amp; 'Перечень тарифов'!J21 &amp; "")</f>
        <v>Тариф на тепловую энергию (мощность)</v>
      </c>
      <c r="G17" s="1108"/>
      <c r="H17" s="1166" t="s">
        <v>1328</v>
      </c>
      <c r="I17" s="1165" t="s">
        <v>1329</v>
      </c>
      <c r="J17" s="1130" t="s">
        <v>247</v>
      </c>
      <c r="K17" s="1108" t="s">
        <v>449</v>
      </c>
      <c r="L17" s="1280" t="s">
        <v>711</v>
      </c>
      <c r="M17" s="1155"/>
    </row>
    <row r="18" spans="1:15" ht="18.75">
      <c r="A18" s="1105"/>
      <c r="C18" s="1350"/>
      <c r="D18" s="1358"/>
      <c r="E18" s="1354"/>
      <c r="F18" s="1355"/>
      <c r="G18" s="1157"/>
      <c r="H18" s="1152" t="s">
        <v>274</v>
      </c>
      <c r="I18" s="1147"/>
      <c r="J18" s="1147"/>
      <c r="K18" s="1145"/>
      <c r="L18" s="1282"/>
      <c r="M18" s="1155"/>
    </row>
    <row r="19" spans="1:15" ht="18.75">
      <c r="A19" s="1105"/>
      <c r="B19" s="1094">
        <v>3</v>
      </c>
      <c r="C19" s="1080"/>
      <c r="D19" s="1095" t="s">
        <v>49</v>
      </c>
      <c r="E19" s="1349" t="s">
        <v>691</v>
      </c>
      <c r="F19" s="1349"/>
      <c r="G19" s="1349"/>
      <c r="H19" s="1349"/>
      <c r="I19" s="1349"/>
      <c r="J19" s="1349"/>
      <c r="K19" s="1349"/>
      <c r="L19" s="1129"/>
      <c r="M19" s="1155"/>
    </row>
    <row r="20" spans="1:15" ht="33.75">
      <c r="A20" s="1105"/>
      <c r="C20" s="1080"/>
      <c r="D20" s="1153" t="s">
        <v>440</v>
      </c>
      <c r="E20" s="1108" t="s">
        <v>449</v>
      </c>
      <c r="F20" s="1108" t="s">
        <v>449</v>
      </c>
      <c r="G20" s="1356" t="s">
        <v>449</v>
      </c>
      <c r="H20" s="1357"/>
      <c r="I20" s="1108" t="s">
        <v>449</v>
      </c>
      <c r="J20" s="1108" t="s">
        <v>449</v>
      </c>
      <c r="K20" s="1037" t="s">
        <v>2851</v>
      </c>
      <c r="L20" s="1097" t="s">
        <v>692</v>
      </c>
      <c r="M20" s="1155"/>
    </row>
    <row r="21" spans="1:15" ht="18.75">
      <c r="A21" s="1105"/>
      <c r="B21" s="1094">
        <v>3</v>
      </c>
      <c r="C21" s="1080"/>
      <c r="D21" s="1095" t="s">
        <v>50</v>
      </c>
      <c r="E21" s="1349" t="s">
        <v>693</v>
      </c>
      <c r="F21" s="1349"/>
      <c r="G21" s="1349"/>
      <c r="H21" s="1349"/>
      <c r="I21" s="1349"/>
      <c r="J21" s="1349"/>
      <c r="K21" s="1349"/>
      <c r="L21" s="1129"/>
      <c r="M21" s="1155"/>
    </row>
    <row r="22" spans="1:15" ht="20.100000000000001" customHeight="1">
      <c r="A22" s="1105"/>
      <c r="C22" s="1350"/>
      <c r="D22" s="1358" t="s">
        <v>441</v>
      </c>
      <c r="E22" s="1354"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55" t="str">
        <f>IF('Перечень тарифов'!J21="","наименование отсутствует","" &amp; 'Перечень тарифов'!J21 &amp; "")</f>
        <v>Тариф на тепловую энергию (мощность)</v>
      </c>
      <c r="G22" s="1108"/>
      <c r="H22" s="1165" t="s">
        <v>1328</v>
      </c>
      <c r="I22" s="1165" t="s">
        <v>2858</v>
      </c>
      <c r="J22" s="1170">
        <v>91733.856097748954</v>
      </c>
      <c r="K22" s="1108" t="s">
        <v>449</v>
      </c>
      <c r="L22" s="1280" t="s">
        <v>712</v>
      </c>
      <c r="M22" s="1155"/>
    </row>
    <row r="23" spans="1:15" s="1071" customFormat="1" ht="20.100000000000001" customHeight="1">
      <c r="A23" s="1105"/>
      <c r="B23" s="1094"/>
      <c r="C23" s="1350"/>
      <c r="D23" s="1358"/>
      <c r="E23" s="1354"/>
      <c r="F23" s="1355"/>
      <c r="G23" s="1193" t="s">
        <v>2856</v>
      </c>
      <c r="H23" s="1166" t="s">
        <v>2859</v>
      </c>
      <c r="I23" s="1165" t="s">
        <v>2862</v>
      </c>
      <c r="J23" s="1170">
        <v>91963.395070338302</v>
      </c>
      <c r="K23" s="1108" t="s">
        <v>449</v>
      </c>
      <c r="L23" s="1281"/>
      <c r="M23" s="1155"/>
      <c r="N23" s="1100"/>
      <c r="O23" s="1100"/>
    </row>
    <row r="24" spans="1:15" s="1071" customFormat="1" ht="20.100000000000001" customHeight="1">
      <c r="A24" s="1105"/>
      <c r="B24" s="1094"/>
      <c r="C24" s="1350"/>
      <c r="D24" s="1358"/>
      <c r="E24" s="1354"/>
      <c r="F24" s="1355"/>
      <c r="G24" s="1193" t="s">
        <v>2856</v>
      </c>
      <c r="H24" s="1166" t="s">
        <v>2863</v>
      </c>
      <c r="I24" s="1165" t="s">
        <v>2866</v>
      </c>
      <c r="J24" s="1170">
        <v>89293.806242412233</v>
      </c>
      <c r="K24" s="1108" t="s">
        <v>449</v>
      </c>
      <c r="L24" s="1281"/>
      <c r="M24" s="1155"/>
      <c r="N24" s="1100"/>
      <c r="O24" s="1100"/>
    </row>
    <row r="25" spans="1:15" s="1071" customFormat="1" ht="20.100000000000001" customHeight="1">
      <c r="A25" s="1105"/>
      <c r="B25" s="1094"/>
      <c r="C25" s="1350"/>
      <c r="D25" s="1358"/>
      <c r="E25" s="1354"/>
      <c r="F25" s="1355"/>
      <c r="G25" s="1193" t="s">
        <v>2856</v>
      </c>
      <c r="H25" s="1166" t="s">
        <v>2867</v>
      </c>
      <c r="I25" s="1165" t="s">
        <v>2870</v>
      </c>
      <c r="J25" s="1170">
        <v>90566.986459239808</v>
      </c>
      <c r="K25" s="1108" t="s">
        <v>449</v>
      </c>
      <c r="L25" s="1281"/>
      <c r="M25" s="1155"/>
      <c r="N25" s="1100"/>
      <c r="O25" s="1100"/>
    </row>
    <row r="26" spans="1:15" s="1071" customFormat="1" ht="18.95" customHeight="1">
      <c r="A26" s="1105"/>
      <c r="B26" s="1094"/>
      <c r="C26" s="1350"/>
      <c r="D26" s="1358"/>
      <c r="E26" s="1354"/>
      <c r="F26" s="1355"/>
      <c r="G26" s="1193" t="s">
        <v>2856</v>
      </c>
      <c r="H26" s="1166" t="s">
        <v>2871</v>
      </c>
      <c r="I26" s="1165" t="s">
        <v>1329</v>
      </c>
      <c r="J26" s="1170">
        <v>91878.885038736626</v>
      </c>
      <c r="K26" s="1108" t="s">
        <v>449</v>
      </c>
      <c r="L26" s="1281"/>
      <c r="M26" s="1155"/>
      <c r="N26" s="1100"/>
      <c r="O26" s="1100"/>
    </row>
    <row r="27" spans="1:15" ht="15" customHeight="1">
      <c r="A27" s="1105"/>
      <c r="C27" s="1350"/>
      <c r="D27" s="1358"/>
      <c r="E27" s="1354"/>
      <c r="F27" s="1355"/>
      <c r="G27" s="1157"/>
      <c r="H27" s="1152" t="s">
        <v>274</v>
      </c>
      <c r="I27" s="1144"/>
      <c r="J27" s="1144"/>
      <c r="K27" s="1145"/>
      <c r="L27" s="1282"/>
      <c r="M27" s="1155"/>
    </row>
    <row r="28" spans="1:15" ht="18.75">
      <c r="A28" s="1105"/>
      <c r="C28" s="1080"/>
      <c r="D28" s="1095" t="s">
        <v>67</v>
      </c>
      <c r="E28" s="1349" t="s">
        <v>757</v>
      </c>
      <c r="F28" s="1349"/>
      <c r="G28" s="1349"/>
      <c r="H28" s="1349"/>
      <c r="I28" s="1349"/>
      <c r="J28" s="1349"/>
      <c r="K28" s="1349"/>
      <c r="L28" s="1129"/>
      <c r="M28" s="1155"/>
    </row>
    <row r="29" spans="1:15" ht="21" customHeight="1">
      <c r="A29" s="1105"/>
      <c r="C29" s="1350"/>
      <c r="D29" s="1351" t="s">
        <v>442</v>
      </c>
      <c r="E29" s="1354"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9" s="1355" t="str">
        <f>IF('Перечень тарифов'!J21="","наименование отсутствует","" &amp; 'Перечень тарифов'!J21 &amp; "")</f>
        <v>Тариф на тепловую энергию (мощность)</v>
      </c>
      <c r="G29" s="1108"/>
      <c r="H29" s="1166" t="s">
        <v>1328</v>
      </c>
      <c r="I29" s="1165" t="s">
        <v>2858</v>
      </c>
      <c r="J29" s="1170">
        <v>42228</v>
      </c>
      <c r="K29" s="1108" t="s">
        <v>449</v>
      </c>
      <c r="L29" s="1280" t="s">
        <v>758</v>
      </c>
      <c r="M29" s="1155"/>
    </row>
    <row r="30" spans="1:15" s="1071" customFormat="1" ht="21" customHeight="1">
      <c r="A30" s="1105"/>
      <c r="B30" s="1094"/>
      <c r="C30" s="1350"/>
      <c r="D30" s="1352"/>
      <c r="E30" s="1354"/>
      <c r="F30" s="1355"/>
      <c r="G30" s="1193" t="s">
        <v>2856</v>
      </c>
      <c r="H30" s="1166" t="s">
        <v>2859</v>
      </c>
      <c r="I30" s="1165" t="s">
        <v>2862</v>
      </c>
      <c r="J30" s="1170">
        <v>42228</v>
      </c>
      <c r="K30" s="1108" t="s">
        <v>449</v>
      </c>
      <c r="L30" s="1281"/>
      <c r="M30" s="1155"/>
      <c r="N30" s="1100"/>
      <c r="O30" s="1100"/>
    </row>
    <row r="31" spans="1:15" s="1071" customFormat="1" ht="21" customHeight="1">
      <c r="A31" s="1105"/>
      <c r="B31" s="1094"/>
      <c r="C31" s="1350"/>
      <c r="D31" s="1352"/>
      <c r="E31" s="1354"/>
      <c r="F31" s="1355"/>
      <c r="G31" s="1193" t="s">
        <v>2856</v>
      </c>
      <c r="H31" s="1166" t="s">
        <v>2863</v>
      </c>
      <c r="I31" s="1165" t="s">
        <v>2866</v>
      </c>
      <c r="J31" s="1170">
        <v>42228</v>
      </c>
      <c r="K31" s="1108" t="s">
        <v>449</v>
      </c>
      <c r="L31" s="1281"/>
      <c r="M31" s="1155"/>
      <c r="N31" s="1100"/>
      <c r="O31" s="1100"/>
    </row>
    <row r="32" spans="1:15" s="1071" customFormat="1" ht="21" customHeight="1">
      <c r="A32" s="1105"/>
      <c r="B32" s="1094"/>
      <c r="C32" s="1350"/>
      <c r="D32" s="1352"/>
      <c r="E32" s="1354"/>
      <c r="F32" s="1355"/>
      <c r="G32" s="1193" t="s">
        <v>2856</v>
      </c>
      <c r="H32" s="1166" t="s">
        <v>2867</v>
      </c>
      <c r="I32" s="1165" t="s">
        <v>2870</v>
      </c>
      <c r="J32" s="1170">
        <v>42228</v>
      </c>
      <c r="K32" s="1108" t="s">
        <v>449</v>
      </c>
      <c r="L32" s="1281"/>
      <c r="M32" s="1155"/>
      <c r="N32" s="1100"/>
      <c r="O32" s="1100"/>
    </row>
    <row r="33" spans="1:15" s="1071" customFormat="1" ht="18.95" customHeight="1">
      <c r="A33" s="1105"/>
      <c r="B33" s="1094"/>
      <c r="C33" s="1350"/>
      <c r="D33" s="1352"/>
      <c r="E33" s="1354"/>
      <c r="F33" s="1355"/>
      <c r="G33" s="1193" t="s">
        <v>2856</v>
      </c>
      <c r="H33" s="1166" t="s">
        <v>2871</v>
      </c>
      <c r="I33" s="1165" t="s">
        <v>1329</v>
      </c>
      <c r="J33" s="1170">
        <v>42228</v>
      </c>
      <c r="K33" s="1108" t="s">
        <v>449</v>
      </c>
      <c r="L33" s="1281"/>
      <c r="M33" s="1155"/>
      <c r="N33" s="1100"/>
      <c r="O33" s="1100"/>
    </row>
    <row r="34" spans="1:15" ht="15" customHeight="1">
      <c r="A34" s="1105"/>
      <c r="C34" s="1350"/>
      <c r="D34" s="1353"/>
      <c r="E34" s="1354"/>
      <c r="F34" s="1355"/>
      <c r="G34" s="1157"/>
      <c r="H34" s="1152" t="s">
        <v>274</v>
      </c>
      <c r="I34" s="1144"/>
      <c r="J34" s="1144"/>
      <c r="K34" s="1145"/>
      <c r="L34" s="1282"/>
      <c r="M34" s="1155"/>
    </row>
    <row r="35" spans="1:15" ht="26.1" customHeight="1">
      <c r="A35" s="1105"/>
      <c r="C35" s="1080"/>
      <c r="D35" s="1095" t="s">
        <v>68</v>
      </c>
      <c r="E35" s="1349" t="s">
        <v>714</v>
      </c>
      <c r="F35" s="1349"/>
      <c r="G35" s="1349"/>
      <c r="H35" s="1349"/>
      <c r="I35" s="1349"/>
      <c r="J35" s="1349"/>
      <c r="K35" s="1349"/>
      <c r="L35" s="1129"/>
      <c r="M35" s="1155"/>
    </row>
    <row r="36" spans="1:15" ht="24" customHeight="1">
      <c r="A36" s="1105"/>
      <c r="C36" s="1350"/>
      <c r="D36" s="1351" t="s">
        <v>443</v>
      </c>
      <c r="E36" s="1354"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6" s="1355" t="str">
        <f>IF('Перечень тарифов'!J21="","наименование отсутствует","" &amp; 'Перечень тарифов'!J21 &amp; "")</f>
        <v>Тариф на тепловую энергию (мощность)</v>
      </c>
      <c r="G36" s="1108"/>
      <c r="H36" s="1166" t="s">
        <v>1328</v>
      </c>
      <c r="I36" s="1165" t="s">
        <v>2858</v>
      </c>
      <c r="J36" s="1170">
        <v>2200</v>
      </c>
      <c r="K36" s="1108" t="s">
        <v>449</v>
      </c>
      <c r="L36" s="1280" t="s">
        <v>715</v>
      </c>
      <c r="M36" s="1155"/>
      <c r="O36" s="1100" t="s">
        <v>553</v>
      </c>
    </row>
    <row r="37" spans="1:15" s="1071" customFormat="1" ht="24" customHeight="1">
      <c r="A37" s="1105"/>
      <c r="B37" s="1094"/>
      <c r="C37" s="1350"/>
      <c r="D37" s="1352"/>
      <c r="E37" s="1354"/>
      <c r="F37" s="1355"/>
      <c r="G37" s="1193" t="s">
        <v>2856</v>
      </c>
      <c r="H37" s="1166" t="s">
        <v>2859</v>
      </c>
      <c r="I37" s="1165" t="s">
        <v>2862</v>
      </c>
      <c r="J37" s="1170">
        <v>3905.1779440218234</v>
      </c>
      <c r="K37" s="1108" t="s">
        <v>449</v>
      </c>
      <c r="L37" s="1281"/>
      <c r="M37" s="1155"/>
      <c r="N37" s="1100"/>
      <c r="O37" s="1100"/>
    </row>
    <row r="38" spans="1:15" s="1071" customFormat="1" ht="24" customHeight="1">
      <c r="A38" s="1105"/>
      <c r="B38" s="1094"/>
      <c r="C38" s="1350"/>
      <c r="D38" s="1352"/>
      <c r="E38" s="1354"/>
      <c r="F38" s="1355"/>
      <c r="G38" s="1193" t="s">
        <v>2856</v>
      </c>
      <c r="H38" s="1166" t="s">
        <v>2863</v>
      </c>
      <c r="I38" s="1165" t="s">
        <v>2866</v>
      </c>
      <c r="J38" s="1170">
        <v>0</v>
      </c>
      <c r="K38" s="1108" t="s">
        <v>449</v>
      </c>
      <c r="L38" s="1281"/>
      <c r="M38" s="1155"/>
      <c r="N38" s="1100"/>
      <c r="O38" s="1100"/>
    </row>
    <row r="39" spans="1:15" s="1071" customFormat="1" ht="24" customHeight="1">
      <c r="A39" s="1105"/>
      <c r="B39" s="1094"/>
      <c r="C39" s="1350"/>
      <c r="D39" s="1352"/>
      <c r="E39" s="1354"/>
      <c r="F39" s="1355"/>
      <c r="G39" s="1193" t="s">
        <v>2856</v>
      </c>
      <c r="H39" s="1166" t="s">
        <v>2867</v>
      </c>
      <c r="I39" s="1165" t="s">
        <v>2870</v>
      </c>
      <c r="J39" s="1170">
        <v>0</v>
      </c>
      <c r="K39" s="1108" t="s">
        <v>449</v>
      </c>
      <c r="L39" s="1281"/>
      <c r="M39" s="1155"/>
      <c r="N39" s="1100"/>
      <c r="O39" s="1100"/>
    </row>
    <row r="40" spans="1:15" s="1071" customFormat="1" ht="18.95" customHeight="1">
      <c r="A40" s="1105"/>
      <c r="B40" s="1094"/>
      <c r="C40" s="1350"/>
      <c r="D40" s="1352"/>
      <c r="E40" s="1354"/>
      <c r="F40" s="1355"/>
      <c r="G40" s="1193" t="s">
        <v>2856</v>
      </c>
      <c r="H40" s="1166" t="s">
        <v>2871</v>
      </c>
      <c r="I40" s="1165" t="s">
        <v>1329</v>
      </c>
      <c r="J40" s="1170">
        <v>0</v>
      </c>
      <c r="K40" s="1108" t="s">
        <v>449</v>
      </c>
      <c r="L40" s="1281"/>
      <c r="M40" s="1155"/>
      <c r="N40" s="1100"/>
      <c r="O40" s="1100"/>
    </row>
    <row r="41" spans="1:15" ht="15" customHeight="1">
      <c r="A41" s="1105"/>
      <c r="C41" s="1350"/>
      <c r="D41" s="1353"/>
      <c r="E41" s="1354"/>
      <c r="F41" s="1355"/>
      <c r="G41" s="1157"/>
      <c r="H41" s="1152" t="s">
        <v>274</v>
      </c>
      <c r="I41" s="1144"/>
      <c r="J41" s="1144"/>
      <c r="K41" s="1145"/>
      <c r="L41" s="1282"/>
      <c r="M41" s="1155"/>
    </row>
    <row r="42" spans="1:15" ht="25.5" customHeight="1">
      <c r="A42" s="1105"/>
      <c r="B42" s="1094">
        <v>3</v>
      </c>
      <c r="C42" s="1080"/>
      <c r="D42" s="1095" t="s">
        <v>182</v>
      </c>
      <c r="E42" s="1349" t="s">
        <v>713</v>
      </c>
      <c r="F42" s="1349"/>
      <c r="G42" s="1349"/>
      <c r="H42" s="1349"/>
      <c r="I42" s="1349"/>
      <c r="J42" s="1349"/>
      <c r="K42" s="1349"/>
      <c r="L42" s="1129"/>
      <c r="M42" s="1155"/>
    </row>
    <row r="43" spans="1:15" ht="26.1" customHeight="1">
      <c r="A43" s="1105"/>
      <c r="C43" s="1350"/>
      <c r="D43" s="1351" t="s">
        <v>694</v>
      </c>
      <c r="E43" s="1354"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3" s="1355" t="str">
        <f>IF('Перечень тарифов'!J21="","наименование отсутствует","" &amp; 'Перечень тарифов'!J21 &amp; "")</f>
        <v>Тариф на тепловую энергию (мощность)</v>
      </c>
      <c r="G43" s="1108"/>
      <c r="H43" s="1166" t="s">
        <v>1328</v>
      </c>
      <c r="I43" s="1165" t="s">
        <v>2874</v>
      </c>
      <c r="J43" s="1170">
        <v>0</v>
      </c>
      <c r="K43" s="1108" t="s">
        <v>449</v>
      </c>
      <c r="L43" s="1280" t="s">
        <v>716</v>
      </c>
      <c r="M43" s="1155"/>
    </row>
    <row r="44" spans="1:15" s="1071" customFormat="1" ht="26.1" customHeight="1">
      <c r="A44" s="1105"/>
      <c r="B44" s="1094"/>
      <c r="C44" s="1350"/>
      <c r="D44" s="1352"/>
      <c r="E44" s="1354"/>
      <c r="F44" s="1355"/>
      <c r="G44" s="1193" t="s">
        <v>2856</v>
      </c>
      <c r="H44" s="1166" t="s">
        <v>2859</v>
      </c>
      <c r="I44" s="1165" t="s">
        <v>2862</v>
      </c>
      <c r="J44" s="1170">
        <v>0</v>
      </c>
      <c r="K44" s="1108" t="s">
        <v>449</v>
      </c>
      <c r="L44" s="1281"/>
      <c r="M44" s="1155"/>
      <c r="N44" s="1100"/>
      <c r="O44" s="1100"/>
    </row>
    <row r="45" spans="1:15" s="1071" customFormat="1" ht="26.1" customHeight="1">
      <c r="A45" s="1105"/>
      <c r="B45" s="1094"/>
      <c r="C45" s="1350"/>
      <c r="D45" s="1352"/>
      <c r="E45" s="1354"/>
      <c r="F45" s="1355"/>
      <c r="G45" s="1193" t="s">
        <v>2856</v>
      </c>
      <c r="H45" s="1166" t="s">
        <v>2863</v>
      </c>
      <c r="I45" s="1165" t="s">
        <v>2866</v>
      </c>
      <c r="J45" s="1170">
        <v>0</v>
      </c>
      <c r="K45" s="1108" t="s">
        <v>449</v>
      </c>
      <c r="L45" s="1281"/>
      <c r="M45" s="1155"/>
      <c r="N45" s="1100"/>
      <c r="O45" s="1100"/>
    </row>
    <row r="46" spans="1:15" s="1071" customFormat="1" ht="26.1" customHeight="1">
      <c r="A46" s="1105"/>
      <c r="B46" s="1094"/>
      <c r="C46" s="1350"/>
      <c r="D46" s="1352"/>
      <c r="E46" s="1354"/>
      <c r="F46" s="1355"/>
      <c r="G46" s="1193" t="s">
        <v>2856</v>
      </c>
      <c r="H46" s="1166" t="s">
        <v>2867</v>
      </c>
      <c r="I46" s="1165" t="s">
        <v>2870</v>
      </c>
      <c r="J46" s="1170">
        <v>0</v>
      </c>
      <c r="K46" s="1108" t="s">
        <v>449</v>
      </c>
      <c r="L46" s="1281"/>
      <c r="M46" s="1155"/>
      <c r="N46" s="1100"/>
      <c r="O46" s="1100"/>
    </row>
    <row r="47" spans="1:15" s="1071" customFormat="1" ht="18.95" customHeight="1">
      <c r="A47" s="1105"/>
      <c r="B47" s="1094"/>
      <c r="C47" s="1350"/>
      <c r="D47" s="1352"/>
      <c r="E47" s="1354"/>
      <c r="F47" s="1355"/>
      <c r="G47" s="1193" t="s">
        <v>2856</v>
      </c>
      <c r="H47" s="1166" t="s">
        <v>2871</v>
      </c>
      <c r="I47" s="1165" t="s">
        <v>1329</v>
      </c>
      <c r="J47" s="1170">
        <v>0</v>
      </c>
      <c r="K47" s="1108" t="s">
        <v>449</v>
      </c>
      <c r="L47" s="1281"/>
      <c r="M47" s="1155"/>
      <c r="N47" s="1100"/>
      <c r="O47" s="1100"/>
    </row>
    <row r="48" spans="1:15" ht="15" customHeight="1">
      <c r="A48" s="1105"/>
      <c r="C48" s="1350"/>
      <c r="D48" s="1353"/>
      <c r="E48" s="1354"/>
      <c r="F48" s="1355"/>
      <c r="G48" s="1157"/>
      <c r="H48" s="1152" t="s">
        <v>274</v>
      </c>
      <c r="I48" s="1144"/>
      <c r="J48" s="1144"/>
      <c r="K48" s="1145"/>
      <c r="L48" s="1282"/>
      <c r="M48" s="1155"/>
    </row>
    <row r="49" spans="1:15" s="1092" customFormat="1" ht="3" customHeight="1">
      <c r="A49" s="1105"/>
      <c r="D49" s="1159"/>
      <c r="E49" s="1159"/>
      <c r="F49" s="1159"/>
      <c r="G49" s="1159"/>
      <c r="H49" s="1159"/>
      <c r="I49" s="1159"/>
      <c r="J49" s="1159"/>
      <c r="K49" s="1159"/>
      <c r="L49" s="1159"/>
      <c r="N49" s="1143"/>
      <c r="O49" s="1143"/>
    </row>
    <row r="50" spans="1:15" ht="24.75" customHeight="1">
      <c r="D50" s="1146">
        <v>1</v>
      </c>
      <c r="E50" s="1273" t="s">
        <v>710</v>
      </c>
      <c r="F50" s="1273"/>
      <c r="G50" s="1273"/>
      <c r="H50" s="1273"/>
      <c r="I50" s="1273"/>
      <c r="J50" s="1273"/>
      <c r="K50" s="1273"/>
      <c r="L50" s="1273"/>
    </row>
  </sheetData>
  <sheetProtection algorithmName="SHA-512" hashValue="AWIcZrY9mQbFrW6T3kF9L1eTYtSjmA0mQ/+pQFibIpv0RZPjBPSTF3qeM2UftVqIV6GXN8zhjMc1RZTX6W98Dw==" saltValue="FBJJ3dOiqvEWY3nnNryPDg=="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7"/>
    <mergeCell ref="D22:D27"/>
    <mergeCell ref="E22:E27"/>
    <mergeCell ref="F22:F27"/>
    <mergeCell ref="L36:L41"/>
    <mergeCell ref="L22:L27"/>
    <mergeCell ref="E28:K28"/>
    <mergeCell ref="C29:C34"/>
    <mergeCell ref="D29:D34"/>
    <mergeCell ref="E29:E34"/>
    <mergeCell ref="F29:F34"/>
    <mergeCell ref="L29:L34"/>
    <mergeCell ref="E35:K35"/>
    <mergeCell ref="C36:C41"/>
    <mergeCell ref="D36:D41"/>
    <mergeCell ref="E36:E41"/>
    <mergeCell ref="F36:F41"/>
    <mergeCell ref="E50:L50"/>
    <mergeCell ref="E42:K42"/>
    <mergeCell ref="C43:C48"/>
    <mergeCell ref="D43:D48"/>
    <mergeCell ref="E43:E48"/>
    <mergeCell ref="F43:F48"/>
    <mergeCell ref="L43:L48"/>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36 L22 L16:L17 L29 L43"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2:I26 H17:I17 H29:I33 H36:I40 H43:I47"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36:J40 J22:J26 J29:J33 J43:J47" xr:uid="{00000000-0002-0000-2000-000005000000}">
      <formula1>-9.99999999999999E+23</formula1>
      <formula2>9.99999999999999E+23</formula2>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058156a4-4499-44c7-8638-ac753a7afe3f" xr:uid="{68D1BB95-8BC1-4814-9367-017BBB293AE6}"/>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1" t="s">
        <v>460</v>
      </c>
      <c r="E5" s="1371"/>
      <c r="F5" s="1371"/>
      <c r="G5" s="1371"/>
      <c r="H5" s="1371"/>
      <c r="I5" s="1371"/>
      <c r="J5" s="1371"/>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3" t="s">
        <v>445</v>
      </c>
      <c r="E8" s="1373"/>
      <c r="F8" s="1373"/>
      <c r="G8" s="1373"/>
      <c r="H8" s="1373"/>
      <c r="I8" s="1373"/>
      <c r="J8" s="1373"/>
      <c r="K8" s="1373" t="s">
        <v>446</v>
      </c>
    </row>
    <row r="9" spans="1:14">
      <c r="D9" s="1373" t="s">
        <v>91</v>
      </c>
      <c r="E9" s="1373" t="s">
        <v>462</v>
      </c>
      <c r="F9" s="1373"/>
      <c r="G9" s="1373" t="s">
        <v>463</v>
      </c>
      <c r="H9" s="1373"/>
      <c r="I9" s="1373"/>
      <c r="J9" s="1373"/>
      <c r="K9" s="1373"/>
    </row>
    <row r="10" spans="1:14" ht="22.5">
      <c r="D10" s="1373"/>
      <c r="E10" s="131" t="s">
        <v>464</v>
      </c>
      <c r="F10" s="131" t="s">
        <v>398</v>
      </c>
      <c r="G10" s="131" t="s">
        <v>398</v>
      </c>
      <c r="H10" s="131" t="s">
        <v>464</v>
      </c>
      <c r="I10" s="131" t="s">
        <v>465</v>
      </c>
      <c r="J10" s="131" t="s">
        <v>447</v>
      </c>
      <c r="K10" s="1373"/>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7"/>
      <c r="J12" s="1037"/>
      <c r="K12" s="1280"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282"/>
    </row>
    <row r="14" spans="1:14" ht="3" customHeight="1">
      <c r="A14" s="125"/>
      <c r="B14" s="125"/>
      <c r="C14" s="125"/>
    </row>
    <row r="15" spans="1:14" ht="27.75" customHeight="1">
      <c r="E15" s="1372" t="s">
        <v>572</v>
      </c>
      <c r="F15" s="1372"/>
      <c r="G15" s="1372"/>
      <c r="H15" s="1372"/>
      <c r="I15" s="1372"/>
      <c r="J15" s="1372"/>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0" t="s">
        <v>313</v>
      </c>
      <c r="E7" s="1232"/>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4" t="s">
        <v>314</v>
      </c>
      <c r="E15" s="1374"/>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1" t="s">
        <v>54</v>
      </c>
      <c r="E7" s="1371"/>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election activeCell="B5" sqref="B5"/>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5" t="s">
        <v>55</v>
      </c>
      <c r="C2" s="1375"/>
      <c r="D2" s="1375"/>
      <c r="E2" s="410"/>
    </row>
    <row r="3" spans="2:5" ht="3" customHeight="1"/>
    <row r="4" spans="2:5" ht="21.75" customHeight="1" thickBot="1">
      <c r="B4" s="1201" t="s">
        <v>1</v>
      </c>
      <c r="C4" s="1201" t="s">
        <v>90</v>
      </c>
      <c r="D4" s="1201" t="s">
        <v>71</v>
      </c>
    </row>
    <row r="5" spans="2:5" ht="12" thickTop="1"/>
  </sheetData>
  <sheetProtection algorithmName="SHA-512" hashValue="YwCZkXbozX/eLNwIXCfpJJG2JhSs8aSeoXiYg6QKM40Dd3ld303bXoClIujKeB/RKoeheYnJU7gtYMdl326Ehw==" saltValue="96s0Eyk2np/o6soEelqreQ==" spinCount="100000" sheet="1" objects="1" scenarios="1" formatColumns="0" formatRows="0" autoFilter="0"/>
  <autoFilter ref="B4:D4" xr:uid="{419402D9-87B7-4CE9-B92F-0EB881DB794D}"/>
  <mergeCells count="1">
    <mergeCell ref="B2:D2"/>
  </mergeCells>
  <phoneticPr fontId="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U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50">
        <v>1</v>
      </c>
      <c r="E9" s="1398"/>
      <c r="F9" s="1400"/>
      <c r="G9" s="1404" t="s">
        <v>84</v>
      </c>
      <c r="H9" s="1250"/>
      <c r="I9" s="1250">
        <v>1</v>
      </c>
      <c r="J9" s="1393"/>
      <c r="K9" s="1306" t="s">
        <v>84</v>
      </c>
      <c r="L9" s="1269"/>
      <c r="M9" s="1269" t="s">
        <v>92</v>
      </c>
      <c r="N9" s="1396"/>
      <c r="O9" s="1306" t="s">
        <v>84</v>
      </c>
      <c r="P9" s="1269"/>
      <c r="Q9" s="1269" t="s">
        <v>92</v>
      </c>
      <c r="R9" s="1397"/>
      <c r="S9" s="1306" t="s">
        <v>84</v>
      </c>
      <c r="T9" s="1034"/>
      <c r="U9" s="1034" t="s">
        <v>92</v>
      </c>
      <c r="V9" s="1189"/>
      <c r="W9" s="288"/>
    </row>
    <row r="10" spans="1:23" s="702" customFormat="1" ht="17.100000000000001" customHeight="1">
      <c r="A10" s="197"/>
      <c r="C10" s="152"/>
      <c r="D10" s="1250"/>
      <c r="E10" s="1398"/>
      <c r="F10" s="1400"/>
      <c r="G10" s="1404"/>
      <c r="H10" s="1250"/>
      <c r="I10" s="1250"/>
      <c r="J10" s="1393"/>
      <c r="K10" s="1306"/>
      <c r="L10" s="1269"/>
      <c r="M10" s="1269"/>
      <c r="N10" s="1396"/>
      <c r="O10" s="1306"/>
      <c r="P10" s="1269"/>
      <c r="Q10" s="1269"/>
      <c r="R10" s="1397"/>
      <c r="S10" s="1306"/>
      <c r="T10" s="1036"/>
      <c r="U10" s="707"/>
      <c r="V10" s="708" t="s">
        <v>630</v>
      </c>
      <c r="W10" s="709"/>
    </row>
    <row r="11" spans="1:23" s="96" customFormat="1" ht="17.100000000000001" customHeight="1">
      <c r="A11" s="197"/>
      <c r="C11" s="152"/>
      <c r="D11" s="1251"/>
      <c r="E11" s="1399"/>
      <c r="F11" s="1401"/>
      <c r="G11" s="1251"/>
      <c r="H11" s="1251"/>
      <c r="I11" s="1251"/>
      <c r="J11" s="1394"/>
      <c r="K11" s="1251"/>
      <c r="L11" s="1251"/>
      <c r="M11" s="1251"/>
      <c r="N11" s="1397"/>
      <c r="O11" s="1251"/>
      <c r="P11" s="1035"/>
      <c r="Q11" s="707"/>
      <c r="R11" s="708" t="s">
        <v>629</v>
      </c>
      <c r="S11" s="704"/>
      <c r="T11" s="704"/>
      <c r="U11" s="704"/>
      <c r="V11" s="704"/>
      <c r="W11" s="709"/>
    </row>
    <row r="12" spans="1:23" s="96" customFormat="1" ht="17.100000000000001" customHeight="1">
      <c r="A12" s="197"/>
      <c r="C12" s="152"/>
      <c r="D12" s="1251"/>
      <c r="E12" s="1399"/>
      <c r="F12" s="1401"/>
      <c r="G12" s="1251"/>
      <c r="H12" s="1251"/>
      <c r="I12" s="1251"/>
      <c r="J12" s="1394"/>
      <c r="K12" s="1251"/>
      <c r="L12" s="707"/>
      <c r="M12" s="708"/>
      <c r="N12" s="708" t="s">
        <v>410</v>
      </c>
      <c r="O12" s="708"/>
      <c r="P12" s="708"/>
      <c r="Q12" s="708"/>
      <c r="R12" s="708"/>
      <c r="S12" s="704"/>
      <c r="T12" s="704"/>
      <c r="U12" s="704"/>
      <c r="V12" s="704"/>
      <c r="W12" s="709"/>
    </row>
    <row r="13" spans="1:23" s="96" customFormat="1" ht="17.25" customHeight="1">
      <c r="A13" s="197"/>
      <c r="C13" s="152"/>
      <c r="D13" s="1251"/>
      <c r="E13" s="1399"/>
      <c r="F13" s="1401"/>
      <c r="G13" s="1251"/>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392"/>
      <c r="E15" s="1402"/>
      <c r="F15" s="1403"/>
      <c r="G15" s="1405"/>
      <c r="H15" s="1250"/>
      <c r="I15" s="1250">
        <v>1</v>
      </c>
      <c r="J15" s="1393"/>
      <c r="K15" s="1306" t="s">
        <v>84</v>
      </c>
      <c r="L15" s="1269"/>
      <c r="M15" s="1269" t="s">
        <v>92</v>
      </c>
      <c r="N15" s="1396"/>
      <c r="O15" s="1306" t="s">
        <v>84</v>
      </c>
      <c r="P15" s="1269"/>
      <c r="Q15" s="1269" t="s">
        <v>92</v>
      </c>
      <c r="R15" s="1397"/>
      <c r="S15" s="1306" t="s">
        <v>84</v>
      </c>
      <c r="T15" s="1034"/>
      <c r="U15" s="1034" t="s">
        <v>92</v>
      </c>
      <c r="V15" s="1189"/>
      <c r="W15" s="288"/>
    </row>
    <row r="16" spans="1:23" s="705" customFormat="1" ht="16.5" customHeight="1">
      <c r="A16" s="711"/>
      <c r="B16" s="706"/>
      <c r="C16" s="710"/>
      <c r="D16" s="1392"/>
      <c r="E16" s="1402"/>
      <c r="F16" s="1403"/>
      <c r="G16" s="1405"/>
      <c r="H16" s="1250"/>
      <c r="I16" s="1250"/>
      <c r="J16" s="1393"/>
      <c r="K16" s="1306"/>
      <c r="L16" s="1269"/>
      <c r="M16" s="1269"/>
      <c r="N16" s="1396"/>
      <c r="O16" s="1306"/>
      <c r="P16" s="1269"/>
      <c r="Q16" s="1269"/>
      <c r="R16" s="1397"/>
      <c r="S16" s="1306"/>
      <c r="T16" s="1036"/>
      <c r="U16" s="707"/>
      <c r="V16" s="708" t="s">
        <v>630</v>
      </c>
      <c r="W16" s="709"/>
    </row>
    <row r="17" spans="1:36" ht="17.100000000000001" customHeight="1">
      <c r="A17" s="197"/>
      <c r="B17" s="96"/>
      <c r="C17" s="152"/>
      <c r="D17" s="1392"/>
      <c r="E17" s="1402"/>
      <c r="F17" s="1403"/>
      <c r="G17" s="1405"/>
      <c r="H17" s="1250"/>
      <c r="I17" s="1250"/>
      <c r="J17" s="1394"/>
      <c r="K17" s="1306"/>
      <c r="L17" s="1269"/>
      <c r="M17" s="1269"/>
      <c r="N17" s="1397"/>
      <c r="O17" s="1306"/>
      <c r="P17" s="1035"/>
      <c r="Q17" s="707"/>
      <c r="R17" s="708" t="s">
        <v>629</v>
      </c>
      <c r="S17" s="704"/>
      <c r="T17" s="704"/>
      <c r="U17" s="704"/>
      <c r="V17" s="704"/>
      <c r="W17" s="709"/>
    </row>
    <row r="18" spans="1:36" ht="17.100000000000001" customHeight="1">
      <c r="A18" s="197"/>
      <c r="B18" s="96"/>
      <c r="C18" s="152"/>
      <c r="D18" s="1392"/>
      <c r="E18" s="1402"/>
      <c r="F18" s="1403"/>
      <c r="G18" s="1405"/>
      <c r="H18" s="1250"/>
      <c r="I18" s="1250"/>
      <c r="J18" s="1394"/>
      <c r="K18" s="1306"/>
      <c r="L18" s="707"/>
      <c r="M18" s="708"/>
      <c r="N18" s="708" t="s">
        <v>410</v>
      </c>
      <c r="O18" s="708"/>
      <c r="P18" s="708"/>
      <c r="Q18" s="708"/>
      <c r="R18" s="708"/>
      <c r="S18" s="704"/>
      <c r="T18" s="704"/>
      <c r="U18" s="704"/>
      <c r="V18" s="704"/>
      <c r="W18" s="709"/>
    </row>
    <row r="19" spans="1:36" ht="17.100000000000001" customHeight="1">
      <c r="A19" s="197"/>
      <c r="B19" s="96"/>
      <c r="C19" s="152"/>
      <c r="D19" s="1392"/>
      <c r="E19" s="1402"/>
      <c r="F19" s="1403"/>
      <c r="G19" s="1405"/>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395" t="s">
        <v>297</v>
      </c>
      <c r="P27" s="1395"/>
      <c r="Q27" s="1395"/>
      <c r="R27" s="1331" t="s">
        <v>269</v>
      </c>
      <c r="S27" s="1331"/>
      <c r="T27" s="1331"/>
      <c r="U27" s="1291" t="s">
        <v>339</v>
      </c>
      <c r="W27" s="1406"/>
    </row>
    <row r="28" spans="1:36" ht="17.100000000000001" customHeight="1">
      <c r="O28" s="1332" t="s">
        <v>578</v>
      </c>
      <c r="P28" s="1332" t="s">
        <v>270</v>
      </c>
      <c r="Q28" s="1332"/>
      <c r="R28" s="1331"/>
      <c r="S28" s="1331"/>
      <c r="T28" s="1331"/>
      <c r="U28" s="1291"/>
      <c r="W28" s="1406"/>
    </row>
    <row r="29" spans="1:36" ht="37.5" customHeight="1">
      <c r="O29" s="1332"/>
      <c r="P29" s="98" t="s">
        <v>579</v>
      </c>
      <c r="Q29" s="98" t="s">
        <v>6</v>
      </c>
      <c r="R29" s="99" t="s">
        <v>273</v>
      </c>
      <c r="S29" s="1333" t="s">
        <v>272</v>
      </c>
      <c r="T29" s="1333"/>
      <c r="U29" s="1291"/>
      <c r="W29" s="1406"/>
    </row>
    <row r="30" spans="1:36" ht="17.100000000000001" customHeight="1">
      <c r="G30" s="150"/>
      <c r="H30" s="150"/>
      <c r="I30" s="150"/>
      <c r="J30" s="150"/>
      <c r="K30" s="150"/>
      <c r="L30" s="116"/>
      <c r="M30" s="404" t="s">
        <v>182</v>
      </c>
      <c r="N30" s="405"/>
      <c r="O30" s="1407"/>
      <c r="P30" s="1407"/>
      <c r="Q30" s="1407"/>
      <c r="R30" s="1407"/>
      <c r="S30" s="1407"/>
      <c r="T30" s="1407"/>
      <c r="U30" s="1407"/>
      <c r="V30" s="116"/>
      <c r="W30" s="116"/>
      <c r="X30" s="196"/>
      <c r="Y30" s="196"/>
      <c r="Z30" s="196"/>
      <c r="AA30" s="196"/>
      <c r="AB30" s="196"/>
      <c r="AC30" s="196"/>
      <c r="AD30" s="196"/>
      <c r="AE30" s="196"/>
      <c r="AF30" s="196"/>
      <c r="AG30" s="196"/>
      <c r="AH30" s="196"/>
      <c r="AI30" s="196"/>
      <c r="AJ30" s="196"/>
    </row>
    <row r="31" spans="1:36" s="493" customFormat="1" ht="22.5">
      <c r="A31" s="1310">
        <v>1</v>
      </c>
      <c r="B31" s="795"/>
      <c r="C31" s="795"/>
      <c r="D31" s="795"/>
      <c r="E31" s="796"/>
      <c r="F31" s="797"/>
      <c r="G31" s="797"/>
      <c r="H31" s="797"/>
      <c r="I31" s="798"/>
      <c r="J31" s="793"/>
      <c r="K31" s="800"/>
      <c r="L31" s="562">
        <f>mergeValue(A31)</f>
        <v>1</v>
      </c>
      <c r="M31" s="610" t="s">
        <v>19</v>
      </c>
      <c r="N31" s="615"/>
      <c r="O31" s="1376"/>
      <c r="P31" s="1377"/>
      <c r="Q31" s="1377"/>
      <c r="R31" s="1377"/>
      <c r="S31" s="1377"/>
      <c r="T31" s="1377"/>
      <c r="U31" s="1377"/>
      <c r="V31" s="1378"/>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310"/>
      <c r="B32" s="1310">
        <v>1</v>
      </c>
      <c r="C32" s="795"/>
      <c r="D32" s="795"/>
      <c r="E32" s="797"/>
      <c r="F32" s="797"/>
      <c r="G32" s="797"/>
      <c r="H32" s="797"/>
      <c r="I32" s="792"/>
      <c r="J32" s="791"/>
      <c r="K32" s="794"/>
      <c r="L32" s="562" t="str">
        <f>mergeValue(A32) &amp;"."&amp; mergeValue(B32)</f>
        <v>1.1</v>
      </c>
      <c r="M32" s="516" t="s">
        <v>15</v>
      </c>
      <c r="N32" s="615"/>
      <c r="O32" s="1376"/>
      <c r="P32" s="1377"/>
      <c r="Q32" s="1377"/>
      <c r="R32" s="1377"/>
      <c r="S32" s="1377"/>
      <c r="T32" s="1377"/>
      <c r="U32" s="1377"/>
      <c r="V32" s="1378"/>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310"/>
      <c r="B33" s="1310"/>
      <c r="C33" s="1310">
        <v>1</v>
      </c>
      <c r="D33" s="795"/>
      <c r="E33" s="797"/>
      <c r="F33" s="797"/>
      <c r="G33" s="797"/>
      <c r="H33" s="797"/>
      <c r="I33" s="799"/>
      <c r="J33" s="791"/>
      <c r="K33" s="794"/>
      <c r="L33" s="562" t="str">
        <f>mergeValue(A33) &amp;"."&amp; mergeValue(B33)&amp;"."&amp; mergeValue(C33)</f>
        <v>1.1.1</v>
      </c>
      <c r="M33" s="517" t="s">
        <v>7</v>
      </c>
      <c r="N33" s="615"/>
      <c r="O33" s="1376"/>
      <c r="P33" s="1377"/>
      <c r="Q33" s="1377"/>
      <c r="R33" s="1377"/>
      <c r="S33" s="1377"/>
      <c r="T33" s="1377"/>
      <c r="U33" s="1377"/>
      <c r="V33" s="1378"/>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310"/>
      <c r="B34" s="1310"/>
      <c r="C34" s="1310"/>
      <c r="D34" s="1310">
        <v>1</v>
      </c>
      <c r="E34" s="797"/>
      <c r="F34" s="797"/>
      <c r="G34" s="797"/>
      <c r="H34" s="797"/>
      <c r="I34" s="799"/>
      <c r="J34" s="791"/>
      <c r="K34" s="794"/>
      <c r="L34" s="562" t="str">
        <f>mergeValue(A34) &amp;"."&amp; mergeValue(B34)&amp;"."&amp; mergeValue(C34)&amp;"."&amp; mergeValue(D34)</f>
        <v>1.1.1.1</v>
      </c>
      <c r="M34" s="518" t="s">
        <v>21</v>
      </c>
      <c r="N34" s="615"/>
      <c r="O34" s="1376"/>
      <c r="P34" s="1377"/>
      <c r="Q34" s="1377"/>
      <c r="R34" s="1377"/>
      <c r="S34" s="1377"/>
      <c r="T34" s="1377"/>
      <c r="U34" s="1377"/>
      <c r="V34" s="1378"/>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310"/>
      <c r="B35" s="1310"/>
      <c r="C35" s="1310"/>
      <c r="D35" s="1310"/>
      <c r="E35" s="1310">
        <v>1</v>
      </c>
      <c r="F35" s="797"/>
      <c r="G35" s="797"/>
      <c r="H35" s="795">
        <v>1</v>
      </c>
      <c r="I35" s="1310">
        <v>1</v>
      </c>
      <c r="J35" s="797"/>
      <c r="K35" s="802"/>
      <c r="L35" s="562" t="str">
        <f>mergeValue(A35) &amp;"."&amp; mergeValue(B35)&amp;"."&amp; mergeValue(C35)&amp;"."&amp; mergeValue(D35)&amp;"."&amp; mergeValue(E35)</f>
        <v>1.1.1.1.1</v>
      </c>
      <c r="M35" s="524" t="s">
        <v>8</v>
      </c>
      <c r="N35" s="615"/>
      <c r="O35" s="1313"/>
      <c r="P35" s="1314"/>
      <c r="Q35" s="1314"/>
      <c r="R35" s="1314"/>
      <c r="S35" s="1314"/>
      <c r="T35" s="1314"/>
      <c r="U35" s="1314"/>
      <c r="V35" s="1315"/>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310"/>
      <c r="B36" s="1310"/>
      <c r="C36" s="1310"/>
      <c r="D36" s="1310"/>
      <c r="E36" s="1310"/>
      <c r="F36" s="1310">
        <v>1</v>
      </c>
      <c r="G36" s="795"/>
      <c r="H36" s="795"/>
      <c r="I36" s="1310"/>
      <c r="J36" s="1310">
        <v>1</v>
      </c>
      <c r="K36" s="803"/>
      <c r="L36" s="562" t="str">
        <f>mergeValue(A36) &amp;"."&amp; mergeValue(B36)&amp;"."&amp; mergeValue(C36)&amp;"."&amp; mergeValue(D36)&amp;"."&amp; mergeValue(E36)&amp;"."&amp; mergeValue(F36)</f>
        <v>1.1.1.1.1.1</v>
      </c>
      <c r="M36" s="525" t="s">
        <v>9</v>
      </c>
      <c r="N36" s="615"/>
      <c r="O36" s="1313"/>
      <c r="P36" s="1314"/>
      <c r="Q36" s="1314"/>
      <c r="R36" s="1314"/>
      <c r="S36" s="1314"/>
      <c r="T36" s="1314"/>
      <c r="U36" s="1314"/>
      <c r="V36" s="1315"/>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310"/>
      <c r="B37" s="1310"/>
      <c r="C37" s="1310"/>
      <c r="D37" s="1310"/>
      <c r="E37" s="1310"/>
      <c r="F37" s="1310"/>
      <c r="G37" s="795">
        <v>1</v>
      </c>
      <c r="H37" s="795"/>
      <c r="I37" s="1310"/>
      <c r="J37" s="1310"/>
      <c r="K37" s="803">
        <v>1</v>
      </c>
      <c r="L37" s="562" t="str">
        <f>mergeValue(A37) &amp;"."&amp; mergeValue(B37)&amp;"."&amp; mergeValue(C37)&amp;"."&amp; mergeValue(D37)&amp;"."&amp; mergeValue(E37)&amp;"."&amp; mergeValue(F37)&amp;"."&amp; mergeValue(G37)</f>
        <v>1.1.1.1.1.1.1</v>
      </c>
      <c r="M37" s="1016"/>
      <c r="N37" s="615"/>
      <c r="O37" s="532"/>
      <c r="P37" s="532"/>
      <c r="Q37" s="1040"/>
      <c r="R37" s="1305"/>
      <c r="S37" s="1306" t="s">
        <v>83</v>
      </c>
      <c r="T37" s="1305"/>
      <c r="U37" s="1306" t="s">
        <v>83</v>
      </c>
      <c r="V37" s="532"/>
      <c r="W37" s="1280"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310"/>
      <c r="B38" s="1310"/>
      <c r="C38" s="1310"/>
      <c r="D38" s="1310"/>
      <c r="E38" s="1310"/>
      <c r="F38" s="1310"/>
      <c r="G38" s="795"/>
      <c r="H38" s="795"/>
      <c r="I38" s="1310"/>
      <c r="J38" s="1310"/>
      <c r="K38" s="803"/>
      <c r="L38" s="569"/>
      <c r="M38" s="615"/>
      <c r="N38" s="615"/>
      <c r="O38" s="532"/>
      <c r="P38" s="532"/>
      <c r="Q38" s="553" t="str">
        <f>R37 &amp; "-" &amp; T37</f>
        <v>-</v>
      </c>
      <c r="R38" s="1305"/>
      <c r="S38" s="1306"/>
      <c r="T38" s="1305"/>
      <c r="U38" s="1306"/>
      <c r="V38" s="532"/>
      <c r="W38" s="1281"/>
      <c r="X38" s="554"/>
      <c r="Y38" s="558"/>
      <c r="Z38" s="558" t="str">
        <f t="shared" si="0"/>
        <v/>
      </c>
      <c r="AA38" s="558"/>
      <c r="AB38" s="558"/>
      <c r="AC38" s="558"/>
      <c r="AD38" s="554"/>
      <c r="AE38" s="554"/>
      <c r="AF38" s="554"/>
      <c r="AG38" s="554"/>
      <c r="AH38" s="554"/>
      <c r="AI38" s="554"/>
      <c r="AJ38" s="554"/>
    </row>
    <row r="39" spans="1:36" s="493" customFormat="1" ht="15" customHeight="1">
      <c r="A39" s="1310"/>
      <c r="B39" s="1310"/>
      <c r="C39" s="1310"/>
      <c r="D39" s="1310"/>
      <c r="E39" s="1310"/>
      <c r="F39" s="1310"/>
      <c r="G39" s="797"/>
      <c r="H39" s="795"/>
      <c r="I39" s="1310"/>
      <c r="J39" s="1310"/>
      <c r="K39" s="802"/>
      <c r="L39" s="508"/>
      <c r="M39" s="527" t="s">
        <v>24</v>
      </c>
      <c r="N39" s="534"/>
      <c r="O39" s="534"/>
      <c r="P39" s="534"/>
      <c r="Q39" s="534"/>
      <c r="R39" s="534"/>
      <c r="S39" s="534"/>
      <c r="T39" s="534"/>
      <c r="U39" s="534"/>
      <c r="V39" s="530"/>
      <c r="W39" s="1282"/>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310"/>
      <c r="B40" s="1310"/>
      <c r="C40" s="1310"/>
      <c r="D40" s="1310"/>
      <c r="E40" s="1310"/>
      <c r="F40" s="797"/>
      <c r="G40" s="797"/>
      <c r="H40" s="795"/>
      <c r="I40" s="1310"/>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310"/>
      <c r="B41" s="1310"/>
      <c r="C41" s="1310"/>
      <c r="D41" s="1310"/>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310"/>
      <c r="B42" s="1310"/>
      <c r="C42" s="1310"/>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310"/>
      <c r="B43" s="1310"/>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310"/>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310">
        <v>1</v>
      </c>
      <c r="B49" s="813"/>
      <c r="C49" s="813"/>
      <c r="D49" s="813"/>
      <c r="E49" s="814"/>
      <c r="F49" s="815"/>
      <c r="G49" s="815"/>
      <c r="H49" s="815"/>
      <c r="I49" s="816"/>
      <c r="J49" s="811"/>
      <c r="K49" s="818"/>
      <c r="L49" s="562">
        <f>mergeValue(A49)</f>
        <v>1</v>
      </c>
      <c r="M49" s="610" t="s">
        <v>19</v>
      </c>
      <c r="N49" s="615"/>
      <c r="O49" s="1376"/>
      <c r="P49" s="1377"/>
      <c r="Q49" s="1377"/>
      <c r="R49" s="1377"/>
      <c r="S49" s="1377"/>
      <c r="T49" s="1377"/>
      <c r="U49" s="1377"/>
      <c r="V49" s="1378"/>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310"/>
      <c r="B50" s="1310">
        <v>1</v>
      </c>
      <c r="C50" s="813"/>
      <c r="D50" s="813"/>
      <c r="E50" s="815"/>
      <c r="F50" s="815"/>
      <c r="G50" s="815"/>
      <c r="H50" s="815"/>
      <c r="I50" s="810"/>
      <c r="J50" s="809"/>
      <c r="K50" s="812"/>
      <c r="L50" s="562" t="str">
        <f>mergeValue(A50) &amp;"."&amp; mergeValue(B50)</f>
        <v>1.1</v>
      </c>
      <c r="M50" s="516" t="s">
        <v>15</v>
      </c>
      <c r="N50" s="615"/>
      <c r="O50" s="1376"/>
      <c r="P50" s="1377"/>
      <c r="Q50" s="1377"/>
      <c r="R50" s="1377"/>
      <c r="S50" s="1377"/>
      <c r="T50" s="1377"/>
      <c r="U50" s="1377"/>
      <c r="V50" s="1378"/>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310"/>
      <c r="B51" s="1310"/>
      <c r="C51" s="1310">
        <v>1</v>
      </c>
      <c r="D51" s="813"/>
      <c r="E51" s="815"/>
      <c r="F51" s="815"/>
      <c r="G51" s="815"/>
      <c r="H51" s="815"/>
      <c r="I51" s="817"/>
      <c r="J51" s="809"/>
      <c r="K51" s="812"/>
      <c r="L51" s="562" t="str">
        <f>mergeValue(A51) &amp;"."&amp; mergeValue(B51)&amp;"."&amp; mergeValue(C51)</f>
        <v>1.1.1</v>
      </c>
      <c r="M51" s="517" t="s">
        <v>7</v>
      </c>
      <c r="N51" s="615"/>
      <c r="O51" s="1376"/>
      <c r="P51" s="1377"/>
      <c r="Q51" s="1377"/>
      <c r="R51" s="1377"/>
      <c r="S51" s="1377"/>
      <c r="T51" s="1377"/>
      <c r="U51" s="1377"/>
      <c r="V51" s="1378"/>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310"/>
      <c r="B52" s="1310"/>
      <c r="C52" s="1310"/>
      <c r="D52" s="1310">
        <v>1</v>
      </c>
      <c r="E52" s="815"/>
      <c r="F52" s="815"/>
      <c r="G52" s="815"/>
      <c r="H52" s="815"/>
      <c r="I52" s="817"/>
      <c r="J52" s="809"/>
      <c r="K52" s="812"/>
      <c r="L52" s="562" t="str">
        <f>mergeValue(A52) &amp;"."&amp; mergeValue(B52)&amp;"."&amp; mergeValue(C52)&amp;"."&amp; mergeValue(D52)</f>
        <v>1.1.1.1</v>
      </c>
      <c r="M52" s="518" t="s">
        <v>21</v>
      </c>
      <c r="N52" s="615"/>
      <c r="O52" s="1376"/>
      <c r="P52" s="1377"/>
      <c r="Q52" s="1377"/>
      <c r="R52" s="1377"/>
      <c r="S52" s="1377"/>
      <c r="T52" s="1377"/>
      <c r="U52" s="1377"/>
      <c r="V52" s="1378"/>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310"/>
      <c r="B53" s="1310"/>
      <c r="C53" s="1310"/>
      <c r="D53" s="1310"/>
      <c r="E53" s="1310">
        <v>1</v>
      </c>
      <c r="F53" s="815"/>
      <c r="G53" s="815"/>
      <c r="H53" s="813">
        <v>1</v>
      </c>
      <c r="I53" s="1310">
        <v>1</v>
      </c>
      <c r="J53" s="815"/>
      <c r="K53" s="820"/>
      <c r="L53" s="562" t="str">
        <f>mergeValue(A53) &amp;"."&amp; mergeValue(B53)&amp;"."&amp; mergeValue(C53)&amp;"."&amp; mergeValue(D53)&amp;"."&amp; mergeValue(E53)</f>
        <v>1.1.1.1.1</v>
      </c>
      <c r="M53" s="524" t="s">
        <v>8</v>
      </c>
      <c r="N53" s="615"/>
      <c r="O53" s="1313"/>
      <c r="P53" s="1314"/>
      <c r="Q53" s="1314"/>
      <c r="R53" s="1314"/>
      <c r="S53" s="1314"/>
      <c r="T53" s="1314"/>
      <c r="U53" s="1314"/>
      <c r="V53" s="1315"/>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310"/>
      <c r="B54" s="1310"/>
      <c r="C54" s="1310"/>
      <c r="D54" s="1310"/>
      <c r="E54" s="1310"/>
      <c r="F54" s="1310">
        <v>1</v>
      </c>
      <c r="G54" s="813"/>
      <c r="H54" s="813"/>
      <c r="I54" s="1310"/>
      <c r="J54" s="1310">
        <v>1</v>
      </c>
      <c r="K54" s="821"/>
      <c r="L54" s="562" t="str">
        <f>mergeValue(A54) &amp;"."&amp; mergeValue(B54)&amp;"."&amp; mergeValue(C54)&amp;"."&amp; mergeValue(D54)&amp;"."&amp; mergeValue(E54)&amp;"."&amp; mergeValue(F54)</f>
        <v>1.1.1.1.1.1</v>
      </c>
      <c r="M54" s="525" t="s">
        <v>9</v>
      </c>
      <c r="N54" s="615"/>
      <c r="O54" s="1313"/>
      <c r="P54" s="1314"/>
      <c r="Q54" s="1314"/>
      <c r="R54" s="1314"/>
      <c r="S54" s="1314"/>
      <c r="T54" s="1314"/>
      <c r="U54" s="1314"/>
      <c r="V54" s="1315"/>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310"/>
      <c r="B55" s="1310"/>
      <c r="C55" s="1310"/>
      <c r="D55" s="1310"/>
      <c r="E55" s="1310"/>
      <c r="F55" s="1310"/>
      <c r="G55" s="813">
        <v>1</v>
      </c>
      <c r="H55" s="813"/>
      <c r="I55" s="1310"/>
      <c r="J55" s="1310"/>
      <c r="K55" s="821">
        <v>1</v>
      </c>
      <c r="L55" s="562" t="str">
        <f>mergeValue(A55) &amp;"."&amp; mergeValue(B55)&amp;"."&amp; mergeValue(C55)&amp;"."&amp; mergeValue(D55)&amp;"."&amp; mergeValue(E55)&amp;"."&amp; mergeValue(F55)&amp;"."&amp; mergeValue(G55)</f>
        <v>1.1.1.1.1.1.1</v>
      </c>
      <c r="M55" s="1016"/>
      <c r="N55" s="615"/>
      <c r="O55" s="532"/>
      <c r="P55" s="532"/>
      <c r="Q55" s="1040"/>
      <c r="R55" s="1305"/>
      <c r="S55" s="1306" t="s">
        <v>83</v>
      </c>
      <c r="T55" s="1305"/>
      <c r="U55" s="1306" t="s">
        <v>83</v>
      </c>
      <c r="V55" s="532"/>
      <c r="W55" s="1280"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310"/>
      <c r="B56" s="1310"/>
      <c r="C56" s="1310"/>
      <c r="D56" s="1310"/>
      <c r="E56" s="1310"/>
      <c r="F56" s="1310"/>
      <c r="G56" s="813"/>
      <c r="H56" s="813"/>
      <c r="I56" s="1310"/>
      <c r="J56" s="1310"/>
      <c r="K56" s="821"/>
      <c r="L56" s="569"/>
      <c r="M56" s="615"/>
      <c r="N56" s="615"/>
      <c r="O56" s="532"/>
      <c r="P56" s="532"/>
      <c r="Q56" s="553" t="str">
        <f>R55 &amp; "-" &amp; T55</f>
        <v>-</v>
      </c>
      <c r="R56" s="1305"/>
      <c r="S56" s="1306"/>
      <c r="T56" s="1305"/>
      <c r="U56" s="1306"/>
      <c r="V56" s="532"/>
      <c r="W56" s="1281"/>
      <c r="X56" s="554"/>
      <c r="Y56" s="558"/>
      <c r="Z56" s="558" t="str">
        <f t="shared" si="1"/>
        <v/>
      </c>
      <c r="AA56" s="558"/>
      <c r="AB56" s="558"/>
      <c r="AC56" s="558"/>
      <c r="AD56" s="554"/>
      <c r="AE56" s="554"/>
      <c r="AF56" s="554"/>
      <c r="AG56" s="554"/>
      <c r="AH56" s="554"/>
      <c r="AI56" s="554"/>
      <c r="AJ56" s="554"/>
    </row>
    <row r="57" spans="1:36" s="493" customFormat="1" ht="15" customHeight="1">
      <c r="A57" s="1310"/>
      <c r="B57" s="1310"/>
      <c r="C57" s="1310"/>
      <c r="D57" s="1310"/>
      <c r="E57" s="1310"/>
      <c r="F57" s="1310"/>
      <c r="G57" s="815"/>
      <c r="H57" s="813"/>
      <c r="I57" s="1310"/>
      <c r="J57" s="1310"/>
      <c r="K57" s="820"/>
      <c r="L57" s="508"/>
      <c r="M57" s="527" t="s">
        <v>24</v>
      </c>
      <c r="N57" s="534"/>
      <c r="O57" s="534"/>
      <c r="P57" s="534"/>
      <c r="Q57" s="534"/>
      <c r="R57" s="534"/>
      <c r="S57" s="534"/>
      <c r="T57" s="534"/>
      <c r="U57" s="534"/>
      <c r="V57" s="530"/>
      <c r="W57" s="1282"/>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310"/>
      <c r="B58" s="1310"/>
      <c r="C58" s="1310"/>
      <c r="D58" s="1310"/>
      <c r="E58" s="1310"/>
      <c r="F58" s="815"/>
      <c r="G58" s="815"/>
      <c r="H58" s="813"/>
      <c r="I58" s="1310"/>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310"/>
      <c r="B59" s="1310"/>
      <c r="C59" s="1310"/>
      <c r="D59" s="1310"/>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310"/>
      <c r="B60" s="1310"/>
      <c r="C60" s="1310"/>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310"/>
      <c r="B61" s="1310"/>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310"/>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310">
        <v>1</v>
      </c>
      <c r="B67" s="831"/>
      <c r="C67" s="831"/>
      <c r="D67" s="831"/>
      <c r="E67" s="832"/>
      <c r="F67" s="833"/>
      <c r="G67" s="833"/>
      <c r="H67" s="833"/>
      <c r="I67" s="834"/>
      <c r="J67" s="829"/>
      <c r="K67" s="836"/>
      <c r="L67" s="562">
        <f>mergeValue(A67)</f>
        <v>1</v>
      </c>
      <c r="M67" s="610" t="s">
        <v>19</v>
      </c>
      <c r="N67" s="615"/>
      <c r="O67" s="1376"/>
      <c r="P67" s="1377"/>
      <c r="Q67" s="1377"/>
      <c r="R67" s="1377"/>
      <c r="S67" s="1377"/>
      <c r="T67" s="1377"/>
      <c r="U67" s="1377"/>
      <c r="V67" s="1378"/>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310"/>
      <c r="B68" s="1310">
        <v>1</v>
      </c>
      <c r="C68" s="831"/>
      <c r="D68" s="831"/>
      <c r="E68" s="833"/>
      <c r="F68" s="833"/>
      <c r="G68" s="833"/>
      <c r="H68" s="833"/>
      <c r="I68" s="828"/>
      <c r="J68" s="827"/>
      <c r="K68" s="830"/>
      <c r="L68" s="562" t="str">
        <f>mergeValue(A68) &amp;"."&amp; mergeValue(B68)</f>
        <v>1.1</v>
      </c>
      <c r="M68" s="516" t="s">
        <v>15</v>
      </c>
      <c r="N68" s="615"/>
      <c r="O68" s="1376"/>
      <c r="P68" s="1377"/>
      <c r="Q68" s="1377"/>
      <c r="R68" s="1377"/>
      <c r="S68" s="1377"/>
      <c r="T68" s="1377"/>
      <c r="U68" s="1377"/>
      <c r="V68" s="1378"/>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310"/>
      <c r="B69" s="1310"/>
      <c r="C69" s="1310">
        <v>1</v>
      </c>
      <c r="D69" s="831"/>
      <c r="E69" s="833"/>
      <c r="F69" s="833"/>
      <c r="G69" s="833"/>
      <c r="H69" s="833"/>
      <c r="I69" s="835"/>
      <c r="J69" s="827"/>
      <c r="K69" s="830"/>
      <c r="L69" s="562" t="str">
        <f>mergeValue(A69) &amp;"."&amp; mergeValue(B69)&amp;"."&amp; mergeValue(C69)</f>
        <v>1.1.1</v>
      </c>
      <c r="M69" s="517" t="s">
        <v>7</v>
      </c>
      <c r="N69" s="615"/>
      <c r="O69" s="1376"/>
      <c r="P69" s="1377"/>
      <c r="Q69" s="1377"/>
      <c r="R69" s="1377"/>
      <c r="S69" s="1377"/>
      <c r="T69" s="1377"/>
      <c r="U69" s="1377"/>
      <c r="V69" s="1378"/>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310"/>
      <c r="B70" s="1310"/>
      <c r="C70" s="1310"/>
      <c r="D70" s="1310">
        <v>1</v>
      </c>
      <c r="E70" s="833"/>
      <c r="F70" s="833"/>
      <c r="G70" s="833"/>
      <c r="H70" s="833"/>
      <c r="I70" s="835"/>
      <c r="J70" s="827"/>
      <c r="K70" s="830"/>
      <c r="L70" s="562" t="str">
        <f>mergeValue(A70) &amp;"."&amp; mergeValue(B70)&amp;"."&amp; mergeValue(C70)&amp;"."&amp; mergeValue(D70)</f>
        <v>1.1.1.1</v>
      </c>
      <c r="M70" s="518" t="s">
        <v>21</v>
      </c>
      <c r="N70" s="615"/>
      <c r="O70" s="1376"/>
      <c r="P70" s="1377"/>
      <c r="Q70" s="1377"/>
      <c r="R70" s="1377"/>
      <c r="S70" s="1377"/>
      <c r="T70" s="1377"/>
      <c r="U70" s="1377"/>
      <c r="V70" s="1378"/>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310"/>
      <c r="B71" s="1310"/>
      <c r="C71" s="1310"/>
      <c r="D71" s="1310"/>
      <c r="E71" s="1310">
        <v>1</v>
      </c>
      <c r="F71" s="833"/>
      <c r="G71" s="833"/>
      <c r="H71" s="831">
        <v>1</v>
      </c>
      <c r="I71" s="1310">
        <v>1</v>
      </c>
      <c r="J71" s="833"/>
      <c r="K71" s="838"/>
      <c r="L71" s="562" t="str">
        <f>mergeValue(A71) &amp;"."&amp; mergeValue(B71)&amp;"."&amp; mergeValue(C71)&amp;"."&amp; mergeValue(D71)&amp;"."&amp; mergeValue(E71)</f>
        <v>1.1.1.1.1</v>
      </c>
      <c r="M71" s="524" t="s">
        <v>8</v>
      </c>
      <c r="N71" s="615"/>
      <c r="O71" s="1313"/>
      <c r="P71" s="1314"/>
      <c r="Q71" s="1314"/>
      <c r="R71" s="1314"/>
      <c r="S71" s="1314"/>
      <c r="T71" s="1314"/>
      <c r="U71" s="1314"/>
      <c r="V71" s="1315"/>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310"/>
      <c r="B72" s="1310"/>
      <c r="C72" s="1310"/>
      <c r="D72" s="1310"/>
      <c r="E72" s="1310"/>
      <c r="F72" s="1310">
        <v>1</v>
      </c>
      <c r="G72" s="831"/>
      <c r="H72" s="831"/>
      <c r="I72" s="1310"/>
      <c r="J72" s="1310">
        <v>1</v>
      </c>
      <c r="K72" s="839"/>
      <c r="L72" s="562" t="str">
        <f>mergeValue(A72) &amp;"."&amp; mergeValue(B72)&amp;"."&amp; mergeValue(C72)&amp;"."&amp; mergeValue(D72)&amp;"."&amp; mergeValue(E72)&amp;"."&amp; mergeValue(F72)</f>
        <v>1.1.1.1.1.1</v>
      </c>
      <c r="M72" s="525" t="s">
        <v>9</v>
      </c>
      <c r="N72" s="615"/>
      <c r="O72" s="1313"/>
      <c r="P72" s="1314"/>
      <c r="Q72" s="1314"/>
      <c r="R72" s="1314"/>
      <c r="S72" s="1314"/>
      <c r="T72" s="1314"/>
      <c r="U72" s="1314"/>
      <c r="V72" s="1315"/>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310"/>
      <c r="B73" s="1310"/>
      <c r="C73" s="1310"/>
      <c r="D73" s="1310"/>
      <c r="E73" s="1310"/>
      <c r="F73" s="1310"/>
      <c r="G73" s="831">
        <v>1</v>
      </c>
      <c r="H73" s="831"/>
      <c r="I73" s="1310"/>
      <c r="J73" s="1310"/>
      <c r="K73" s="839">
        <v>1</v>
      </c>
      <c r="L73" s="562" t="str">
        <f>mergeValue(A73) &amp;"."&amp; mergeValue(B73)&amp;"."&amp; mergeValue(C73)&amp;"."&amp; mergeValue(D73)&amp;"."&amp; mergeValue(E73)&amp;"."&amp; mergeValue(F73)&amp;"."&amp; mergeValue(G73)</f>
        <v>1.1.1.1.1.1.1</v>
      </c>
      <c r="M73" s="1016"/>
      <c r="N73" s="615"/>
      <c r="O73" s="532"/>
      <c r="P73" s="532"/>
      <c r="Q73" s="1040"/>
      <c r="R73" s="1305"/>
      <c r="S73" s="1306" t="s">
        <v>83</v>
      </c>
      <c r="T73" s="1305"/>
      <c r="U73" s="1306" t="s">
        <v>83</v>
      </c>
      <c r="V73" s="532"/>
      <c r="W73" s="1280"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310"/>
      <c r="B74" s="1310"/>
      <c r="C74" s="1310"/>
      <c r="D74" s="1310"/>
      <c r="E74" s="1310"/>
      <c r="F74" s="1310"/>
      <c r="G74" s="831"/>
      <c r="H74" s="831"/>
      <c r="I74" s="1310"/>
      <c r="J74" s="1310"/>
      <c r="K74" s="839"/>
      <c r="L74" s="569"/>
      <c r="M74" s="615"/>
      <c r="N74" s="615"/>
      <c r="O74" s="532"/>
      <c r="P74" s="532"/>
      <c r="Q74" s="553" t="str">
        <f>R73 &amp; "-" &amp; T73</f>
        <v>-</v>
      </c>
      <c r="R74" s="1305"/>
      <c r="S74" s="1306"/>
      <c r="T74" s="1305"/>
      <c r="U74" s="1306"/>
      <c r="V74" s="532"/>
      <c r="W74" s="1281"/>
      <c r="X74" s="554"/>
      <c r="Y74" s="558"/>
      <c r="Z74" s="558" t="str">
        <f t="shared" si="2"/>
        <v/>
      </c>
      <c r="AA74" s="558"/>
      <c r="AB74" s="558"/>
      <c r="AC74" s="558"/>
      <c r="AD74" s="554"/>
      <c r="AE74" s="554"/>
      <c r="AF74" s="554"/>
      <c r="AG74" s="554"/>
      <c r="AH74" s="554"/>
      <c r="AI74" s="554"/>
      <c r="AJ74" s="554"/>
    </row>
    <row r="75" spans="1:36" s="493" customFormat="1" ht="15" customHeight="1">
      <c r="A75" s="1310"/>
      <c r="B75" s="1310"/>
      <c r="C75" s="1310"/>
      <c r="D75" s="1310"/>
      <c r="E75" s="1310"/>
      <c r="F75" s="1310"/>
      <c r="G75" s="833"/>
      <c r="H75" s="831"/>
      <c r="I75" s="1310"/>
      <c r="J75" s="1310"/>
      <c r="K75" s="838"/>
      <c r="L75" s="508"/>
      <c r="M75" s="527" t="s">
        <v>24</v>
      </c>
      <c r="N75" s="534"/>
      <c r="O75" s="534"/>
      <c r="P75" s="534"/>
      <c r="Q75" s="534"/>
      <c r="R75" s="534"/>
      <c r="S75" s="534"/>
      <c r="T75" s="534"/>
      <c r="U75" s="534"/>
      <c r="V75" s="530"/>
      <c r="W75" s="1282"/>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310"/>
      <c r="B76" s="1310"/>
      <c r="C76" s="1310"/>
      <c r="D76" s="1310"/>
      <c r="E76" s="1310"/>
      <c r="F76" s="833"/>
      <c r="G76" s="833"/>
      <c r="H76" s="831"/>
      <c r="I76" s="1310"/>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310"/>
      <c r="B77" s="1310"/>
      <c r="C77" s="1310"/>
      <c r="D77" s="1310"/>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310"/>
      <c r="B78" s="1310"/>
      <c r="C78" s="1310"/>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310"/>
      <c r="B79" s="1310"/>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310"/>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310">
        <v>1</v>
      </c>
      <c r="B85" s="867"/>
      <c r="C85" s="867"/>
      <c r="D85" s="867"/>
      <c r="E85" s="868"/>
      <c r="F85" s="869"/>
      <c r="G85" s="867"/>
      <c r="H85" s="867"/>
      <c r="I85" s="870"/>
      <c r="J85" s="865"/>
      <c r="K85" s="874">
        <v>1</v>
      </c>
      <c r="L85" s="562">
        <f>mergeValue(A85)</f>
        <v>1</v>
      </c>
      <c r="M85" s="610" t="s">
        <v>19</v>
      </c>
      <c r="N85" s="549"/>
      <c r="O85" s="1382"/>
      <c r="P85" s="1383"/>
      <c r="Q85" s="1383"/>
      <c r="R85" s="1383"/>
      <c r="S85" s="1383"/>
      <c r="T85" s="1383"/>
      <c r="U85" s="1383"/>
      <c r="V85" s="1384"/>
      <c r="W85" s="1129" t="s">
        <v>718</v>
      </c>
      <c r="X85" s="554"/>
      <c r="Y85" s="554"/>
      <c r="Z85" s="554"/>
      <c r="AA85" s="554"/>
      <c r="AB85" s="554"/>
      <c r="AC85" s="554"/>
      <c r="AD85" s="554"/>
      <c r="AE85" s="554"/>
      <c r="AF85" s="554"/>
      <c r="AG85" s="554"/>
      <c r="AH85" s="554"/>
      <c r="AI85" s="554"/>
    </row>
    <row r="86" spans="1:36" s="493" customFormat="1" ht="22.5">
      <c r="A86" s="1310"/>
      <c r="B86" s="1310">
        <v>1</v>
      </c>
      <c r="C86" s="867"/>
      <c r="D86" s="867"/>
      <c r="E86" s="869"/>
      <c r="F86" s="869"/>
      <c r="G86" s="867"/>
      <c r="H86" s="867"/>
      <c r="I86" s="864"/>
      <c r="J86" s="863"/>
      <c r="K86" s="874">
        <v>1</v>
      </c>
      <c r="L86" s="562" t="str">
        <f>mergeValue(A86) &amp;"."&amp; mergeValue(B86)</f>
        <v>1.1</v>
      </c>
      <c r="M86" s="516" t="s">
        <v>15</v>
      </c>
      <c r="N86" s="549"/>
      <c r="O86" s="1382"/>
      <c r="P86" s="1383"/>
      <c r="Q86" s="1383"/>
      <c r="R86" s="1383"/>
      <c r="S86" s="1383"/>
      <c r="T86" s="1383"/>
      <c r="U86" s="1383"/>
      <c r="V86" s="1384"/>
      <c r="W86" s="1129" t="s">
        <v>459</v>
      </c>
      <c r="X86" s="554"/>
      <c r="Y86" s="554"/>
      <c r="Z86" s="554"/>
      <c r="AA86" s="554"/>
      <c r="AB86" s="554"/>
      <c r="AC86" s="554"/>
      <c r="AD86" s="554"/>
      <c r="AE86" s="554"/>
      <c r="AF86" s="554"/>
      <c r="AG86" s="554"/>
      <c r="AH86" s="554"/>
      <c r="AI86" s="554"/>
    </row>
    <row r="87" spans="1:36" s="493" customFormat="1" ht="22.5">
      <c r="A87" s="1310"/>
      <c r="B87" s="1310"/>
      <c r="C87" s="1310">
        <v>1</v>
      </c>
      <c r="D87" s="867"/>
      <c r="E87" s="869"/>
      <c r="F87" s="869"/>
      <c r="G87" s="867"/>
      <c r="H87" s="867"/>
      <c r="I87" s="871"/>
      <c r="J87" s="863"/>
      <c r="K87" s="874">
        <v>1</v>
      </c>
      <c r="L87" s="562" t="str">
        <f>mergeValue(A87) &amp;"."&amp; mergeValue(B87)&amp;"."&amp; mergeValue(C87)</f>
        <v>1.1.1</v>
      </c>
      <c r="M87" s="517" t="s">
        <v>7</v>
      </c>
      <c r="N87" s="549"/>
      <c r="O87" s="1382"/>
      <c r="P87" s="1383"/>
      <c r="Q87" s="1383"/>
      <c r="R87" s="1383"/>
      <c r="S87" s="1383"/>
      <c r="T87" s="1383"/>
      <c r="U87" s="1383"/>
      <c r="V87" s="1384"/>
      <c r="W87" s="1129" t="s">
        <v>600</v>
      </c>
      <c r="X87" s="554"/>
      <c r="Y87" s="554"/>
      <c r="Z87" s="554"/>
      <c r="AA87" s="554"/>
      <c r="AB87" s="554"/>
      <c r="AC87" s="554"/>
      <c r="AD87" s="554"/>
      <c r="AE87" s="554"/>
      <c r="AF87" s="554"/>
      <c r="AG87" s="554"/>
      <c r="AH87" s="554"/>
      <c r="AI87" s="554"/>
    </row>
    <row r="88" spans="1:36" s="493" customFormat="1" ht="22.5">
      <c r="A88" s="1310"/>
      <c r="B88" s="1310"/>
      <c r="C88" s="1310"/>
      <c r="D88" s="1310">
        <v>1</v>
      </c>
      <c r="E88" s="869"/>
      <c r="F88" s="869"/>
      <c r="G88" s="867"/>
      <c r="H88" s="867"/>
      <c r="I88" s="1310">
        <v>1</v>
      </c>
      <c r="J88" s="863"/>
      <c r="K88" s="874">
        <v>1</v>
      </c>
      <c r="L88" s="562" t="str">
        <f>mergeValue(A88) &amp;"."&amp; mergeValue(B88)&amp;"."&amp; mergeValue(C88)&amp;"."&amp; mergeValue(D88)</f>
        <v>1.1.1.1</v>
      </c>
      <c r="M88" s="518" t="s">
        <v>21</v>
      </c>
      <c r="N88" s="549"/>
      <c r="O88" s="1382"/>
      <c r="P88" s="1383"/>
      <c r="Q88" s="1383"/>
      <c r="R88" s="1383"/>
      <c r="S88" s="1383"/>
      <c r="T88" s="1383"/>
      <c r="U88" s="1383"/>
      <c r="V88" s="1384"/>
      <c r="W88" s="1129" t="s">
        <v>601</v>
      </c>
      <c r="X88" s="554"/>
      <c r="Y88" s="554"/>
      <c r="Z88" s="554"/>
      <c r="AA88" s="554"/>
      <c r="AB88" s="554"/>
      <c r="AC88" s="554"/>
      <c r="AD88" s="554"/>
      <c r="AE88" s="554"/>
      <c r="AF88" s="554"/>
      <c r="AG88" s="554"/>
      <c r="AH88" s="554"/>
      <c r="AI88" s="554"/>
    </row>
    <row r="89" spans="1:36" s="493" customFormat="1" ht="11.25" hidden="1" customHeight="1">
      <c r="A89" s="1310"/>
      <c r="B89" s="1310"/>
      <c r="C89" s="1310"/>
      <c r="D89" s="1310"/>
      <c r="E89" s="1310">
        <v>1</v>
      </c>
      <c r="F89" s="869"/>
      <c r="G89" s="867"/>
      <c r="H89" s="867"/>
      <c r="I89" s="1310"/>
      <c r="J89" s="869"/>
      <c r="K89" s="874">
        <v>1</v>
      </c>
      <c r="L89" s="562"/>
      <c r="M89" s="524"/>
      <c r="N89" s="550"/>
      <c r="O89" s="1386"/>
      <c r="P89" s="1390"/>
      <c r="Q89" s="1390"/>
      <c r="R89" s="1390"/>
      <c r="S89" s="1390"/>
      <c r="T89" s="1390"/>
      <c r="U89" s="1390"/>
      <c r="V89" s="1391"/>
      <c r="W89" s="1090"/>
      <c r="X89" s="554"/>
      <c r="Y89" s="554"/>
      <c r="Z89" s="554"/>
      <c r="AA89" s="554"/>
      <c r="AB89" s="554"/>
      <c r="AC89" s="554"/>
      <c r="AD89" s="554"/>
      <c r="AE89" s="554"/>
      <c r="AF89" s="554"/>
      <c r="AG89" s="554"/>
      <c r="AH89" s="554"/>
      <c r="AI89" s="554"/>
    </row>
    <row r="90" spans="1:36" s="493" customFormat="1" ht="33.75">
      <c r="A90" s="1310"/>
      <c r="B90" s="1310"/>
      <c r="C90" s="1310"/>
      <c r="D90" s="1310"/>
      <c r="E90" s="1310"/>
      <c r="F90" s="1310">
        <v>1</v>
      </c>
      <c r="G90" s="867"/>
      <c r="H90" s="867"/>
      <c r="I90" s="1310"/>
      <c r="J90" s="1327"/>
      <c r="K90" s="874">
        <v>1</v>
      </c>
      <c r="L90" s="562" t="str">
        <f>mergeValue(A90) &amp;"."&amp; mergeValue(B90)&amp;"."&amp; mergeValue(C90)&amp;"."&amp; mergeValue(D90)&amp;"."&amp;  mergeValue(F90)</f>
        <v>1.1.1.1.1</v>
      </c>
      <c r="M90" s="524" t="s">
        <v>9</v>
      </c>
      <c r="N90" s="550"/>
      <c r="O90" s="1313"/>
      <c r="P90" s="1314"/>
      <c r="Q90" s="1314"/>
      <c r="R90" s="1314"/>
      <c r="S90" s="1314"/>
      <c r="T90" s="1314"/>
      <c r="U90" s="1314"/>
      <c r="V90" s="1315"/>
      <c r="W90" s="1129" t="s">
        <v>720</v>
      </c>
      <c r="X90" s="554"/>
      <c r="Y90" s="558" t="str">
        <f>strCheckUnique(Z90:Z93)</f>
        <v/>
      </c>
      <c r="Z90" s="554"/>
      <c r="AA90" s="558"/>
      <c r="AB90" s="554"/>
      <c r="AC90" s="554"/>
      <c r="AD90" s="554"/>
      <c r="AE90" s="554"/>
      <c r="AF90" s="554"/>
      <c r="AG90" s="554"/>
      <c r="AH90" s="554"/>
      <c r="AI90" s="554"/>
    </row>
    <row r="91" spans="1:36" s="493" customFormat="1" ht="99" customHeight="1">
      <c r="A91" s="1310"/>
      <c r="B91" s="1310"/>
      <c r="C91" s="1310"/>
      <c r="D91" s="1310"/>
      <c r="E91" s="1310"/>
      <c r="F91" s="1310"/>
      <c r="G91" s="867">
        <v>1</v>
      </c>
      <c r="H91" s="867"/>
      <c r="I91" s="1310"/>
      <c r="J91" s="1327"/>
      <c r="K91" s="866"/>
      <c r="L91" s="562" t="str">
        <f>mergeValue(A91) &amp;"."&amp; mergeValue(B91)&amp;"."&amp; mergeValue(C91)&amp;"."&amp; mergeValue(D91)&amp;"."&amp;  mergeValue(F91)&amp;"."&amp;  mergeValue(G91)</f>
        <v>1.1.1.1.1.1</v>
      </c>
      <c r="M91" s="1016"/>
      <c r="N91" s="555"/>
      <c r="O91" s="532"/>
      <c r="P91" s="532"/>
      <c r="Q91" s="532"/>
      <c r="R91" s="1316"/>
      <c r="S91" s="1306" t="s">
        <v>83</v>
      </c>
      <c r="T91" s="1316"/>
      <c r="U91" s="1306" t="s">
        <v>83</v>
      </c>
      <c r="V91" s="507"/>
      <c r="W91" s="1280"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310"/>
      <c r="B92" s="1310"/>
      <c r="C92" s="1310"/>
      <c r="D92" s="1310"/>
      <c r="E92" s="1310"/>
      <c r="F92" s="1310"/>
      <c r="G92" s="867"/>
      <c r="H92" s="867"/>
      <c r="I92" s="1310"/>
      <c r="J92" s="1327"/>
      <c r="K92" s="874">
        <v>1</v>
      </c>
      <c r="L92" s="569"/>
      <c r="M92" s="615"/>
      <c r="N92" s="555"/>
      <c r="O92" s="532"/>
      <c r="P92" s="532"/>
      <c r="Q92" s="553" t="str">
        <f>R91 &amp; "-" &amp; T91</f>
        <v>-</v>
      </c>
      <c r="R92" s="1316"/>
      <c r="S92" s="1306"/>
      <c r="T92" s="1316"/>
      <c r="U92" s="1306"/>
      <c r="V92" s="507"/>
      <c r="W92" s="1281"/>
      <c r="X92" s="554"/>
      <c r="Y92" s="558"/>
      <c r="Z92" s="558"/>
      <c r="AA92" s="558"/>
      <c r="AB92" s="558"/>
      <c r="AC92" s="558"/>
      <c r="AD92" s="554"/>
      <c r="AE92" s="554"/>
      <c r="AF92" s="554"/>
      <c r="AG92" s="554"/>
      <c r="AH92" s="554"/>
      <c r="AI92" s="554"/>
    </row>
    <row r="93" spans="1:36" s="492" customFormat="1" ht="15" customHeight="1">
      <c r="A93" s="1310"/>
      <c r="B93" s="1310"/>
      <c r="C93" s="1310"/>
      <c r="D93" s="1310"/>
      <c r="E93" s="1310"/>
      <c r="F93" s="1310"/>
      <c r="G93" s="867"/>
      <c r="H93" s="867"/>
      <c r="I93" s="1310"/>
      <c r="J93" s="1327"/>
      <c r="K93" s="874">
        <v>1</v>
      </c>
      <c r="L93" s="508"/>
      <c r="M93" s="526" t="s">
        <v>24</v>
      </c>
      <c r="N93" s="521"/>
      <c r="O93" s="515"/>
      <c r="P93" s="515"/>
      <c r="Q93" s="515"/>
      <c r="R93" s="542"/>
      <c r="S93" s="534"/>
      <c r="T93" s="533"/>
      <c r="U93" s="521"/>
      <c r="V93" s="530"/>
      <c r="W93" s="1282"/>
      <c r="X93" s="556"/>
      <c r="Y93" s="556"/>
      <c r="Z93" s="556"/>
      <c r="AA93" s="556"/>
      <c r="AB93" s="556"/>
      <c r="AC93" s="556"/>
      <c r="AD93" s="556"/>
      <c r="AE93" s="556"/>
      <c r="AF93" s="556"/>
      <c r="AG93" s="556"/>
      <c r="AH93" s="556"/>
      <c r="AI93" s="556"/>
    </row>
    <row r="94" spans="1:36" s="492" customFormat="1" ht="15" customHeight="1">
      <c r="A94" s="1310"/>
      <c r="B94" s="1310"/>
      <c r="C94" s="1310"/>
      <c r="D94" s="1310"/>
      <c r="E94" s="1310"/>
      <c r="F94" s="869"/>
      <c r="G94" s="869"/>
      <c r="H94" s="867"/>
      <c r="I94" s="1310"/>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310"/>
      <c r="B95" s="1310"/>
      <c r="C95" s="1310"/>
      <c r="D95" s="1310"/>
      <c r="E95" s="869"/>
      <c r="F95" s="869"/>
      <c r="G95" s="869"/>
      <c r="H95" s="867"/>
      <c r="I95" s="1310"/>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310"/>
      <c r="B96" s="1310"/>
      <c r="C96" s="1310"/>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310"/>
      <c r="B97" s="1310"/>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310"/>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310">
        <v>1</v>
      </c>
      <c r="B103" s="1026"/>
      <c r="C103" s="1026"/>
      <c r="D103" s="1026"/>
      <c r="E103" s="1027"/>
      <c r="F103" s="1028"/>
      <c r="G103" s="1026"/>
      <c r="H103" s="1026"/>
      <c r="I103" s="1007"/>
      <c r="J103" s="1012"/>
      <c r="K103" s="1012"/>
      <c r="L103" s="562">
        <f>mergeValue(A103)</f>
        <v>1</v>
      </c>
      <c r="M103" s="610" t="s">
        <v>19</v>
      </c>
      <c r="N103" s="549"/>
      <c r="O103" s="1382"/>
      <c r="P103" s="1383"/>
      <c r="Q103" s="1383"/>
      <c r="R103" s="1383"/>
      <c r="S103" s="1383"/>
      <c r="T103" s="1383"/>
      <c r="U103" s="1383"/>
      <c r="V103" s="1383"/>
      <c r="W103" s="1383"/>
      <c r="X103" s="1383"/>
      <c r="Y103" s="1383"/>
      <c r="Z103" s="1383"/>
      <c r="AA103" s="1384"/>
      <c r="AB103" s="1129" t="s">
        <v>718</v>
      </c>
      <c r="AC103" s="554"/>
      <c r="AD103" s="554"/>
      <c r="AE103" s="554"/>
      <c r="AF103" s="554"/>
      <c r="AG103" s="554"/>
      <c r="AH103" s="554"/>
      <c r="AI103" s="554"/>
      <c r="AJ103" s="554"/>
      <c r="AK103" s="554"/>
      <c r="AL103" s="554"/>
      <c r="AM103" s="554"/>
      <c r="AN103" s="554"/>
    </row>
    <row r="104" spans="1:40" s="493" customFormat="1" ht="22.5">
      <c r="A104" s="1310"/>
      <c r="B104" s="1310">
        <v>1</v>
      </c>
      <c r="C104" s="1026"/>
      <c r="D104" s="1026"/>
      <c r="E104" s="1028"/>
      <c r="F104" s="1028"/>
      <c r="G104" s="1026"/>
      <c r="H104" s="1026"/>
      <c r="I104" s="1014"/>
      <c r="J104" s="1009"/>
      <c r="K104" s="1008"/>
      <c r="L104" s="562" t="str">
        <f>mergeValue(A104) &amp;"."&amp; mergeValue(B104)</f>
        <v>1.1</v>
      </c>
      <c r="M104" s="516" t="s">
        <v>15</v>
      </c>
      <c r="N104" s="549"/>
      <c r="O104" s="1382"/>
      <c r="P104" s="1383"/>
      <c r="Q104" s="1383"/>
      <c r="R104" s="1383"/>
      <c r="S104" s="1383"/>
      <c r="T104" s="1383"/>
      <c r="U104" s="1383"/>
      <c r="V104" s="1383"/>
      <c r="W104" s="1383"/>
      <c r="X104" s="1383"/>
      <c r="Y104" s="1383"/>
      <c r="Z104" s="1383"/>
      <c r="AA104" s="1384"/>
      <c r="AB104" s="1129" t="s">
        <v>459</v>
      </c>
      <c r="AC104" s="554"/>
      <c r="AD104" s="554"/>
      <c r="AE104" s="554"/>
      <c r="AF104" s="554"/>
      <c r="AG104" s="554"/>
      <c r="AH104" s="554"/>
      <c r="AI104" s="554"/>
      <c r="AJ104" s="554"/>
      <c r="AK104" s="554"/>
      <c r="AL104" s="554"/>
      <c r="AM104" s="554"/>
      <c r="AN104" s="554"/>
    </row>
    <row r="105" spans="1:40" s="493" customFormat="1" ht="22.5">
      <c r="A105" s="1310"/>
      <c r="B105" s="1310"/>
      <c r="C105" s="1310">
        <v>1</v>
      </c>
      <c r="D105" s="1026"/>
      <c r="E105" s="1028"/>
      <c r="F105" s="1028"/>
      <c r="G105" s="1026"/>
      <c r="H105" s="1026"/>
      <c r="I105" s="1014"/>
      <c r="J105" s="1009"/>
      <c r="K105" s="1008"/>
      <c r="L105" s="562" t="str">
        <f>mergeValue(A105) &amp;"."&amp; mergeValue(B105)&amp;"."&amp; mergeValue(C105)</f>
        <v>1.1.1</v>
      </c>
      <c r="M105" s="517" t="s">
        <v>7</v>
      </c>
      <c r="N105" s="549"/>
      <c r="O105" s="1382"/>
      <c r="P105" s="1383"/>
      <c r="Q105" s="1383"/>
      <c r="R105" s="1383"/>
      <c r="S105" s="1383"/>
      <c r="T105" s="1383"/>
      <c r="U105" s="1383"/>
      <c r="V105" s="1383"/>
      <c r="W105" s="1383"/>
      <c r="X105" s="1383"/>
      <c r="Y105" s="1383"/>
      <c r="Z105" s="1383"/>
      <c r="AA105" s="1384"/>
      <c r="AB105" s="1129" t="s">
        <v>600</v>
      </c>
      <c r="AC105" s="554"/>
      <c r="AD105" s="554"/>
      <c r="AE105" s="554"/>
      <c r="AF105" s="554"/>
      <c r="AG105" s="554"/>
      <c r="AH105" s="554"/>
      <c r="AI105" s="554"/>
      <c r="AJ105" s="554"/>
      <c r="AK105" s="554"/>
      <c r="AL105" s="554"/>
      <c r="AM105" s="554"/>
      <c r="AN105" s="554"/>
    </row>
    <row r="106" spans="1:40" s="493" customFormat="1" ht="22.5">
      <c r="A106" s="1310"/>
      <c r="B106" s="1310"/>
      <c r="C106" s="1310"/>
      <c r="D106" s="1310">
        <v>1</v>
      </c>
      <c r="E106" s="1028"/>
      <c r="F106" s="1028"/>
      <c r="G106" s="1026"/>
      <c r="H106" s="1026"/>
      <c r="I106" s="1014"/>
      <c r="J106" s="1009"/>
      <c r="K106" s="1008"/>
      <c r="L106" s="562" t="str">
        <f>mergeValue(A106) &amp;"."&amp; mergeValue(B106)&amp;"."&amp; mergeValue(C106)&amp;"."&amp; mergeValue(D106)</f>
        <v>1.1.1.1</v>
      </c>
      <c r="M106" s="518" t="s">
        <v>21</v>
      </c>
      <c r="N106" s="549"/>
      <c r="O106" s="1382"/>
      <c r="P106" s="1383"/>
      <c r="Q106" s="1383"/>
      <c r="R106" s="1383"/>
      <c r="S106" s="1383"/>
      <c r="T106" s="1383"/>
      <c r="U106" s="1383"/>
      <c r="V106" s="1383"/>
      <c r="W106" s="1383"/>
      <c r="X106" s="1383"/>
      <c r="Y106" s="1383"/>
      <c r="Z106" s="1383"/>
      <c r="AA106" s="1384"/>
      <c r="AB106" s="1129" t="s">
        <v>601</v>
      </c>
      <c r="AC106" s="554"/>
      <c r="AD106" s="554"/>
      <c r="AE106" s="554"/>
      <c r="AF106" s="554"/>
      <c r="AG106" s="554"/>
      <c r="AH106" s="554"/>
      <c r="AI106" s="554"/>
      <c r="AJ106" s="554"/>
      <c r="AK106" s="554"/>
      <c r="AL106" s="554"/>
      <c r="AM106" s="554"/>
      <c r="AN106" s="554"/>
    </row>
    <row r="107" spans="1:40" s="493" customFormat="1" ht="14.25" hidden="1">
      <c r="A107" s="1310"/>
      <c r="B107" s="1310"/>
      <c r="C107" s="1310"/>
      <c r="D107" s="1310"/>
      <c r="E107" s="1310">
        <v>1</v>
      </c>
      <c r="F107" s="1028"/>
      <c r="G107" s="1026"/>
      <c r="H107" s="1026"/>
      <c r="I107" s="1013"/>
      <c r="J107" s="1009"/>
      <c r="K107" s="1008"/>
      <c r="L107" s="562"/>
      <c r="M107" s="524"/>
      <c r="N107" s="550"/>
      <c r="O107" s="1386"/>
      <c r="P107" s="1390"/>
      <c r="Q107" s="1390"/>
      <c r="R107" s="1390"/>
      <c r="S107" s="1390"/>
      <c r="T107" s="1390"/>
      <c r="U107" s="1390"/>
      <c r="V107" s="1390"/>
      <c r="W107" s="1390"/>
      <c r="X107" s="1390"/>
      <c r="Y107" s="1390"/>
      <c r="Z107" s="1390"/>
      <c r="AA107" s="1391"/>
      <c r="AB107" s="1129"/>
      <c r="AC107" s="554"/>
      <c r="AD107" s="554"/>
      <c r="AE107" s="554"/>
      <c r="AF107" s="554"/>
      <c r="AG107" s="554"/>
      <c r="AH107" s="554"/>
      <c r="AI107" s="554"/>
      <c r="AJ107" s="554"/>
      <c r="AK107" s="554"/>
      <c r="AL107" s="554"/>
      <c r="AM107" s="554"/>
      <c r="AN107" s="554"/>
    </row>
    <row r="108" spans="1:40" s="493" customFormat="1" ht="33.75">
      <c r="A108" s="1310"/>
      <c r="B108" s="1310"/>
      <c r="C108" s="1310"/>
      <c r="D108" s="1310"/>
      <c r="E108" s="1310"/>
      <c r="F108" s="1310">
        <v>1</v>
      </c>
      <c r="G108" s="1026"/>
      <c r="H108" s="1026"/>
      <c r="I108" s="1329"/>
      <c r="J108" s="1009"/>
      <c r="K108" s="1008"/>
      <c r="L108" s="562" t="str">
        <f>mergeValue(A108) &amp;"."&amp; mergeValue(B108)&amp;"."&amp; mergeValue(C108)&amp;"."&amp; mergeValue(D108)&amp;"."&amp; mergeValue(F108)</f>
        <v>1.1.1.1.1</v>
      </c>
      <c r="M108" s="525" t="s">
        <v>9</v>
      </c>
      <c r="N108" s="550"/>
      <c r="O108" s="1313"/>
      <c r="P108" s="1314"/>
      <c r="Q108" s="1314"/>
      <c r="R108" s="1314"/>
      <c r="S108" s="1314"/>
      <c r="T108" s="1314"/>
      <c r="U108" s="1314"/>
      <c r="V108" s="1314"/>
      <c r="W108" s="1314"/>
      <c r="X108" s="1314"/>
      <c r="Y108" s="1314"/>
      <c r="Z108" s="1314"/>
      <c r="AA108" s="1315"/>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310"/>
      <c r="B109" s="1310"/>
      <c r="C109" s="1310"/>
      <c r="D109" s="1310"/>
      <c r="E109" s="1310"/>
      <c r="F109" s="1310"/>
      <c r="G109" s="1310">
        <v>1</v>
      </c>
      <c r="H109" s="1026"/>
      <c r="I109" s="1329"/>
      <c r="J109" s="1330"/>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316"/>
      <c r="X109" s="1306" t="s">
        <v>83</v>
      </c>
      <c r="Y109" s="1316"/>
      <c r="Z109" s="1306"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310"/>
      <c r="B110" s="1310"/>
      <c r="C110" s="1310"/>
      <c r="D110" s="1310"/>
      <c r="E110" s="1310"/>
      <c r="F110" s="1310"/>
      <c r="G110" s="1310"/>
      <c r="H110" s="1026">
        <v>1</v>
      </c>
      <c r="I110" s="1329"/>
      <c r="J110" s="1330"/>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316"/>
      <c r="X110" s="1306"/>
      <c r="Y110" s="1316"/>
      <c r="Z110" s="1306"/>
      <c r="AA110" s="637"/>
      <c r="AB110" s="1280" t="s">
        <v>739</v>
      </c>
      <c r="AC110" s="554" t="str">
        <f>strCheckDate(O110:AA110)</f>
        <v/>
      </c>
      <c r="AD110" s="554"/>
      <c r="AE110" s="554"/>
      <c r="AF110" s="558"/>
      <c r="AG110" s="554"/>
      <c r="AH110" s="554"/>
      <c r="AI110" s="554"/>
      <c r="AJ110" s="554"/>
      <c r="AK110" s="554"/>
      <c r="AL110" s="554"/>
      <c r="AM110" s="554"/>
      <c r="AN110" s="554"/>
    </row>
    <row r="111" spans="1:40" s="493" customFormat="1" ht="14.25" hidden="1">
      <c r="A111" s="1310"/>
      <c r="B111" s="1310"/>
      <c r="C111" s="1310"/>
      <c r="D111" s="1310"/>
      <c r="E111" s="1310"/>
      <c r="F111" s="1310"/>
      <c r="G111" s="1310"/>
      <c r="H111" s="1026"/>
      <c r="I111" s="1329"/>
      <c r="J111" s="1330"/>
      <c r="K111" s="1015"/>
      <c r="L111" s="569"/>
      <c r="M111" s="615"/>
      <c r="N111" s="615"/>
      <c r="O111" s="532"/>
      <c r="P111" s="463"/>
      <c r="Q111" s="463"/>
      <c r="R111" s="463"/>
      <c r="S111" s="463"/>
      <c r="T111" s="463"/>
      <c r="U111" s="529"/>
      <c r="V111" s="553"/>
      <c r="W111" s="1305"/>
      <c r="X111" s="1306"/>
      <c r="Y111" s="1305"/>
      <c r="Z111" s="1306"/>
      <c r="AA111" s="507"/>
      <c r="AB111" s="1281"/>
      <c r="AC111" s="554"/>
      <c r="AD111" s="554"/>
      <c r="AE111" s="554"/>
      <c r="AF111" s="558">
        <f ca="1">OFFSET(AF111,-1,0)</f>
        <v>0</v>
      </c>
      <c r="AG111" s="554"/>
      <c r="AH111" s="554"/>
      <c r="AI111" s="554"/>
      <c r="AJ111" s="554"/>
      <c r="AK111" s="554"/>
      <c r="AL111" s="554"/>
      <c r="AM111" s="554"/>
      <c r="AN111" s="554"/>
    </row>
    <row r="112" spans="1:40" s="492" customFormat="1" ht="15" customHeight="1">
      <c r="A112" s="1310"/>
      <c r="B112" s="1310"/>
      <c r="C112" s="1310"/>
      <c r="D112" s="1310"/>
      <c r="E112" s="1310"/>
      <c r="F112" s="1310"/>
      <c r="G112" s="1310"/>
      <c r="H112" s="1026"/>
      <c r="I112" s="1329"/>
      <c r="J112" s="1330"/>
      <c r="K112" s="1017"/>
      <c r="L112" s="508"/>
      <c r="M112" s="527" t="s">
        <v>40</v>
      </c>
      <c r="N112" s="521"/>
      <c r="O112" s="515"/>
      <c r="P112" s="515"/>
      <c r="Q112" s="515"/>
      <c r="R112" s="515"/>
      <c r="S112" s="515"/>
      <c r="T112" s="515"/>
      <c r="U112" s="515"/>
      <c r="V112" s="515"/>
      <c r="W112" s="533"/>
      <c r="X112" s="534"/>
      <c r="Y112" s="533"/>
      <c r="Z112" s="521"/>
      <c r="AA112" s="530"/>
      <c r="AB112" s="1282"/>
      <c r="AC112" s="556"/>
      <c r="AD112" s="556"/>
      <c r="AE112" s="556"/>
      <c r="AF112" s="556"/>
      <c r="AG112" s="556"/>
      <c r="AH112" s="556"/>
      <c r="AI112" s="556"/>
      <c r="AJ112" s="556"/>
      <c r="AK112" s="556"/>
      <c r="AL112" s="556"/>
      <c r="AM112" s="556"/>
      <c r="AN112" s="556"/>
    </row>
    <row r="113" spans="1:40" s="492" customFormat="1" ht="15" customHeight="1">
      <c r="A113" s="1310"/>
      <c r="B113" s="1310"/>
      <c r="C113" s="1310"/>
      <c r="D113" s="1310"/>
      <c r="E113" s="1310"/>
      <c r="F113" s="1310"/>
      <c r="G113" s="1026"/>
      <c r="H113" s="1026"/>
      <c r="I113" s="1329"/>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310"/>
      <c r="B114" s="1310"/>
      <c r="C114" s="1310"/>
      <c r="D114" s="1310"/>
      <c r="E114" s="1310"/>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310"/>
      <c r="B115" s="1310"/>
      <c r="C115" s="1310"/>
      <c r="D115" s="1310"/>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310"/>
      <c r="B116" s="1310"/>
      <c r="C116" s="1310"/>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310"/>
      <c r="B117" s="1310"/>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310"/>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310">
        <v>1</v>
      </c>
      <c r="B125" s="888"/>
      <c r="C125" s="888"/>
      <c r="D125" s="888"/>
      <c r="E125" s="889"/>
      <c r="F125" s="890"/>
      <c r="G125" s="890"/>
      <c r="H125" s="890"/>
      <c r="I125" s="891"/>
      <c r="J125" s="886"/>
      <c r="K125" s="893"/>
      <c r="L125" s="562">
        <f>mergeValue(A125)</f>
        <v>1</v>
      </c>
      <c r="M125" s="610" t="s">
        <v>19</v>
      </c>
      <c r="N125" s="549"/>
      <c r="O125" s="1322"/>
      <c r="P125" s="1322"/>
      <c r="Q125" s="1322"/>
      <c r="R125" s="1322"/>
      <c r="S125" s="1322"/>
      <c r="T125" s="1322"/>
      <c r="U125" s="1322"/>
      <c r="V125" s="1322"/>
      <c r="W125" s="1129" t="s">
        <v>718</v>
      </c>
      <c r="X125" s="554"/>
      <c r="Y125" s="554"/>
      <c r="Z125" s="554"/>
      <c r="AA125" s="554"/>
      <c r="AB125" s="554"/>
      <c r="AC125" s="554"/>
      <c r="AD125" s="554"/>
      <c r="AE125" s="554"/>
      <c r="AF125" s="554"/>
      <c r="AG125" s="554"/>
      <c r="AH125" s="554"/>
    </row>
    <row r="126" spans="1:40" s="493" customFormat="1" ht="22.5">
      <c r="A126" s="1310"/>
      <c r="B126" s="1310">
        <v>1</v>
      </c>
      <c r="C126" s="888"/>
      <c r="D126" s="888"/>
      <c r="E126" s="890"/>
      <c r="F126" s="890"/>
      <c r="G126" s="890"/>
      <c r="H126" s="890"/>
      <c r="I126" s="885"/>
      <c r="J126" s="884"/>
      <c r="K126" s="887"/>
      <c r="L126" s="562" t="str">
        <f>mergeValue(A126) &amp;"."&amp; mergeValue(B126)</f>
        <v>1.1</v>
      </c>
      <c r="M126" s="516" t="s">
        <v>15</v>
      </c>
      <c r="N126" s="549"/>
      <c r="O126" s="1322"/>
      <c r="P126" s="1322"/>
      <c r="Q126" s="1322"/>
      <c r="R126" s="1322"/>
      <c r="S126" s="1322"/>
      <c r="T126" s="1322"/>
      <c r="U126" s="1322"/>
      <c r="V126" s="1322"/>
      <c r="W126" s="1129" t="s">
        <v>459</v>
      </c>
      <c r="X126" s="554"/>
      <c r="Y126" s="554"/>
      <c r="Z126" s="554"/>
      <c r="AA126" s="554"/>
      <c r="AB126" s="554"/>
      <c r="AC126" s="554"/>
      <c r="AD126" s="554"/>
      <c r="AE126" s="554"/>
      <c r="AF126" s="554"/>
      <c r="AG126" s="554"/>
      <c r="AH126" s="554"/>
    </row>
    <row r="127" spans="1:40" s="493" customFormat="1" ht="22.5">
      <c r="A127" s="1310"/>
      <c r="B127" s="1310"/>
      <c r="C127" s="1310">
        <v>1</v>
      </c>
      <c r="D127" s="888"/>
      <c r="E127" s="890"/>
      <c r="F127" s="890"/>
      <c r="G127" s="890"/>
      <c r="H127" s="890"/>
      <c r="I127" s="892"/>
      <c r="J127" s="884"/>
      <c r="K127" s="887"/>
      <c r="L127" s="562" t="str">
        <f>mergeValue(A127) &amp;"."&amp; mergeValue(B127)&amp;"."&amp; mergeValue(C127)</f>
        <v>1.1.1</v>
      </c>
      <c r="M127" s="517" t="s">
        <v>7</v>
      </c>
      <c r="N127" s="549"/>
      <c r="O127" s="1322"/>
      <c r="P127" s="1322"/>
      <c r="Q127" s="1322"/>
      <c r="R127" s="1322"/>
      <c r="S127" s="1322"/>
      <c r="T127" s="1322"/>
      <c r="U127" s="1322"/>
      <c r="V127" s="1322"/>
      <c r="W127" s="1129" t="s">
        <v>600</v>
      </c>
      <c r="X127" s="554"/>
      <c r="Y127" s="554"/>
      <c r="Z127" s="554"/>
      <c r="AA127" s="554"/>
      <c r="AB127" s="554"/>
      <c r="AC127" s="554"/>
      <c r="AD127" s="554"/>
      <c r="AE127" s="554"/>
      <c r="AF127" s="554"/>
      <c r="AG127" s="554"/>
      <c r="AH127" s="554"/>
    </row>
    <row r="128" spans="1:40" s="493" customFormat="1" ht="22.5">
      <c r="A128" s="1310"/>
      <c r="B128" s="1310"/>
      <c r="C128" s="1310"/>
      <c r="D128" s="1310">
        <v>1</v>
      </c>
      <c r="E128" s="890"/>
      <c r="F128" s="890"/>
      <c r="G128" s="890"/>
      <c r="H128" s="890"/>
      <c r="I128" s="892"/>
      <c r="J128" s="884"/>
      <c r="K128" s="887"/>
      <c r="L128" s="562" t="str">
        <f>mergeValue(A128) &amp;"."&amp; mergeValue(B128)&amp;"."&amp; mergeValue(C128)&amp;"."&amp; mergeValue(D128)</f>
        <v>1.1.1.1</v>
      </c>
      <c r="M128" s="518" t="s">
        <v>21</v>
      </c>
      <c r="N128" s="549"/>
      <c r="O128" s="1322"/>
      <c r="P128" s="1322"/>
      <c r="Q128" s="1322"/>
      <c r="R128" s="1322"/>
      <c r="S128" s="1322"/>
      <c r="T128" s="1322"/>
      <c r="U128" s="1322"/>
      <c r="V128" s="1322"/>
      <c r="W128" s="1129" t="s">
        <v>601</v>
      </c>
      <c r="X128" s="554"/>
      <c r="Y128" s="554"/>
      <c r="Z128" s="554"/>
      <c r="AA128" s="554"/>
      <c r="AB128" s="554"/>
      <c r="AC128" s="554"/>
      <c r="AD128" s="554"/>
      <c r="AE128" s="554"/>
      <c r="AF128" s="554"/>
      <c r="AG128" s="554"/>
      <c r="AH128" s="554"/>
    </row>
    <row r="129" spans="1:34" s="493" customFormat="1" ht="11.25" hidden="1" customHeight="1">
      <c r="A129" s="1310"/>
      <c r="B129" s="1310"/>
      <c r="C129" s="1310"/>
      <c r="D129" s="1310"/>
      <c r="E129" s="1310">
        <v>1</v>
      </c>
      <c r="F129" s="890"/>
      <c r="G129" s="890"/>
      <c r="H129" s="888">
        <v>1</v>
      </c>
      <c r="I129" s="1310">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310"/>
      <c r="B130" s="1310"/>
      <c r="C130" s="1310"/>
      <c r="D130" s="1310"/>
      <c r="E130" s="1310"/>
      <c r="F130" s="1310">
        <v>1</v>
      </c>
      <c r="G130" s="888"/>
      <c r="H130" s="888"/>
      <c r="I130" s="1310"/>
      <c r="J130" s="1310">
        <v>1</v>
      </c>
      <c r="K130" s="896"/>
      <c r="L130" s="562" t="str">
        <f>mergeValue(A130) &amp;"."&amp; mergeValue(B130)&amp;"."&amp; mergeValue(C130)&amp;"."&amp; mergeValue(D130)&amp;"."&amp;  mergeValue(F130)</f>
        <v>1.1.1.1.1</v>
      </c>
      <c r="M130" s="525" t="s">
        <v>9</v>
      </c>
      <c r="N130" s="550"/>
      <c r="O130" s="1312"/>
      <c r="P130" s="1312"/>
      <c r="Q130" s="1312"/>
      <c r="R130" s="1312"/>
      <c r="S130" s="1312"/>
      <c r="T130" s="1312"/>
      <c r="U130" s="1312"/>
      <c r="V130" s="1312"/>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310"/>
      <c r="B131" s="1310"/>
      <c r="C131" s="1310"/>
      <c r="D131" s="1310"/>
      <c r="E131" s="1310"/>
      <c r="F131" s="1310"/>
      <c r="G131" s="888">
        <v>1</v>
      </c>
      <c r="H131" s="888"/>
      <c r="I131" s="1310"/>
      <c r="J131" s="1310"/>
      <c r="K131" s="896">
        <v>1</v>
      </c>
      <c r="L131" s="562" t="str">
        <f>mergeValue(A131) &amp;"."&amp; mergeValue(B131)&amp;"."&amp; mergeValue(C131)&amp;"."&amp; mergeValue(D131)&amp;"."&amp; mergeValue(F131)&amp;"."&amp; mergeValue(G131)</f>
        <v>1.1.1.1.1.1</v>
      </c>
      <c r="M131" s="1016"/>
      <c r="N131" s="555"/>
      <c r="O131" s="532"/>
      <c r="P131" s="532"/>
      <c r="Q131" s="1040"/>
      <c r="R131" s="1316"/>
      <c r="S131" s="1306" t="s">
        <v>83</v>
      </c>
      <c r="T131" s="1316"/>
      <c r="U131" s="1306" t="s">
        <v>84</v>
      </c>
      <c r="V131" s="547"/>
      <c r="W131" s="1280"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310"/>
      <c r="B132" s="1310"/>
      <c r="C132" s="1310"/>
      <c r="D132" s="1310"/>
      <c r="E132" s="1310"/>
      <c r="F132" s="1310"/>
      <c r="G132" s="888"/>
      <c r="H132" s="888"/>
      <c r="I132" s="1310"/>
      <c r="J132" s="1310"/>
      <c r="K132" s="896"/>
      <c r="L132" s="569"/>
      <c r="M132" s="615"/>
      <c r="N132" s="555"/>
      <c r="O132" s="532"/>
      <c r="P132" s="532"/>
      <c r="Q132" s="553" t="str">
        <f>R131 &amp; "-" &amp; T131</f>
        <v>-</v>
      </c>
      <c r="R132" s="1305"/>
      <c r="S132" s="1306"/>
      <c r="T132" s="1305"/>
      <c r="U132" s="1306"/>
      <c r="V132" s="547"/>
      <c r="W132" s="1281"/>
      <c r="X132" s="554"/>
      <c r="Y132" s="554"/>
      <c r="Z132" s="554"/>
      <c r="AA132" s="554"/>
      <c r="AB132" s="554"/>
      <c r="AC132" s="554"/>
      <c r="AD132" s="554"/>
      <c r="AE132" s="554"/>
      <c r="AF132" s="554"/>
      <c r="AG132" s="554"/>
      <c r="AH132" s="554"/>
    </row>
    <row r="133" spans="1:34" s="492" customFormat="1" ht="15" customHeight="1">
      <c r="A133" s="1310"/>
      <c r="B133" s="1310"/>
      <c r="C133" s="1310"/>
      <c r="D133" s="1310"/>
      <c r="E133" s="1310"/>
      <c r="F133" s="1310"/>
      <c r="G133" s="890"/>
      <c r="H133" s="888"/>
      <c r="I133" s="1310"/>
      <c r="J133" s="1310"/>
      <c r="K133" s="895"/>
      <c r="L133" s="508"/>
      <c r="M133" s="526" t="s">
        <v>24</v>
      </c>
      <c r="N133" s="521"/>
      <c r="O133" s="515"/>
      <c r="P133" s="515"/>
      <c r="Q133" s="515"/>
      <c r="R133" s="542"/>
      <c r="S133" s="534"/>
      <c r="T133" s="533"/>
      <c r="U133" s="521"/>
      <c r="V133" s="530"/>
      <c r="W133" s="1282"/>
      <c r="X133" s="556"/>
      <c r="Y133" s="556"/>
      <c r="Z133" s="556"/>
      <c r="AA133" s="556"/>
      <c r="AB133" s="556"/>
      <c r="AC133" s="556"/>
      <c r="AD133" s="556"/>
      <c r="AE133" s="556"/>
      <c r="AF133" s="556"/>
      <c r="AG133" s="556"/>
      <c r="AH133" s="556"/>
    </row>
    <row r="134" spans="1:34" s="492" customFormat="1" ht="15" customHeight="1">
      <c r="A134" s="1310"/>
      <c r="B134" s="1310"/>
      <c r="C134" s="1310"/>
      <c r="D134" s="1310"/>
      <c r="E134" s="1310"/>
      <c r="F134" s="890"/>
      <c r="G134" s="890"/>
      <c r="H134" s="888"/>
      <c r="I134" s="1310"/>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310"/>
      <c r="B135" s="1310"/>
      <c r="C135" s="1310"/>
      <c r="D135" s="1310"/>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310"/>
      <c r="B136" s="1310"/>
      <c r="C136" s="1310"/>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310"/>
      <c r="B137" s="1310"/>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310"/>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310">
        <v>1</v>
      </c>
      <c r="B143" s="906"/>
      <c r="C143" s="906"/>
      <c r="D143" s="906"/>
      <c r="E143" s="907"/>
      <c r="F143" s="908"/>
      <c r="G143" s="908"/>
      <c r="H143" s="908"/>
      <c r="I143" s="909"/>
      <c r="J143" s="904"/>
      <c r="K143" s="911"/>
      <c r="L143" s="562">
        <f>mergeValue(A143)</f>
        <v>1</v>
      </c>
      <c r="M143" s="610" t="s">
        <v>19</v>
      </c>
      <c r="N143" s="549"/>
      <c r="O143" s="1322"/>
      <c r="P143" s="1322"/>
      <c r="Q143" s="1322"/>
      <c r="R143" s="1322"/>
      <c r="S143" s="1322"/>
      <c r="T143" s="1322"/>
      <c r="U143" s="1322"/>
      <c r="V143" s="1322"/>
      <c r="W143" s="1129" t="s">
        <v>718</v>
      </c>
      <c r="X143" s="554"/>
      <c r="Y143" s="554"/>
      <c r="Z143" s="554"/>
      <c r="AA143" s="554"/>
      <c r="AB143" s="554"/>
      <c r="AC143" s="554"/>
      <c r="AD143" s="554"/>
      <c r="AE143" s="554"/>
      <c r="AF143" s="554"/>
      <c r="AG143" s="554"/>
      <c r="AH143" s="554"/>
    </row>
    <row r="144" spans="1:34" s="493" customFormat="1" ht="22.5">
      <c r="A144" s="1310"/>
      <c r="B144" s="1310">
        <v>1</v>
      </c>
      <c r="C144" s="906"/>
      <c r="D144" s="906"/>
      <c r="E144" s="908"/>
      <c r="F144" s="908"/>
      <c r="G144" s="908"/>
      <c r="H144" s="908"/>
      <c r="I144" s="903"/>
      <c r="J144" s="902"/>
      <c r="K144" s="905"/>
      <c r="L144" s="562" t="str">
        <f>mergeValue(A144) &amp;"."&amp; mergeValue(B144)</f>
        <v>1.1</v>
      </c>
      <c r="M144" s="516" t="s">
        <v>15</v>
      </c>
      <c r="N144" s="549"/>
      <c r="O144" s="1322"/>
      <c r="P144" s="1322"/>
      <c r="Q144" s="1322"/>
      <c r="R144" s="1322"/>
      <c r="S144" s="1322"/>
      <c r="T144" s="1322"/>
      <c r="U144" s="1322"/>
      <c r="V144" s="1322"/>
      <c r="W144" s="1129" t="s">
        <v>459</v>
      </c>
      <c r="X144" s="554"/>
      <c r="Y144" s="554"/>
      <c r="Z144" s="554"/>
      <c r="AA144" s="554"/>
      <c r="AB144" s="554"/>
      <c r="AC144" s="554"/>
      <c r="AD144" s="554"/>
      <c r="AE144" s="554"/>
      <c r="AF144" s="554"/>
      <c r="AG144" s="554"/>
      <c r="AH144" s="554"/>
    </row>
    <row r="145" spans="1:35" s="493" customFormat="1" ht="22.5">
      <c r="A145" s="1310"/>
      <c r="B145" s="1310"/>
      <c r="C145" s="1310">
        <v>1</v>
      </c>
      <c r="D145" s="906"/>
      <c r="E145" s="908"/>
      <c r="F145" s="908"/>
      <c r="G145" s="908"/>
      <c r="H145" s="908"/>
      <c r="I145" s="910"/>
      <c r="J145" s="902"/>
      <c r="K145" s="905"/>
      <c r="L145" s="562" t="str">
        <f>mergeValue(A145) &amp;"."&amp; mergeValue(B145)&amp;"."&amp; mergeValue(C145)</f>
        <v>1.1.1</v>
      </c>
      <c r="M145" s="517" t="s">
        <v>7</v>
      </c>
      <c r="N145" s="549"/>
      <c r="O145" s="1322"/>
      <c r="P145" s="1322"/>
      <c r="Q145" s="1322"/>
      <c r="R145" s="1322"/>
      <c r="S145" s="1322"/>
      <c r="T145" s="1322"/>
      <c r="U145" s="1322"/>
      <c r="V145" s="1322"/>
      <c r="W145" s="1129" t="s">
        <v>600</v>
      </c>
      <c r="X145" s="554"/>
      <c r="Y145" s="554"/>
      <c r="Z145" s="554"/>
      <c r="AA145" s="554"/>
      <c r="AB145" s="554"/>
      <c r="AC145" s="554"/>
      <c r="AD145" s="554"/>
      <c r="AE145" s="554"/>
      <c r="AF145" s="554"/>
      <c r="AG145" s="554"/>
      <c r="AH145" s="554"/>
    </row>
    <row r="146" spans="1:35" s="493" customFormat="1" ht="22.5">
      <c r="A146" s="1310"/>
      <c r="B146" s="1310"/>
      <c r="C146" s="1310"/>
      <c r="D146" s="1310">
        <v>1</v>
      </c>
      <c r="E146" s="908"/>
      <c r="F146" s="908"/>
      <c r="G146" s="908"/>
      <c r="H146" s="908"/>
      <c r="I146" s="910"/>
      <c r="J146" s="902"/>
      <c r="K146" s="905"/>
      <c r="L146" s="562" t="str">
        <f>mergeValue(A146) &amp;"."&amp; mergeValue(B146)&amp;"."&amp; mergeValue(C146)&amp;"."&amp; mergeValue(D146)</f>
        <v>1.1.1.1</v>
      </c>
      <c r="M146" s="518" t="s">
        <v>21</v>
      </c>
      <c r="N146" s="549"/>
      <c r="O146" s="1322"/>
      <c r="P146" s="1322"/>
      <c r="Q146" s="1322"/>
      <c r="R146" s="1322"/>
      <c r="S146" s="1322"/>
      <c r="T146" s="1322"/>
      <c r="U146" s="1322"/>
      <c r="V146" s="1322"/>
      <c r="W146" s="1129" t="s">
        <v>601</v>
      </c>
      <c r="X146" s="554"/>
      <c r="Y146" s="554"/>
      <c r="Z146" s="554"/>
      <c r="AA146" s="554"/>
      <c r="AB146" s="554"/>
      <c r="AC146" s="554"/>
      <c r="AD146" s="554"/>
      <c r="AE146" s="554"/>
      <c r="AF146" s="554"/>
      <c r="AG146" s="554"/>
      <c r="AH146" s="554"/>
    </row>
    <row r="147" spans="1:35" s="493" customFormat="1" ht="11.25" hidden="1" customHeight="1">
      <c r="A147" s="1310"/>
      <c r="B147" s="1310"/>
      <c r="C147" s="1310"/>
      <c r="D147" s="1310"/>
      <c r="E147" s="1310">
        <v>1</v>
      </c>
      <c r="F147" s="908"/>
      <c r="G147" s="908"/>
      <c r="H147" s="906">
        <v>1</v>
      </c>
      <c r="I147" s="1310">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310"/>
      <c r="B148" s="1310"/>
      <c r="C148" s="1310"/>
      <c r="D148" s="1310"/>
      <c r="E148" s="1310"/>
      <c r="F148" s="1310">
        <v>1</v>
      </c>
      <c r="G148" s="906"/>
      <c r="H148" s="906"/>
      <c r="I148" s="1310"/>
      <c r="J148" s="1310">
        <v>1</v>
      </c>
      <c r="K148" s="914"/>
      <c r="L148" s="562" t="str">
        <f>mergeValue(A148) &amp;"."&amp; mergeValue(B148)&amp;"."&amp; mergeValue(C148)&amp;"."&amp; mergeValue(D148)&amp;"."&amp;  mergeValue(F148)</f>
        <v>1.1.1.1.1</v>
      </c>
      <c r="M148" s="525" t="s">
        <v>9</v>
      </c>
      <c r="N148" s="550"/>
      <c r="O148" s="1312"/>
      <c r="P148" s="1312"/>
      <c r="Q148" s="1312"/>
      <c r="R148" s="1312"/>
      <c r="S148" s="1312"/>
      <c r="T148" s="1312"/>
      <c r="U148" s="1312"/>
      <c r="V148" s="1312"/>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310"/>
      <c r="B149" s="1310"/>
      <c r="C149" s="1310"/>
      <c r="D149" s="1310"/>
      <c r="E149" s="1310"/>
      <c r="F149" s="1310"/>
      <c r="G149" s="906">
        <v>1</v>
      </c>
      <c r="H149" s="906"/>
      <c r="I149" s="1310"/>
      <c r="J149" s="1310"/>
      <c r="K149" s="914">
        <v>1</v>
      </c>
      <c r="L149" s="562" t="str">
        <f>mergeValue(A149) &amp;"."&amp; mergeValue(B149)&amp;"."&amp; mergeValue(C149)&amp;"."&amp; mergeValue(D149)&amp;"."&amp; mergeValue(F149)&amp;"."&amp; mergeValue(G149)</f>
        <v>1.1.1.1.1.1</v>
      </c>
      <c r="M149" s="1016"/>
      <c r="N149" s="555"/>
      <c r="O149" s="532"/>
      <c r="P149" s="532"/>
      <c r="Q149" s="1040"/>
      <c r="R149" s="1316"/>
      <c r="S149" s="1306" t="s">
        <v>83</v>
      </c>
      <c r="T149" s="1316"/>
      <c r="U149" s="1306" t="s">
        <v>84</v>
      </c>
      <c r="V149" s="547"/>
      <c r="W149" s="1280"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310"/>
      <c r="B150" s="1310"/>
      <c r="C150" s="1310"/>
      <c r="D150" s="1310"/>
      <c r="E150" s="1310"/>
      <c r="F150" s="1310"/>
      <c r="G150" s="906"/>
      <c r="H150" s="906"/>
      <c r="I150" s="1310"/>
      <c r="J150" s="1310"/>
      <c r="K150" s="914"/>
      <c r="L150" s="569"/>
      <c r="M150" s="615"/>
      <c r="N150" s="555"/>
      <c r="O150" s="532"/>
      <c r="P150" s="532"/>
      <c r="Q150" s="553" t="str">
        <f>R149 &amp; "-" &amp; T149</f>
        <v>-</v>
      </c>
      <c r="R150" s="1305"/>
      <c r="S150" s="1306"/>
      <c r="T150" s="1305"/>
      <c r="U150" s="1306"/>
      <c r="V150" s="547"/>
      <c r="W150" s="1281"/>
      <c r="X150" s="554"/>
      <c r="Y150" s="554"/>
      <c r="Z150" s="554"/>
      <c r="AA150" s="554"/>
      <c r="AB150" s="554"/>
      <c r="AC150" s="554"/>
      <c r="AD150" s="554"/>
      <c r="AE150" s="554"/>
      <c r="AF150" s="554"/>
      <c r="AG150" s="554"/>
      <c r="AH150" s="554"/>
    </row>
    <row r="151" spans="1:35" s="492" customFormat="1" ht="15" customHeight="1">
      <c r="A151" s="1310"/>
      <c r="B151" s="1310"/>
      <c r="C151" s="1310"/>
      <c r="D151" s="1310"/>
      <c r="E151" s="1310"/>
      <c r="F151" s="1310"/>
      <c r="G151" s="908"/>
      <c r="H151" s="906"/>
      <c r="I151" s="1310"/>
      <c r="J151" s="1310"/>
      <c r="K151" s="913"/>
      <c r="L151" s="508"/>
      <c r="M151" s="526" t="s">
        <v>24</v>
      </c>
      <c r="N151" s="521"/>
      <c r="O151" s="515"/>
      <c r="P151" s="515"/>
      <c r="Q151" s="515"/>
      <c r="R151" s="542"/>
      <c r="S151" s="534"/>
      <c r="T151" s="533"/>
      <c r="U151" s="521"/>
      <c r="V151" s="530"/>
      <c r="W151" s="1282"/>
      <c r="X151" s="556"/>
      <c r="Y151" s="556"/>
      <c r="Z151" s="556"/>
      <c r="AA151" s="556"/>
      <c r="AB151" s="556"/>
      <c r="AC151" s="556"/>
      <c r="AD151" s="556"/>
      <c r="AE151" s="556"/>
      <c r="AF151" s="556"/>
      <c r="AG151" s="556"/>
      <c r="AH151" s="556"/>
    </row>
    <row r="152" spans="1:35" s="492" customFormat="1" ht="15" customHeight="1">
      <c r="A152" s="1310"/>
      <c r="B152" s="1310"/>
      <c r="C152" s="1310"/>
      <c r="D152" s="1310"/>
      <c r="E152" s="1310"/>
      <c r="F152" s="908"/>
      <c r="G152" s="908"/>
      <c r="H152" s="906"/>
      <c r="I152" s="1310"/>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310"/>
      <c r="B153" s="1310"/>
      <c r="C153" s="1310"/>
      <c r="D153" s="1310"/>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310"/>
      <c r="B154" s="1310"/>
      <c r="C154" s="1310"/>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310"/>
      <c r="B155" s="1310"/>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310"/>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310">
        <v>1</v>
      </c>
      <c r="B161" s="849"/>
      <c r="C161" s="849"/>
      <c r="D161" s="849"/>
      <c r="E161" s="850"/>
      <c r="F161" s="851"/>
      <c r="G161" s="851"/>
      <c r="H161" s="851"/>
      <c r="I161" s="852"/>
      <c r="J161" s="847"/>
      <c r="K161" s="854"/>
      <c r="L161" s="562">
        <f>mergeValue(A161)</f>
        <v>1</v>
      </c>
      <c r="M161" s="610" t="s">
        <v>19</v>
      </c>
      <c r="N161" s="549"/>
      <c r="O161" s="1382"/>
      <c r="P161" s="1383"/>
      <c r="Q161" s="1383"/>
      <c r="R161" s="1383"/>
      <c r="S161" s="1383"/>
      <c r="T161" s="1383"/>
      <c r="U161" s="1383"/>
      <c r="V161" s="1384"/>
      <c r="W161" s="1129" t="s">
        <v>718</v>
      </c>
      <c r="X161" s="554"/>
      <c r="Y161" s="554"/>
      <c r="Z161" s="554"/>
      <c r="AA161" s="554"/>
      <c r="AB161" s="554"/>
      <c r="AC161" s="554"/>
      <c r="AD161" s="554"/>
      <c r="AE161" s="554"/>
      <c r="AF161" s="554"/>
      <c r="AG161" s="554"/>
    </row>
    <row r="162" spans="1:33" s="493" customFormat="1" ht="22.5">
      <c r="A162" s="1310"/>
      <c r="B162" s="1310">
        <v>1</v>
      </c>
      <c r="C162" s="849"/>
      <c r="D162" s="849"/>
      <c r="E162" s="851"/>
      <c r="F162" s="851"/>
      <c r="G162" s="851"/>
      <c r="H162" s="851"/>
      <c r="I162" s="846"/>
      <c r="J162" s="845"/>
      <c r="K162" s="848"/>
      <c r="L162" s="562" t="str">
        <f>mergeValue(A162) &amp;"."&amp; mergeValue(B162)</f>
        <v>1.1</v>
      </c>
      <c r="M162" s="516" t="s">
        <v>15</v>
      </c>
      <c r="N162" s="549"/>
      <c r="O162" s="1382"/>
      <c r="P162" s="1383"/>
      <c r="Q162" s="1383"/>
      <c r="R162" s="1383"/>
      <c r="S162" s="1383"/>
      <c r="T162" s="1383"/>
      <c r="U162" s="1383"/>
      <c r="V162" s="1384"/>
      <c r="W162" s="1129" t="s">
        <v>459</v>
      </c>
      <c r="X162" s="554"/>
      <c r="Y162" s="554"/>
      <c r="Z162" s="554"/>
      <c r="AA162" s="554"/>
      <c r="AB162" s="554"/>
      <c r="AC162" s="554"/>
      <c r="AD162" s="554"/>
      <c r="AE162" s="554"/>
      <c r="AF162" s="554"/>
      <c r="AG162" s="554"/>
    </row>
    <row r="163" spans="1:33" s="493" customFormat="1" ht="22.5">
      <c r="A163" s="1310"/>
      <c r="B163" s="1310"/>
      <c r="C163" s="1310">
        <v>1</v>
      </c>
      <c r="D163" s="849"/>
      <c r="E163" s="851"/>
      <c r="F163" s="851"/>
      <c r="G163" s="851"/>
      <c r="H163" s="851"/>
      <c r="I163" s="853"/>
      <c r="J163" s="845"/>
      <c r="K163" s="848"/>
      <c r="L163" s="562" t="str">
        <f>mergeValue(A163) &amp;"."&amp; mergeValue(B163)&amp;"."&amp; mergeValue(C163)</f>
        <v>1.1.1</v>
      </c>
      <c r="M163" s="517" t="s">
        <v>7</v>
      </c>
      <c r="N163" s="549"/>
      <c r="O163" s="1382"/>
      <c r="P163" s="1383"/>
      <c r="Q163" s="1383"/>
      <c r="R163" s="1383"/>
      <c r="S163" s="1383"/>
      <c r="T163" s="1383"/>
      <c r="U163" s="1383"/>
      <c r="V163" s="1384"/>
      <c r="W163" s="1129" t="s">
        <v>600</v>
      </c>
      <c r="X163" s="554"/>
      <c r="Y163" s="554"/>
      <c r="Z163" s="554"/>
      <c r="AA163" s="554"/>
      <c r="AB163" s="554"/>
      <c r="AC163" s="554"/>
      <c r="AD163" s="554"/>
      <c r="AE163" s="554"/>
      <c r="AF163" s="554"/>
      <c r="AG163" s="554"/>
    </row>
    <row r="164" spans="1:33" s="493" customFormat="1" ht="22.5">
      <c r="A164" s="1310"/>
      <c r="B164" s="1310"/>
      <c r="C164" s="1310"/>
      <c r="D164" s="1310">
        <v>1</v>
      </c>
      <c r="E164" s="851"/>
      <c r="F164" s="851"/>
      <c r="G164" s="851"/>
      <c r="H164" s="851"/>
      <c r="I164" s="853"/>
      <c r="J164" s="845"/>
      <c r="K164" s="848"/>
      <c r="L164" s="562" t="str">
        <f>mergeValue(A164) &amp;"."&amp; mergeValue(B164)&amp;"."&amp; mergeValue(C164)&amp;"."&amp; mergeValue(D164)</f>
        <v>1.1.1.1</v>
      </c>
      <c r="M164" s="518" t="s">
        <v>21</v>
      </c>
      <c r="N164" s="549"/>
      <c r="O164" s="1382"/>
      <c r="P164" s="1383"/>
      <c r="Q164" s="1383"/>
      <c r="R164" s="1383"/>
      <c r="S164" s="1383"/>
      <c r="T164" s="1383"/>
      <c r="U164" s="1383"/>
      <c r="V164" s="1384"/>
      <c r="W164" s="1129" t="s">
        <v>601</v>
      </c>
      <c r="X164" s="554"/>
      <c r="Y164" s="554"/>
      <c r="Z164" s="554"/>
      <c r="AA164" s="554"/>
      <c r="AB164" s="554"/>
      <c r="AC164" s="554"/>
      <c r="AD164" s="554"/>
      <c r="AE164" s="554"/>
      <c r="AF164" s="554"/>
      <c r="AG164" s="554"/>
    </row>
    <row r="165" spans="1:33" s="493" customFormat="1" ht="78.75">
      <c r="A165" s="1310"/>
      <c r="B165" s="1310"/>
      <c r="C165" s="1310"/>
      <c r="D165" s="1310"/>
      <c r="E165" s="1310">
        <v>1</v>
      </c>
      <c r="F165" s="851"/>
      <c r="G165" s="851"/>
      <c r="H165" s="849">
        <v>1</v>
      </c>
      <c r="I165" s="1310">
        <v>1</v>
      </c>
      <c r="J165" s="851"/>
      <c r="K165" s="856"/>
      <c r="L165" s="562" t="str">
        <f>mergeValue(A165) &amp;"."&amp; mergeValue(B165)&amp;"."&amp; mergeValue(C165)&amp;"."&amp; mergeValue(D165)&amp;"."&amp; mergeValue(E165)</f>
        <v>1.1.1.1.1</v>
      </c>
      <c r="M165" s="524" t="s">
        <v>8</v>
      </c>
      <c r="N165" s="550"/>
      <c r="O165" s="1313"/>
      <c r="P165" s="1314"/>
      <c r="Q165" s="1314"/>
      <c r="R165" s="1314"/>
      <c r="S165" s="1314"/>
      <c r="T165" s="1314"/>
      <c r="U165" s="1314"/>
      <c r="V165" s="1315"/>
      <c r="W165" s="1129" t="s">
        <v>719</v>
      </c>
      <c r="X165" s="554"/>
      <c r="Y165" s="554"/>
      <c r="Z165" s="554"/>
      <c r="AA165" s="554"/>
      <c r="AB165" s="554"/>
      <c r="AC165" s="554"/>
      <c r="AD165" s="554"/>
      <c r="AE165" s="554"/>
      <c r="AF165" s="554"/>
      <c r="AG165" s="554"/>
    </row>
    <row r="166" spans="1:33" s="493" customFormat="1" ht="33.75">
      <c r="A166" s="1310"/>
      <c r="B166" s="1310"/>
      <c r="C166" s="1310"/>
      <c r="D166" s="1310"/>
      <c r="E166" s="1310"/>
      <c r="F166" s="1310">
        <v>1</v>
      </c>
      <c r="G166" s="849"/>
      <c r="H166" s="849"/>
      <c r="I166" s="1310"/>
      <c r="J166" s="1310">
        <v>1</v>
      </c>
      <c r="K166" s="857"/>
      <c r="L166" s="562" t="str">
        <f>mergeValue(A166) &amp;"."&amp; mergeValue(B166)&amp;"."&amp; mergeValue(C166)&amp;"."&amp; mergeValue(D166)&amp;"."&amp; mergeValue(E166)&amp;"."&amp; mergeValue(F166)</f>
        <v>1.1.1.1.1.1</v>
      </c>
      <c r="M166" s="525" t="s">
        <v>9</v>
      </c>
      <c r="N166" s="550"/>
      <c r="O166" s="1313"/>
      <c r="P166" s="1314"/>
      <c r="Q166" s="1314"/>
      <c r="R166" s="1314"/>
      <c r="S166" s="1314"/>
      <c r="T166" s="1314"/>
      <c r="U166" s="1314"/>
      <c r="V166" s="1315"/>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310"/>
      <c r="B167" s="1310"/>
      <c r="C167" s="1310"/>
      <c r="D167" s="1310"/>
      <c r="E167" s="1310"/>
      <c r="F167" s="1310"/>
      <c r="G167" s="849">
        <v>1</v>
      </c>
      <c r="H167" s="849"/>
      <c r="I167" s="1310"/>
      <c r="J167" s="1310"/>
      <c r="K167" s="857">
        <v>1</v>
      </c>
      <c r="L167" s="562" t="str">
        <f>mergeValue(A167) &amp;"."&amp; mergeValue(B167)&amp;"."&amp; mergeValue(C167)&amp;"."&amp; mergeValue(D167)&amp;"."&amp; mergeValue(E167)&amp;"."&amp; mergeValue(F167)&amp;"."&amp; mergeValue(G167)</f>
        <v>1.1.1.1.1.1.1</v>
      </c>
      <c r="M167" s="1016"/>
      <c r="N167" s="555"/>
      <c r="O167" s="1025"/>
      <c r="P167" s="532"/>
      <c r="Q167" s="532"/>
      <c r="R167" s="1316"/>
      <c r="S167" s="1306" t="s">
        <v>83</v>
      </c>
      <c r="T167" s="1316"/>
      <c r="U167" s="1306" t="s">
        <v>83</v>
      </c>
      <c r="V167" s="547"/>
      <c r="W167" s="1280"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310"/>
      <c r="B168" s="1310"/>
      <c r="C168" s="1310"/>
      <c r="D168" s="1310"/>
      <c r="E168" s="1310"/>
      <c r="F168" s="1310"/>
      <c r="G168" s="849"/>
      <c r="H168" s="849"/>
      <c r="I168" s="1310"/>
      <c r="J168" s="1310"/>
      <c r="K168" s="857"/>
      <c r="L168" s="569"/>
      <c r="M168" s="615"/>
      <c r="N168" s="555"/>
      <c r="O168" s="553"/>
      <c r="P168" s="532"/>
      <c r="Q168" s="553" t="str">
        <f>R167 &amp; "-" &amp; T167</f>
        <v>-</v>
      </c>
      <c r="R168" s="1305"/>
      <c r="S168" s="1306"/>
      <c r="T168" s="1305"/>
      <c r="U168" s="1306"/>
      <c r="V168" s="547"/>
      <c r="W168" s="1281"/>
      <c r="X168" s="554"/>
      <c r="Y168" s="554"/>
      <c r="Z168" s="554"/>
      <c r="AA168" s="554"/>
      <c r="AB168" s="554"/>
      <c r="AC168" s="554"/>
      <c r="AD168" s="554"/>
      <c r="AE168" s="554"/>
      <c r="AF168" s="554"/>
      <c r="AG168" s="554"/>
    </row>
    <row r="169" spans="1:33" s="492" customFormat="1" ht="15" customHeight="1">
      <c r="A169" s="1310"/>
      <c r="B169" s="1310"/>
      <c r="C169" s="1310"/>
      <c r="D169" s="1310"/>
      <c r="E169" s="1310"/>
      <c r="F169" s="1310"/>
      <c r="G169" s="851"/>
      <c r="H169" s="849"/>
      <c r="I169" s="1310"/>
      <c r="J169" s="1310"/>
      <c r="K169" s="856"/>
      <c r="L169" s="508"/>
      <c r="M169" s="527" t="s">
        <v>24</v>
      </c>
      <c r="N169" s="521"/>
      <c r="O169" s="515"/>
      <c r="P169" s="515"/>
      <c r="Q169" s="515"/>
      <c r="R169" s="542"/>
      <c r="S169" s="534"/>
      <c r="T169" s="533"/>
      <c r="U169" s="521"/>
      <c r="V169" s="530"/>
      <c r="W169" s="1282"/>
      <c r="X169" s="556"/>
      <c r="Y169" s="556"/>
      <c r="Z169" s="556"/>
      <c r="AA169" s="556"/>
      <c r="AB169" s="556"/>
      <c r="AC169" s="556"/>
      <c r="AD169" s="556"/>
      <c r="AE169" s="556"/>
      <c r="AF169" s="556"/>
      <c r="AG169" s="556"/>
    </row>
    <row r="170" spans="1:33" s="492" customFormat="1" ht="15" customHeight="1">
      <c r="A170" s="1310"/>
      <c r="B170" s="1310"/>
      <c r="C170" s="1310"/>
      <c r="D170" s="1310"/>
      <c r="E170" s="1310"/>
      <c r="F170" s="851"/>
      <c r="G170" s="851"/>
      <c r="H170" s="849"/>
      <c r="I170" s="1310"/>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310"/>
      <c r="B171" s="1310"/>
      <c r="C171" s="1310"/>
      <c r="D171" s="1310"/>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310"/>
      <c r="B172" s="1310"/>
      <c r="C172" s="1310"/>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310"/>
      <c r="B173" s="1310"/>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310"/>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310">
        <v>1</v>
      </c>
      <c r="B179" s="928"/>
      <c r="C179" s="928"/>
      <c r="D179" s="928"/>
      <c r="E179" s="928"/>
      <c r="F179" s="928"/>
      <c r="G179" s="929"/>
      <c r="H179" s="929"/>
      <c r="I179" s="931"/>
      <c r="J179" s="923"/>
      <c r="K179" s="923"/>
      <c r="L179" s="688">
        <f>mergeValue(A179)</f>
        <v>1</v>
      </c>
      <c r="M179" s="610" t="s">
        <v>19</v>
      </c>
      <c r="N179" s="681"/>
      <c r="O179" s="1382"/>
      <c r="P179" s="1383"/>
      <c r="Q179" s="1383"/>
      <c r="R179" s="1383"/>
      <c r="S179" s="1383"/>
      <c r="T179" s="1383"/>
      <c r="U179" s="1383"/>
      <c r="V179" s="1383"/>
      <c r="W179" s="1384"/>
      <c r="X179" s="1097" t="s">
        <v>718</v>
      </c>
      <c r="Y179" s="683"/>
      <c r="Z179" s="683"/>
      <c r="AA179" s="683"/>
      <c r="AB179" s="683"/>
      <c r="AC179" s="683"/>
      <c r="AD179" s="683"/>
      <c r="AE179" s="683"/>
      <c r="AF179" s="683"/>
      <c r="AG179" s="683"/>
    </row>
    <row r="180" spans="1:47" s="651" customFormat="1" ht="22.5">
      <c r="A180" s="1310"/>
      <c r="B180" s="1310">
        <v>1</v>
      </c>
      <c r="C180" s="928"/>
      <c r="D180" s="928"/>
      <c r="E180" s="928"/>
      <c r="F180" s="928"/>
      <c r="G180" s="933"/>
      <c r="H180" s="930"/>
      <c r="I180" s="935"/>
      <c r="J180" s="920"/>
      <c r="K180" s="919"/>
      <c r="L180" s="688" t="str">
        <f>mergeValue(A180) &amp;"."&amp; mergeValue(B180)</f>
        <v>1.1</v>
      </c>
      <c r="M180" s="658" t="s">
        <v>15</v>
      </c>
      <c r="N180" s="681"/>
      <c r="O180" s="1382"/>
      <c r="P180" s="1383"/>
      <c r="Q180" s="1383"/>
      <c r="R180" s="1383"/>
      <c r="S180" s="1383"/>
      <c r="T180" s="1383"/>
      <c r="U180" s="1383"/>
      <c r="V180" s="1383"/>
      <c r="W180" s="1384"/>
      <c r="X180" s="1097" t="s">
        <v>459</v>
      </c>
      <c r="Y180" s="683"/>
      <c r="Z180" s="683"/>
      <c r="AA180" s="683"/>
      <c r="AB180" s="683"/>
      <c r="AC180" s="683"/>
      <c r="AD180" s="683"/>
      <c r="AE180" s="683"/>
      <c r="AF180" s="683"/>
      <c r="AG180" s="683"/>
    </row>
    <row r="181" spans="1:47" s="651" customFormat="1" ht="22.5">
      <c r="A181" s="1310"/>
      <c r="B181" s="1310"/>
      <c r="C181" s="1310">
        <v>1</v>
      </c>
      <c r="D181" s="928"/>
      <c r="E181" s="928"/>
      <c r="F181" s="928"/>
      <c r="G181" s="933"/>
      <c r="H181" s="930"/>
      <c r="I181" s="936"/>
      <c r="J181" s="920"/>
      <c r="K181" s="919"/>
      <c r="L181" s="688" t="str">
        <f>mergeValue(A181) &amp;"."&amp; mergeValue(B181)&amp;"."&amp; mergeValue(C181)</f>
        <v>1.1.1</v>
      </c>
      <c r="M181" s="659" t="s">
        <v>7</v>
      </c>
      <c r="N181" s="681"/>
      <c r="O181" s="1382"/>
      <c r="P181" s="1383"/>
      <c r="Q181" s="1383"/>
      <c r="R181" s="1383"/>
      <c r="S181" s="1383"/>
      <c r="T181" s="1383"/>
      <c r="U181" s="1383"/>
      <c r="V181" s="1383"/>
      <c r="W181" s="1384"/>
      <c r="X181" s="1097" t="s">
        <v>600</v>
      </c>
      <c r="Y181" s="683"/>
      <c r="Z181" s="683"/>
      <c r="AA181" s="683"/>
      <c r="AB181" s="683"/>
      <c r="AC181" s="683"/>
      <c r="AD181" s="683"/>
      <c r="AE181" s="683"/>
      <c r="AF181" s="683"/>
      <c r="AG181" s="683"/>
    </row>
    <row r="182" spans="1:47" s="651" customFormat="1" ht="22.5">
      <c r="A182" s="1310"/>
      <c r="B182" s="1310"/>
      <c r="C182" s="1310"/>
      <c r="D182" s="1310">
        <v>1</v>
      </c>
      <c r="E182" s="928"/>
      <c r="F182" s="928"/>
      <c r="G182" s="933"/>
      <c r="H182" s="930"/>
      <c r="I182" s="936"/>
      <c r="J182" s="934"/>
      <c r="K182" s="919"/>
      <c r="L182" s="688" t="str">
        <f>mergeValue(A182) &amp;"."&amp; mergeValue(B182)&amp;"."&amp; mergeValue(C182)&amp;"."&amp; mergeValue(D182)</f>
        <v>1.1.1.1</v>
      </c>
      <c r="M182" s="660" t="s">
        <v>21</v>
      </c>
      <c r="N182" s="681"/>
      <c r="O182" s="1382"/>
      <c r="P182" s="1383"/>
      <c r="Q182" s="1383"/>
      <c r="R182" s="1383"/>
      <c r="S182" s="1383"/>
      <c r="T182" s="1383"/>
      <c r="U182" s="1383"/>
      <c r="V182" s="1383"/>
      <c r="W182" s="1384"/>
      <c r="X182" s="968" t="s">
        <v>623</v>
      </c>
      <c r="Y182" s="683"/>
      <c r="Z182" s="683"/>
      <c r="AA182" s="683"/>
      <c r="AB182" s="683"/>
      <c r="AC182" s="683"/>
      <c r="AD182" s="683"/>
      <c r="AE182" s="683"/>
      <c r="AF182" s="683"/>
      <c r="AG182" s="683"/>
    </row>
    <row r="183" spans="1:47" s="651" customFormat="1" ht="56.25" customHeight="1">
      <c r="A183" s="1310"/>
      <c r="B183" s="1310"/>
      <c r="C183" s="1310"/>
      <c r="D183" s="1310"/>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80" t="s">
        <v>748</v>
      </c>
      <c r="Y183" s="683" t="str">
        <f>strCheckDateTwo(N183:W183)</f>
        <v/>
      </c>
      <c r="Z183" s="683"/>
      <c r="AA183" s="683"/>
      <c r="AB183" s="683"/>
      <c r="AC183" s="683"/>
      <c r="AD183" s="683"/>
      <c r="AE183" s="683"/>
      <c r="AF183" s="683"/>
      <c r="AG183" s="683"/>
    </row>
    <row r="184" spans="1:47" s="651" customFormat="1" ht="14.25" hidden="1" customHeight="1">
      <c r="A184" s="1310"/>
      <c r="B184" s="1310"/>
      <c r="C184" s="1310"/>
      <c r="D184" s="1310"/>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281"/>
      <c r="Y184" s="683"/>
      <c r="Z184" s="683"/>
      <c r="AA184" s="683"/>
      <c r="AB184" s="683"/>
      <c r="AC184" s="683"/>
      <c r="AD184" s="683"/>
      <c r="AE184" s="683"/>
      <c r="AF184" s="683"/>
      <c r="AG184" s="683"/>
    </row>
    <row r="185" spans="1:47" s="651" customFormat="1" ht="15" customHeight="1">
      <c r="A185" s="1310"/>
      <c r="B185" s="1310"/>
      <c r="C185" s="1310"/>
      <c r="D185" s="1310"/>
      <c r="E185" s="928"/>
      <c r="F185" s="928"/>
      <c r="G185" s="933"/>
      <c r="H185" s="930"/>
      <c r="I185" s="936"/>
      <c r="J185" s="934"/>
      <c r="K185" s="924"/>
      <c r="L185" s="654"/>
      <c r="M185" s="663" t="s">
        <v>5</v>
      </c>
      <c r="N185" s="661"/>
      <c r="O185" s="657"/>
      <c r="P185" s="657"/>
      <c r="Q185" s="657"/>
      <c r="R185" s="657"/>
      <c r="S185" s="673"/>
      <c r="T185" s="669"/>
      <c r="U185" s="668"/>
      <c r="V185" s="661"/>
      <c r="W185" s="661"/>
      <c r="X185" s="1282"/>
      <c r="Y185" s="683"/>
      <c r="Z185" s="683"/>
      <c r="AA185" s="683"/>
      <c r="AB185" s="683"/>
      <c r="AC185" s="683"/>
      <c r="AD185" s="683"/>
      <c r="AE185" s="683"/>
      <c r="AF185" s="683"/>
      <c r="AG185" s="683"/>
    </row>
    <row r="186" spans="1:47" s="650" customFormat="1" ht="15" customHeight="1">
      <c r="A186" s="1310"/>
      <c r="B186" s="1310"/>
      <c r="C186" s="1310"/>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310"/>
      <c r="B187" s="1310"/>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310"/>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310">
        <v>1</v>
      </c>
      <c r="B193" s="963"/>
      <c r="C193" s="963"/>
      <c r="D193" s="963"/>
      <c r="E193" s="963"/>
      <c r="F193" s="956"/>
      <c r="G193" s="962"/>
      <c r="H193" s="962"/>
      <c r="I193" s="944"/>
      <c r="J193" s="943"/>
      <c r="K193" s="943"/>
      <c r="L193" s="688">
        <f>mergeValue(A193)</f>
        <v>1</v>
      </c>
      <c r="M193" s="610" t="s">
        <v>19</v>
      </c>
      <c r="N193" s="1413"/>
      <c r="O193" s="1414"/>
      <c r="P193" s="1414"/>
      <c r="Q193" s="1414"/>
      <c r="R193" s="1414"/>
      <c r="S193" s="1414"/>
      <c r="T193" s="1414"/>
      <c r="U193" s="1414"/>
      <c r="V193" s="1414"/>
      <c r="W193" s="1414"/>
      <c r="X193" s="1414"/>
      <c r="Y193" s="1414"/>
      <c r="Z193" s="1414"/>
      <c r="AA193" s="1414"/>
      <c r="AB193" s="1414"/>
      <c r="AC193" s="1414"/>
      <c r="AD193" s="1414"/>
      <c r="AE193" s="1414"/>
      <c r="AF193" s="1415"/>
      <c r="AG193" s="1097" t="s">
        <v>718</v>
      </c>
      <c r="AH193" s="683"/>
      <c r="AI193" s="683"/>
      <c r="AJ193" s="683"/>
      <c r="AK193" s="683"/>
      <c r="AL193" s="683"/>
      <c r="AM193" s="683"/>
      <c r="AN193" s="683"/>
      <c r="AO193" s="683"/>
      <c r="AP193" s="683"/>
      <c r="AQ193" s="683"/>
      <c r="AR193" s="683"/>
    </row>
    <row r="194" spans="1:46" s="651" customFormat="1" ht="22.5">
      <c r="A194" s="1310"/>
      <c r="B194" s="1310">
        <v>1</v>
      </c>
      <c r="C194" s="963"/>
      <c r="D194" s="963"/>
      <c r="E194" s="963"/>
      <c r="F194" s="956"/>
      <c r="G194" s="965"/>
      <c r="H194" s="966"/>
      <c r="I194" s="945"/>
      <c r="J194" s="940"/>
      <c r="K194" s="938"/>
      <c r="L194" s="688" t="str">
        <f>mergeValue(A194) &amp;"."&amp; mergeValue(B194)</f>
        <v>1.1</v>
      </c>
      <c r="M194" s="658" t="s">
        <v>15</v>
      </c>
      <c r="N194" s="1379"/>
      <c r="O194" s="1380"/>
      <c r="P194" s="1380"/>
      <c r="Q194" s="1380"/>
      <c r="R194" s="1380"/>
      <c r="S194" s="1380"/>
      <c r="T194" s="1380"/>
      <c r="U194" s="1380"/>
      <c r="V194" s="1380"/>
      <c r="W194" s="1380"/>
      <c r="X194" s="1380"/>
      <c r="Y194" s="1380"/>
      <c r="Z194" s="1380"/>
      <c r="AA194" s="1380"/>
      <c r="AB194" s="1380"/>
      <c r="AC194" s="1380"/>
      <c r="AD194" s="1380"/>
      <c r="AE194" s="1380"/>
      <c r="AF194" s="1381"/>
      <c r="AG194" s="1097" t="s">
        <v>459</v>
      </c>
      <c r="AH194" s="683"/>
      <c r="AI194" s="683"/>
      <c r="AJ194" s="683"/>
      <c r="AK194" s="683"/>
      <c r="AL194" s="683"/>
      <c r="AM194" s="683"/>
      <c r="AN194" s="683"/>
      <c r="AO194" s="683"/>
      <c r="AP194" s="683"/>
      <c r="AQ194" s="683"/>
      <c r="AR194" s="683"/>
    </row>
    <row r="195" spans="1:46" s="651" customFormat="1" ht="22.5">
      <c r="A195" s="1310"/>
      <c r="B195" s="1310"/>
      <c r="C195" s="1310">
        <v>1</v>
      </c>
      <c r="D195" s="963"/>
      <c r="E195" s="963"/>
      <c r="F195" s="956"/>
      <c r="G195" s="965"/>
      <c r="H195" s="966"/>
      <c r="I195" s="945"/>
      <c r="J195" s="940"/>
      <c r="K195" s="938"/>
      <c r="L195" s="688" t="str">
        <f>mergeValue(A195) &amp;"."&amp; mergeValue(B195)&amp;"."&amp; mergeValue(C195)</f>
        <v>1.1.1</v>
      </c>
      <c r="M195" s="659" t="s">
        <v>7</v>
      </c>
      <c r="N195" s="1379"/>
      <c r="O195" s="1380"/>
      <c r="P195" s="1380"/>
      <c r="Q195" s="1380"/>
      <c r="R195" s="1380"/>
      <c r="S195" s="1380"/>
      <c r="T195" s="1380"/>
      <c r="U195" s="1380"/>
      <c r="V195" s="1380"/>
      <c r="W195" s="1380"/>
      <c r="X195" s="1380"/>
      <c r="Y195" s="1380"/>
      <c r="Z195" s="1380"/>
      <c r="AA195" s="1380"/>
      <c r="AB195" s="1380"/>
      <c r="AC195" s="1380"/>
      <c r="AD195" s="1380"/>
      <c r="AE195" s="1380"/>
      <c r="AF195" s="1381"/>
      <c r="AG195" s="1097" t="s">
        <v>600</v>
      </c>
      <c r="AH195" s="683"/>
      <c r="AI195" s="683"/>
      <c r="AJ195" s="683"/>
      <c r="AK195" s="683"/>
      <c r="AL195" s="683"/>
      <c r="AM195" s="683"/>
      <c r="AN195" s="683"/>
      <c r="AO195" s="683"/>
      <c r="AP195" s="683"/>
      <c r="AQ195" s="683"/>
      <c r="AR195" s="683"/>
    </row>
    <row r="196" spans="1:46" s="651" customFormat="1" ht="15" customHeight="1">
      <c r="A196" s="1310"/>
      <c r="B196" s="1310"/>
      <c r="C196" s="1310"/>
      <c r="D196" s="1310">
        <v>1</v>
      </c>
      <c r="E196" s="963"/>
      <c r="F196" s="956"/>
      <c r="G196" s="965"/>
      <c r="H196" s="966"/>
      <c r="I196" s="945"/>
      <c r="J196" s="940"/>
      <c r="K196" s="938"/>
      <c r="L196" s="688" t="str">
        <f>mergeValue(A196) &amp;"."&amp; mergeValue(B196)&amp;"."&amp; mergeValue(C196)&amp;"."&amp; mergeValue(D196)</f>
        <v>1.1.1.1</v>
      </c>
      <c r="M196" s="660" t="s">
        <v>21</v>
      </c>
      <c r="N196" s="1379"/>
      <c r="O196" s="1380"/>
      <c r="P196" s="1380"/>
      <c r="Q196" s="1380"/>
      <c r="R196" s="1380"/>
      <c r="S196" s="1380"/>
      <c r="T196" s="1380"/>
      <c r="U196" s="1380"/>
      <c r="V196" s="1380"/>
      <c r="W196" s="1380"/>
      <c r="X196" s="1380"/>
      <c r="Y196" s="1380"/>
      <c r="Z196" s="1380"/>
      <c r="AA196" s="1380"/>
      <c r="AB196" s="1380"/>
      <c r="AC196" s="1380"/>
      <c r="AD196" s="1380"/>
      <c r="AE196" s="1380"/>
      <c r="AF196" s="1381"/>
      <c r="AG196" s="1097" t="s">
        <v>623</v>
      </c>
      <c r="AH196" s="683"/>
      <c r="AI196" s="683"/>
      <c r="AJ196" s="683"/>
      <c r="AK196" s="683"/>
      <c r="AL196" s="683"/>
      <c r="AM196" s="683"/>
      <c r="AN196" s="683"/>
      <c r="AO196" s="683"/>
      <c r="AP196" s="683"/>
      <c r="AQ196" s="683"/>
      <c r="AR196" s="683"/>
    </row>
    <row r="197" spans="1:46" s="651" customFormat="1" ht="17.100000000000001" customHeight="1">
      <c r="A197" s="1310"/>
      <c r="B197" s="1310"/>
      <c r="C197" s="1310"/>
      <c r="D197" s="1310"/>
      <c r="E197" s="1310">
        <v>1</v>
      </c>
      <c r="F197" s="956"/>
      <c r="G197" s="965"/>
      <c r="H197" s="966"/>
      <c r="I197" s="967"/>
      <c r="J197" s="957"/>
      <c r="K197" s="1238"/>
      <c r="L197" s="1346" t="str">
        <f>mergeValue(A197) &amp;"."&amp; mergeValue(B197)&amp;"."&amp; mergeValue(C197)&amp;"."&amp; mergeValue(D197)&amp;"."&amp; mergeValue(E197)</f>
        <v>1.1.1.1.1</v>
      </c>
      <c r="M197" s="1347"/>
      <c r="N197" s="1306" t="s">
        <v>83</v>
      </c>
      <c r="O197" s="1341"/>
      <c r="P197" s="1337">
        <v>1</v>
      </c>
      <c r="Q197" s="1389"/>
      <c r="R197" s="1306" t="s">
        <v>83</v>
      </c>
      <c r="S197" s="1341"/>
      <c r="T197" s="1337">
        <v>1</v>
      </c>
      <c r="U197" s="1389"/>
      <c r="V197" s="1306" t="s">
        <v>83</v>
      </c>
      <c r="W197" s="666"/>
      <c r="X197" s="655">
        <v>1</v>
      </c>
      <c r="Y197" s="1042"/>
      <c r="Z197" s="638"/>
      <c r="AA197" s="638"/>
      <c r="AB197" s="1316"/>
      <c r="AC197" s="1306" t="s">
        <v>83</v>
      </c>
      <c r="AD197" s="1316"/>
      <c r="AE197" s="1306" t="s">
        <v>83</v>
      </c>
      <c r="AF197" s="680"/>
      <c r="AG197" s="1334"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310"/>
      <c r="B198" s="1310"/>
      <c r="C198" s="1310"/>
      <c r="D198" s="1310"/>
      <c r="E198" s="1310"/>
      <c r="F198" s="956"/>
      <c r="G198" s="965"/>
      <c r="H198" s="966"/>
      <c r="I198" s="967"/>
      <c r="J198" s="957"/>
      <c r="K198" s="1238"/>
      <c r="L198" s="1346"/>
      <c r="M198" s="1347"/>
      <c r="N198" s="1306"/>
      <c r="O198" s="1341"/>
      <c r="P198" s="1337"/>
      <c r="Q198" s="1389"/>
      <c r="R198" s="1306"/>
      <c r="S198" s="1341"/>
      <c r="T198" s="1337"/>
      <c r="U198" s="1389"/>
      <c r="V198" s="1306"/>
      <c r="W198" s="689"/>
      <c r="X198" s="670"/>
      <c r="Y198" s="670"/>
      <c r="Z198" s="672"/>
      <c r="AA198" s="572" t="str">
        <f>AB197 &amp; "-" &amp; AD197</f>
        <v>-</v>
      </c>
      <c r="AB198" s="1305"/>
      <c r="AC198" s="1306"/>
      <c r="AD198" s="1305"/>
      <c r="AE198" s="1306"/>
      <c r="AF198" s="639"/>
      <c r="AG198" s="1335"/>
      <c r="AH198" s="683"/>
      <c r="AI198" s="686"/>
      <c r="AJ198" s="686"/>
      <c r="AK198" s="686"/>
      <c r="AL198" s="686"/>
      <c r="AM198" s="686"/>
      <c r="AN198" s="686"/>
      <c r="AO198" s="683"/>
      <c r="AP198" s="683"/>
      <c r="AQ198" s="683"/>
      <c r="AR198" s="683"/>
    </row>
    <row r="199" spans="1:46" s="651" customFormat="1" ht="17.100000000000001" customHeight="1">
      <c r="A199" s="1310"/>
      <c r="B199" s="1310"/>
      <c r="C199" s="1310"/>
      <c r="D199" s="1310"/>
      <c r="E199" s="1310"/>
      <c r="F199" s="956"/>
      <c r="G199" s="965"/>
      <c r="H199" s="966"/>
      <c r="I199" s="967"/>
      <c r="J199" s="957"/>
      <c r="K199" s="1238"/>
      <c r="L199" s="1346"/>
      <c r="M199" s="1347"/>
      <c r="N199" s="1306"/>
      <c r="O199" s="1341"/>
      <c r="P199" s="1337"/>
      <c r="Q199" s="1389"/>
      <c r="R199" s="1306"/>
      <c r="S199" s="571"/>
      <c r="T199" s="664"/>
      <c r="U199" s="670"/>
      <c r="V199" s="671"/>
      <c r="W199" s="671"/>
      <c r="X199" s="671"/>
      <c r="Y199" s="671"/>
      <c r="Z199" s="672"/>
      <c r="AA199" s="672"/>
      <c r="AB199" s="673"/>
      <c r="AC199" s="669"/>
      <c r="AD199" s="669"/>
      <c r="AE199" s="673"/>
      <c r="AF199" s="669"/>
      <c r="AG199" s="1335"/>
      <c r="AH199" s="683"/>
      <c r="AI199" s="686"/>
      <c r="AJ199" s="686"/>
      <c r="AK199" s="686"/>
      <c r="AL199" s="686"/>
      <c r="AM199" s="686"/>
      <c r="AN199" s="686"/>
      <c r="AO199" s="683"/>
      <c r="AP199" s="683"/>
      <c r="AQ199" s="683"/>
      <c r="AR199" s="683"/>
    </row>
    <row r="200" spans="1:46" s="651" customFormat="1" ht="17.100000000000001" customHeight="1">
      <c r="A200" s="1310"/>
      <c r="B200" s="1310"/>
      <c r="C200" s="1310"/>
      <c r="D200" s="1310"/>
      <c r="E200" s="1310"/>
      <c r="F200" s="956"/>
      <c r="G200" s="965"/>
      <c r="H200" s="966"/>
      <c r="I200" s="967"/>
      <c r="J200" s="957"/>
      <c r="K200" s="1238"/>
      <c r="L200" s="1346"/>
      <c r="M200" s="1347"/>
      <c r="N200" s="1306"/>
      <c r="O200" s="674"/>
      <c r="P200" s="676"/>
      <c r="Q200" s="675"/>
      <c r="R200" s="671"/>
      <c r="S200" s="671"/>
      <c r="T200" s="671"/>
      <c r="U200" s="671"/>
      <c r="V200" s="671"/>
      <c r="W200" s="671"/>
      <c r="X200" s="671"/>
      <c r="Y200" s="671"/>
      <c r="Z200" s="672"/>
      <c r="AA200" s="672"/>
      <c r="AB200" s="673"/>
      <c r="AC200" s="669"/>
      <c r="AD200" s="669"/>
      <c r="AE200" s="673"/>
      <c r="AF200" s="669"/>
      <c r="AG200" s="1335"/>
      <c r="AH200" s="683"/>
      <c r="AI200" s="686"/>
      <c r="AJ200" s="686"/>
      <c r="AK200" s="686"/>
      <c r="AL200" s="686"/>
      <c r="AM200" s="686"/>
      <c r="AN200" s="686"/>
      <c r="AO200" s="683"/>
      <c r="AP200" s="683"/>
      <c r="AQ200" s="683"/>
      <c r="AR200" s="683"/>
    </row>
    <row r="201" spans="1:46" s="650" customFormat="1" ht="15" customHeight="1">
      <c r="A201" s="1310"/>
      <c r="B201" s="1310"/>
      <c r="C201" s="1310"/>
      <c r="D201" s="1310"/>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36"/>
      <c r="AH201" s="685"/>
      <c r="AI201" s="685"/>
      <c r="AJ201" s="687"/>
      <c r="AK201" s="687"/>
      <c r="AL201" s="687"/>
      <c r="AM201" s="687"/>
      <c r="AN201" s="687"/>
      <c r="AO201" s="685"/>
      <c r="AP201" s="685"/>
      <c r="AQ201" s="685"/>
      <c r="AR201" s="685"/>
    </row>
    <row r="202" spans="1:46" s="650" customFormat="1" ht="15" customHeight="1">
      <c r="A202" s="1310"/>
      <c r="B202" s="1310"/>
      <c r="C202" s="1310"/>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310"/>
      <c r="B203" s="1310"/>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310"/>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312"/>
      <c r="R207" s="150"/>
      <c r="S207" s="150"/>
      <c r="T207" s="150"/>
      <c r="U207" s="1312"/>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312"/>
      <c r="R208" s="150"/>
      <c r="S208" s="150"/>
      <c r="T208" s="150"/>
      <c r="U208" s="1312"/>
      <c r="V208" s="150"/>
      <c r="W208" s="150"/>
      <c r="X208" s="150"/>
      <c r="Y208" s="150"/>
      <c r="Z208" s="150"/>
      <c r="AA208" s="150"/>
      <c r="AB208" s="150"/>
      <c r="AC208" s="150"/>
    </row>
    <row r="209" spans="1:83" ht="15" customHeight="1">
      <c r="G209" s="149"/>
      <c r="H209" s="150"/>
      <c r="I209" s="150"/>
      <c r="J209" s="80"/>
      <c r="K209" s="150"/>
      <c r="L209" s="150"/>
      <c r="M209" s="150"/>
      <c r="N209" s="150"/>
      <c r="O209" s="150"/>
      <c r="Q209" s="1312"/>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385" t="s">
        <v>84</v>
      </c>
      <c r="O211" s="1341"/>
      <c r="P211" s="1337">
        <v>1</v>
      </c>
      <c r="Q211" s="1386"/>
      <c r="R211" s="1306" t="s">
        <v>83</v>
      </c>
      <c r="S211" s="1411"/>
      <c r="T211" s="1387">
        <v>1</v>
      </c>
      <c r="U211" s="1313"/>
      <c r="V211" s="1306"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385"/>
      <c r="O212" s="1341"/>
      <c r="P212" s="1337"/>
      <c r="Q212" s="1386"/>
      <c r="R212" s="1306"/>
      <c r="S212" s="1412"/>
      <c r="T212" s="1388"/>
      <c r="U212" s="1313"/>
      <c r="V212" s="1306"/>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385"/>
      <c r="O213" s="1341"/>
      <c r="P213" s="1337"/>
      <c r="Q213" s="1386"/>
      <c r="R213" s="1306"/>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306"/>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310">
        <v>1</v>
      </c>
      <c r="B220" s="831"/>
      <c r="C220" s="831"/>
      <c r="D220" s="831"/>
      <c r="E220" s="832"/>
      <c r="F220" s="833"/>
      <c r="G220" s="833"/>
      <c r="H220" s="833"/>
      <c r="I220" s="834"/>
      <c r="J220" s="829"/>
      <c r="K220" s="836"/>
      <c r="L220" s="744">
        <f>mergeValue(A220)</f>
        <v>1</v>
      </c>
      <c r="M220" s="610" t="s">
        <v>19</v>
      </c>
      <c r="N220" s="615"/>
      <c r="O220" s="1376"/>
      <c r="P220" s="1377"/>
      <c r="Q220" s="1377"/>
      <c r="R220" s="1377"/>
      <c r="S220" s="1377"/>
      <c r="T220" s="1377"/>
      <c r="U220" s="1377"/>
      <c r="V220" s="1378"/>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310"/>
      <c r="B221" s="1310">
        <v>1</v>
      </c>
      <c r="C221" s="831"/>
      <c r="D221" s="831"/>
      <c r="E221" s="833"/>
      <c r="F221" s="833"/>
      <c r="G221" s="833"/>
      <c r="H221" s="833"/>
      <c r="I221" s="828"/>
      <c r="J221" s="827"/>
      <c r="K221" s="830"/>
      <c r="L221" s="744" t="str">
        <f>mergeValue(A221) &amp;"."&amp; mergeValue(B221)</f>
        <v>1.1</v>
      </c>
      <c r="M221" s="658" t="s">
        <v>15</v>
      </c>
      <c r="N221" s="615"/>
      <c r="O221" s="1376"/>
      <c r="P221" s="1377"/>
      <c r="Q221" s="1377"/>
      <c r="R221" s="1377"/>
      <c r="S221" s="1377"/>
      <c r="T221" s="1377"/>
      <c r="U221" s="1377"/>
      <c r="V221" s="1378"/>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310"/>
      <c r="B222" s="1310"/>
      <c r="C222" s="1310">
        <v>1</v>
      </c>
      <c r="D222" s="831"/>
      <c r="E222" s="833"/>
      <c r="F222" s="833"/>
      <c r="G222" s="833"/>
      <c r="H222" s="833"/>
      <c r="I222" s="835"/>
      <c r="J222" s="827"/>
      <c r="K222" s="830"/>
      <c r="L222" s="744" t="str">
        <f>mergeValue(A222) &amp;"."&amp; mergeValue(B222)&amp;"."&amp; mergeValue(C222)</f>
        <v>1.1.1</v>
      </c>
      <c r="M222" s="659" t="s">
        <v>7</v>
      </c>
      <c r="N222" s="615"/>
      <c r="O222" s="1376"/>
      <c r="P222" s="1377"/>
      <c r="Q222" s="1377"/>
      <c r="R222" s="1377"/>
      <c r="S222" s="1377"/>
      <c r="T222" s="1377"/>
      <c r="U222" s="1377"/>
      <c r="V222" s="1378"/>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310"/>
      <c r="B223" s="1310"/>
      <c r="C223" s="1310"/>
      <c r="D223" s="1310">
        <v>1</v>
      </c>
      <c r="E223" s="833"/>
      <c r="F223" s="833"/>
      <c r="G223" s="833"/>
      <c r="H223" s="833"/>
      <c r="I223" s="835"/>
      <c r="J223" s="827"/>
      <c r="K223" s="830"/>
      <c r="L223" s="744" t="str">
        <f>mergeValue(A223) &amp;"."&amp; mergeValue(B223)&amp;"."&amp; mergeValue(C223)&amp;"."&amp; mergeValue(D223)</f>
        <v>1.1.1.1</v>
      </c>
      <c r="M223" s="660" t="s">
        <v>21</v>
      </c>
      <c r="N223" s="615"/>
      <c r="O223" s="1376"/>
      <c r="P223" s="1377"/>
      <c r="Q223" s="1377"/>
      <c r="R223" s="1377"/>
      <c r="S223" s="1377"/>
      <c r="T223" s="1377"/>
      <c r="U223" s="1377"/>
      <c r="V223" s="1378"/>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310"/>
      <c r="B224" s="1310"/>
      <c r="C224" s="1310"/>
      <c r="D224" s="1310"/>
      <c r="E224" s="1310">
        <v>1</v>
      </c>
      <c r="F224" s="833"/>
      <c r="G224" s="833"/>
      <c r="H224" s="831">
        <v>1</v>
      </c>
      <c r="I224" s="1310">
        <v>1</v>
      </c>
      <c r="J224" s="833"/>
      <c r="K224" s="838"/>
      <c r="L224" s="744" t="str">
        <f>mergeValue(A224) &amp;"."&amp; mergeValue(B224)&amp;"."&amp; mergeValue(C224)&amp;"."&amp; mergeValue(D224)&amp;"."&amp; mergeValue(E224)</f>
        <v>1.1.1.1.1</v>
      </c>
      <c r="M224" s="524" t="s">
        <v>8</v>
      </c>
      <c r="N224" s="615"/>
      <c r="O224" s="1313"/>
      <c r="P224" s="1314"/>
      <c r="Q224" s="1314"/>
      <c r="R224" s="1314"/>
      <c r="S224" s="1314"/>
      <c r="T224" s="1314"/>
      <c r="U224" s="1314"/>
      <c r="V224" s="1315"/>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99" s="751" customFormat="1" ht="33.75">
      <c r="A225" s="1310"/>
      <c r="B225" s="1310"/>
      <c r="C225" s="1310"/>
      <c r="D225" s="1310"/>
      <c r="E225" s="1310"/>
      <c r="F225" s="1310">
        <v>1</v>
      </c>
      <c r="G225" s="831"/>
      <c r="H225" s="831"/>
      <c r="I225" s="1310"/>
      <c r="J225" s="1310">
        <v>1</v>
      </c>
      <c r="K225" s="839"/>
      <c r="L225" s="744" t="str">
        <f>mergeValue(A225) &amp;"."&amp; mergeValue(B225)&amp;"."&amp; mergeValue(C225)&amp;"."&amp; mergeValue(D225)&amp;"."&amp; mergeValue(E225)&amp;"."&amp; mergeValue(F225)</f>
        <v>1.1.1.1.1.1</v>
      </c>
      <c r="M225" s="525" t="s">
        <v>9</v>
      </c>
      <c r="N225" s="615"/>
      <c r="O225" s="1313"/>
      <c r="P225" s="1314"/>
      <c r="Q225" s="1314"/>
      <c r="R225" s="1314"/>
      <c r="S225" s="1314"/>
      <c r="T225" s="1314"/>
      <c r="U225" s="1314"/>
      <c r="V225" s="1315"/>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99" s="751" customFormat="1" ht="122.1" customHeight="1">
      <c r="A226" s="1310"/>
      <c r="B226" s="1310"/>
      <c r="C226" s="1310"/>
      <c r="D226" s="1310"/>
      <c r="E226" s="1310"/>
      <c r="F226" s="1310"/>
      <c r="G226" s="831">
        <v>1</v>
      </c>
      <c r="H226" s="831"/>
      <c r="I226" s="1310"/>
      <c r="J226" s="1310"/>
      <c r="K226" s="839">
        <v>1</v>
      </c>
      <c r="L226" s="744" t="str">
        <f>mergeValue(A226) &amp;"."&amp; mergeValue(B226)&amp;"."&amp; mergeValue(C226)&amp;"."&amp; mergeValue(D226)&amp;"."&amp; mergeValue(E226)&amp;"."&amp; mergeValue(F226)&amp;"."&amp; mergeValue(G226)</f>
        <v>1.1.1.1.1.1.1</v>
      </c>
      <c r="M226" s="1016"/>
      <c r="N226" s="615"/>
      <c r="O226" s="726"/>
      <c r="P226" s="726"/>
      <c r="Q226" s="726"/>
      <c r="R226" s="1305"/>
      <c r="S226" s="1306" t="s">
        <v>83</v>
      </c>
      <c r="T226" s="1305"/>
      <c r="U226" s="1306" t="s">
        <v>83</v>
      </c>
      <c r="V226" s="726"/>
      <c r="W226" s="1280" t="s">
        <v>721</v>
      </c>
      <c r="X226" s="759" t="str">
        <f>strCheckDate(O227:V227)</f>
        <v/>
      </c>
      <c r="Y226" s="777"/>
      <c r="Z226" s="777" t="str">
        <f t="shared" si="3"/>
        <v/>
      </c>
      <c r="AA226" s="777"/>
      <c r="AB226" s="777"/>
      <c r="AC226" s="777"/>
      <c r="AD226" s="759"/>
      <c r="AE226" s="759"/>
      <c r="AF226" s="759"/>
      <c r="AG226" s="759"/>
      <c r="AH226" s="759"/>
      <c r="AI226" s="759"/>
      <c r="AJ226" s="759"/>
    </row>
    <row r="227" spans="1:99" s="751" customFormat="1" ht="14.25" hidden="1" customHeight="1">
      <c r="A227" s="1310"/>
      <c r="B227" s="1310"/>
      <c r="C227" s="1310"/>
      <c r="D227" s="1310"/>
      <c r="E227" s="1310"/>
      <c r="F227" s="1310"/>
      <c r="G227" s="831"/>
      <c r="H227" s="831"/>
      <c r="I227" s="1310"/>
      <c r="J227" s="1310"/>
      <c r="K227" s="839"/>
      <c r="L227" s="752"/>
      <c r="M227" s="615"/>
      <c r="N227" s="615"/>
      <c r="O227" s="726"/>
      <c r="P227" s="726"/>
      <c r="Q227" s="732" t="str">
        <f>R226 &amp; "-" &amp; T226</f>
        <v>-</v>
      </c>
      <c r="R227" s="1305"/>
      <c r="S227" s="1306"/>
      <c r="T227" s="1305"/>
      <c r="U227" s="1306"/>
      <c r="V227" s="726"/>
      <c r="W227" s="1281"/>
      <c r="X227" s="759"/>
      <c r="Y227" s="777"/>
      <c r="Z227" s="777" t="str">
        <f t="shared" si="3"/>
        <v/>
      </c>
      <c r="AA227" s="777"/>
      <c r="AB227" s="777"/>
      <c r="AC227" s="777"/>
      <c r="AD227" s="759"/>
      <c r="AE227" s="759"/>
      <c r="AF227" s="759"/>
      <c r="AG227" s="759"/>
      <c r="AH227" s="759"/>
      <c r="AI227" s="759"/>
      <c r="AJ227" s="759"/>
    </row>
    <row r="228" spans="1:99" s="751" customFormat="1" ht="15" customHeight="1">
      <c r="A228" s="1310"/>
      <c r="B228" s="1310"/>
      <c r="C228" s="1310"/>
      <c r="D228" s="1310"/>
      <c r="E228" s="1310"/>
      <c r="F228" s="1310"/>
      <c r="G228" s="833"/>
      <c r="H228" s="831"/>
      <c r="I228" s="1310"/>
      <c r="J228" s="1310"/>
      <c r="K228" s="838"/>
      <c r="L228" s="654"/>
      <c r="M228" s="527" t="s">
        <v>24</v>
      </c>
      <c r="N228" s="728"/>
      <c r="O228" s="728"/>
      <c r="P228" s="728"/>
      <c r="Q228" s="728"/>
      <c r="R228" s="728"/>
      <c r="S228" s="728"/>
      <c r="T228" s="728"/>
      <c r="U228" s="728"/>
      <c r="V228" s="725"/>
      <c r="W228" s="1282"/>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99" s="751" customFormat="1" ht="15" customHeight="1">
      <c r="A229" s="1310"/>
      <c r="B229" s="1310"/>
      <c r="C229" s="1310"/>
      <c r="D229" s="1310"/>
      <c r="E229" s="1310"/>
      <c r="F229" s="833"/>
      <c r="G229" s="833"/>
      <c r="H229" s="831"/>
      <c r="I229" s="1310"/>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99" s="751" customFormat="1" ht="15" customHeight="1">
      <c r="A230" s="1310"/>
      <c r="B230" s="1310"/>
      <c r="C230" s="1310"/>
      <c r="D230" s="1310"/>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99" s="751" customFormat="1" ht="15" customHeight="1">
      <c r="A231" s="1310"/>
      <c r="B231" s="1310"/>
      <c r="C231" s="1310"/>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99" s="751" customFormat="1" ht="15" customHeight="1">
      <c r="A232" s="1310"/>
      <c r="B232" s="1310"/>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99" s="751" customFormat="1" ht="15" customHeight="1">
      <c r="A233" s="1310"/>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99"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99" s="937" customFormat="1" ht="18.75" customHeight="1">
      <c r="X235" s="958"/>
      <c r="Y235" s="958"/>
      <c r="Z235" s="958"/>
      <c r="AA235" s="958"/>
      <c r="AB235" s="958"/>
      <c r="AC235" s="958"/>
      <c r="AD235" s="958"/>
      <c r="AE235" s="958"/>
      <c r="AF235" s="958"/>
      <c r="AG235" s="958"/>
      <c r="AH235" s="958"/>
      <c r="AI235" s="958"/>
      <c r="AJ235" s="958"/>
    </row>
    <row r="236" spans="1:99"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99"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99" s="938" customFormat="1" ht="22.5">
      <c r="A238" s="1310">
        <v>1</v>
      </c>
      <c r="B238" s="963"/>
      <c r="C238" s="963"/>
      <c r="D238" s="963"/>
      <c r="E238" s="929"/>
      <c r="F238" s="974"/>
      <c r="G238" s="974"/>
      <c r="H238" s="974"/>
      <c r="I238" s="931"/>
      <c r="J238" s="927"/>
      <c r="K238" s="911"/>
      <c r="L238" s="978">
        <f>mergeValue(A238)</f>
        <v>1</v>
      </c>
      <c r="M238" s="610" t="s">
        <v>19</v>
      </c>
      <c r="N238" s="615"/>
      <c r="O238" s="1376"/>
      <c r="P238" s="1377"/>
      <c r="Q238" s="1377"/>
      <c r="R238" s="1377"/>
      <c r="S238" s="1377"/>
      <c r="T238" s="1377"/>
      <c r="U238" s="1377"/>
      <c r="V238" s="1377"/>
      <c r="W238" s="1377"/>
      <c r="X238" s="1377"/>
      <c r="Y238" s="1377"/>
      <c r="Z238" s="1377"/>
      <c r="AA238" s="1377"/>
      <c r="AB238" s="1377"/>
      <c r="AC238" s="1377"/>
      <c r="AD238" s="1377"/>
      <c r="AE238" s="1377"/>
      <c r="AF238" s="1377"/>
      <c r="AG238" s="1377"/>
      <c r="AH238" s="1377"/>
      <c r="AI238" s="1377"/>
      <c r="AJ238" s="1377"/>
      <c r="AK238" s="1377"/>
      <c r="AL238" s="1377"/>
      <c r="AM238" s="1377"/>
      <c r="AN238" s="1377"/>
      <c r="AO238" s="1377"/>
      <c r="AP238" s="1377"/>
      <c r="AQ238" s="1377"/>
      <c r="AR238" s="1377"/>
      <c r="AS238" s="1377"/>
      <c r="AT238" s="1377"/>
      <c r="AU238" s="1377"/>
      <c r="AV238" s="1377"/>
      <c r="AW238" s="1377"/>
      <c r="AX238" s="1377"/>
      <c r="AY238" s="1377"/>
      <c r="AZ238" s="1377"/>
      <c r="BA238" s="1377"/>
      <c r="BB238" s="1377"/>
      <c r="BC238" s="1377"/>
      <c r="BD238" s="1377"/>
      <c r="BE238" s="1377"/>
      <c r="BF238" s="1377"/>
      <c r="BG238" s="1377"/>
      <c r="BH238" s="1377"/>
      <c r="BI238" s="1377"/>
      <c r="BJ238" s="1377"/>
      <c r="BK238" s="1377"/>
      <c r="BL238" s="1377"/>
      <c r="BM238" s="1377"/>
      <c r="BN238" s="1377"/>
      <c r="BO238" s="1377"/>
      <c r="BP238" s="1377"/>
      <c r="BQ238" s="1377"/>
      <c r="BR238" s="1377"/>
      <c r="BS238" s="1377"/>
      <c r="BT238" s="1377"/>
      <c r="BU238" s="1377"/>
      <c r="BV238" s="1377"/>
      <c r="BW238" s="1377"/>
      <c r="BX238" s="1377"/>
      <c r="BY238" s="1377"/>
      <c r="BZ238" s="1377"/>
      <c r="CA238" s="1377"/>
      <c r="CB238" s="1377"/>
      <c r="CC238" s="1377"/>
      <c r="CD238" s="1377"/>
      <c r="CE238" s="1377"/>
      <c r="CF238" s="1377"/>
      <c r="CG238" s="1378"/>
      <c r="CH238" s="1129" t="s">
        <v>718</v>
      </c>
      <c r="CI238" s="956"/>
      <c r="CJ238" s="777"/>
      <c r="CK238" s="777" t="str">
        <f t="shared" ref="CK238:CK251" si="4">IF(M238="","",M238 )</f>
        <v>Наименование тарифа</v>
      </c>
      <c r="CL238" s="777"/>
      <c r="CM238" s="777"/>
      <c r="CN238" s="777"/>
      <c r="CO238" s="956"/>
      <c r="CP238" s="956"/>
      <c r="CQ238" s="956"/>
      <c r="CR238" s="956"/>
      <c r="CS238" s="956"/>
      <c r="CT238" s="956"/>
      <c r="CU238" s="956"/>
    </row>
    <row r="239" spans="1:99" s="938" customFormat="1" ht="22.5">
      <c r="A239" s="1310"/>
      <c r="B239" s="1310">
        <v>1</v>
      </c>
      <c r="C239" s="963"/>
      <c r="D239" s="963"/>
      <c r="E239" s="974"/>
      <c r="F239" s="974"/>
      <c r="G239" s="974"/>
      <c r="H239" s="974"/>
      <c r="I239" s="969"/>
      <c r="J239" s="902"/>
      <c r="K239" s="905"/>
      <c r="L239" s="978" t="str">
        <f>mergeValue(A239) &amp;"."&amp; mergeValue(B239)</f>
        <v>1.1</v>
      </c>
      <c r="M239" s="658" t="s">
        <v>15</v>
      </c>
      <c r="N239" s="615"/>
      <c r="O239" s="1376"/>
      <c r="P239" s="1377"/>
      <c r="Q239" s="1377"/>
      <c r="R239" s="1377"/>
      <c r="S239" s="1377"/>
      <c r="T239" s="1377"/>
      <c r="U239" s="1377"/>
      <c r="V239" s="1377"/>
      <c r="W239" s="1377"/>
      <c r="X239" s="1377"/>
      <c r="Y239" s="1377"/>
      <c r="Z239" s="1377"/>
      <c r="AA239" s="1377"/>
      <c r="AB239" s="1377"/>
      <c r="AC239" s="1377"/>
      <c r="AD239" s="1377"/>
      <c r="AE239" s="1377"/>
      <c r="AF239" s="1377"/>
      <c r="AG239" s="1377"/>
      <c r="AH239" s="1377"/>
      <c r="AI239" s="1377"/>
      <c r="AJ239" s="1377"/>
      <c r="AK239" s="1377"/>
      <c r="AL239" s="1377"/>
      <c r="AM239" s="1377"/>
      <c r="AN239" s="1377"/>
      <c r="AO239" s="1377"/>
      <c r="AP239" s="1377"/>
      <c r="AQ239" s="1377"/>
      <c r="AR239" s="1377"/>
      <c r="AS239" s="1377"/>
      <c r="AT239" s="1377"/>
      <c r="AU239" s="1377"/>
      <c r="AV239" s="1377"/>
      <c r="AW239" s="1377"/>
      <c r="AX239" s="1377"/>
      <c r="AY239" s="1377"/>
      <c r="AZ239" s="1377"/>
      <c r="BA239" s="1377"/>
      <c r="BB239" s="1377"/>
      <c r="BC239" s="1377"/>
      <c r="BD239" s="1377"/>
      <c r="BE239" s="1377"/>
      <c r="BF239" s="1377"/>
      <c r="BG239" s="1377"/>
      <c r="BH239" s="1377"/>
      <c r="BI239" s="1377"/>
      <c r="BJ239" s="1377"/>
      <c r="BK239" s="1377"/>
      <c r="BL239" s="1377"/>
      <c r="BM239" s="1377"/>
      <c r="BN239" s="1377"/>
      <c r="BO239" s="1377"/>
      <c r="BP239" s="1377"/>
      <c r="BQ239" s="1377"/>
      <c r="BR239" s="1377"/>
      <c r="BS239" s="1377"/>
      <c r="BT239" s="1377"/>
      <c r="BU239" s="1377"/>
      <c r="BV239" s="1377"/>
      <c r="BW239" s="1377"/>
      <c r="BX239" s="1377"/>
      <c r="BY239" s="1377"/>
      <c r="BZ239" s="1377"/>
      <c r="CA239" s="1377"/>
      <c r="CB239" s="1377"/>
      <c r="CC239" s="1377"/>
      <c r="CD239" s="1377"/>
      <c r="CE239" s="1377"/>
      <c r="CF239" s="1377"/>
      <c r="CG239" s="1378"/>
      <c r="CH239" s="1129" t="s">
        <v>459</v>
      </c>
      <c r="CI239" s="956"/>
      <c r="CJ239" s="777"/>
      <c r="CK239" s="777" t="str">
        <f t="shared" si="4"/>
        <v>Территория действия тарифа</v>
      </c>
      <c r="CL239" s="777"/>
      <c r="CM239" s="777"/>
      <c r="CN239" s="777"/>
      <c r="CO239" s="956"/>
      <c r="CP239" s="956"/>
      <c r="CQ239" s="956"/>
      <c r="CR239" s="956"/>
      <c r="CS239" s="956"/>
      <c r="CT239" s="956"/>
      <c r="CU239" s="956"/>
    </row>
    <row r="240" spans="1:99" s="938" customFormat="1" ht="22.5">
      <c r="A240" s="1310"/>
      <c r="B240" s="1310"/>
      <c r="C240" s="1310">
        <v>1</v>
      </c>
      <c r="D240" s="963"/>
      <c r="E240" s="974"/>
      <c r="F240" s="974"/>
      <c r="G240" s="974"/>
      <c r="H240" s="974"/>
      <c r="I240" s="910"/>
      <c r="J240" s="902"/>
      <c r="K240" s="905"/>
      <c r="L240" s="978" t="str">
        <f>mergeValue(A240) &amp;"."&amp; mergeValue(B240)&amp;"."&amp; mergeValue(C240)</f>
        <v>1.1.1</v>
      </c>
      <c r="M240" s="659" t="s">
        <v>7</v>
      </c>
      <c r="N240" s="615"/>
      <c r="O240" s="1376"/>
      <c r="P240" s="1377"/>
      <c r="Q240" s="1377"/>
      <c r="R240" s="1377"/>
      <c r="S240" s="1377"/>
      <c r="T240" s="1377"/>
      <c r="U240" s="1377"/>
      <c r="V240" s="1377"/>
      <c r="W240" s="1377"/>
      <c r="X240" s="1377"/>
      <c r="Y240" s="1377"/>
      <c r="Z240" s="1377"/>
      <c r="AA240" s="1377"/>
      <c r="AB240" s="1377"/>
      <c r="AC240" s="1377"/>
      <c r="AD240" s="1377"/>
      <c r="AE240" s="1377"/>
      <c r="AF240" s="1377"/>
      <c r="AG240" s="1377"/>
      <c r="AH240" s="1377"/>
      <c r="AI240" s="1377"/>
      <c r="AJ240" s="1377"/>
      <c r="AK240" s="1377"/>
      <c r="AL240" s="1377"/>
      <c r="AM240" s="1377"/>
      <c r="AN240" s="1377"/>
      <c r="AO240" s="1377"/>
      <c r="AP240" s="1377"/>
      <c r="AQ240" s="1377"/>
      <c r="AR240" s="1377"/>
      <c r="AS240" s="1377"/>
      <c r="AT240" s="1377"/>
      <c r="AU240" s="1377"/>
      <c r="AV240" s="1377"/>
      <c r="AW240" s="1377"/>
      <c r="AX240" s="1377"/>
      <c r="AY240" s="1377"/>
      <c r="AZ240" s="1377"/>
      <c r="BA240" s="1377"/>
      <c r="BB240" s="1377"/>
      <c r="BC240" s="1377"/>
      <c r="BD240" s="1377"/>
      <c r="BE240" s="1377"/>
      <c r="BF240" s="1377"/>
      <c r="BG240" s="1377"/>
      <c r="BH240" s="1377"/>
      <c r="BI240" s="1377"/>
      <c r="BJ240" s="1377"/>
      <c r="BK240" s="1377"/>
      <c r="BL240" s="1377"/>
      <c r="BM240" s="1377"/>
      <c r="BN240" s="1377"/>
      <c r="BO240" s="1377"/>
      <c r="BP240" s="1377"/>
      <c r="BQ240" s="1377"/>
      <c r="BR240" s="1377"/>
      <c r="BS240" s="1377"/>
      <c r="BT240" s="1377"/>
      <c r="BU240" s="1377"/>
      <c r="BV240" s="1377"/>
      <c r="BW240" s="1377"/>
      <c r="BX240" s="1377"/>
      <c r="BY240" s="1377"/>
      <c r="BZ240" s="1377"/>
      <c r="CA240" s="1377"/>
      <c r="CB240" s="1377"/>
      <c r="CC240" s="1377"/>
      <c r="CD240" s="1377"/>
      <c r="CE240" s="1377"/>
      <c r="CF240" s="1377"/>
      <c r="CG240" s="1378"/>
      <c r="CH240" s="1129" t="s">
        <v>600</v>
      </c>
      <c r="CI240" s="956"/>
      <c r="CJ240" s="777"/>
      <c r="CK240" s="777" t="str">
        <f t="shared" si="4"/>
        <v xml:space="preserve">Наименование системы теплоснабжения </v>
      </c>
      <c r="CL240" s="777"/>
      <c r="CM240" s="777"/>
      <c r="CN240" s="777"/>
      <c r="CO240" s="956"/>
      <c r="CP240" s="956"/>
      <c r="CQ240" s="956"/>
      <c r="CR240" s="956"/>
      <c r="CS240" s="956"/>
      <c r="CT240" s="956"/>
      <c r="CU240" s="956"/>
    </row>
    <row r="241" spans="1:99" s="938" customFormat="1" ht="22.5">
      <c r="A241" s="1310"/>
      <c r="B241" s="1310"/>
      <c r="C241" s="1310"/>
      <c r="D241" s="1310">
        <v>1</v>
      </c>
      <c r="E241" s="974"/>
      <c r="F241" s="974"/>
      <c r="G241" s="974"/>
      <c r="H241" s="974"/>
      <c r="I241" s="910"/>
      <c r="J241" s="902"/>
      <c r="K241" s="905"/>
      <c r="L241" s="978" t="str">
        <f>mergeValue(A241) &amp;"."&amp; mergeValue(B241)&amp;"."&amp; mergeValue(C241)&amp;"."&amp; mergeValue(D241)</f>
        <v>1.1.1.1</v>
      </c>
      <c r="M241" s="660" t="s">
        <v>21</v>
      </c>
      <c r="N241" s="615"/>
      <c r="O241" s="1376"/>
      <c r="P241" s="1377"/>
      <c r="Q241" s="1377"/>
      <c r="R241" s="1377"/>
      <c r="S241" s="1377"/>
      <c r="T241" s="1377"/>
      <c r="U241" s="1377"/>
      <c r="V241" s="1377"/>
      <c r="W241" s="1377"/>
      <c r="X241" s="1377"/>
      <c r="Y241" s="1377"/>
      <c r="Z241" s="1377"/>
      <c r="AA241" s="1377"/>
      <c r="AB241" s="1377"/>
      <c r="AC241" s="1377"/>
      <c r="AD241" s="1377"/>
      <c r="AE241" s="1377"/>
      <c r="AF241" s="1377"/>
      <c r="AG241" s="1377"/>
      <c r="AH241" s="1377"/>
      <c r="AI241" s="1377"/>
      <c r="AJ241" s="1377"/>
      <c r="AK241" s="1377"/>
      <c r="AL241" s="1377"/>
      <c r="AM241" s="1377"/>
      <c r="AN241" s="1377"/>
      <c r="AO241" s="1377"/>
      <c r="AP241" s="1377"/>
      <c r="AQ241" s="1377"/>
      <c r="AR241" s="1377"/>
      <c r="AS241" s="1377"/>
      <c r="AT241" s="1377"/>
      <c r="AU241" s="1377"/>
      <c r="AV241" s="1377"/>
      <c r="AW241" s="1377"/>
      <c r="AX241" s="1377"/>
      <c r="AY241" s="1377"/>
      <c r="AZ241" s="1377"/>
      <c r="BA241" s="1377"/>
      <c r="BB241" s="1377"/>
      <c r="BC241" s="1377"/>
      <c r="BD241" s="1377"/>
      <c r="BE241" s="1377"/>
      <c r="BF241" s="1377"/>
      <c r="BG241" s="1377"/>
      <c r="BH241" s="1377"/>
      <c r="BI241" s="1377"/>
      <c r="BJ241" s="1377"/>
      <c r="BK241" s="1377"/>
      <c r="BL241" s="1377"/>
      <c r="BM241" s="1377"/>
      <c r="BN241" s="1377"/>
      <c r="BO241" s="1377"/>
      <c r="BP241" s="1377"/>
      <c r="BQ241" s="1377"/>
      <c r="BR241" s="1377"/>
      <c r="BS241" s="1377"/>
      <c r="BT241" s="1377"/>
      <c r="BU241" s="1377"/>
      <c r="BV241" s="1377"/>
      <c r="BW241" s="1377"/>
      <c r="BX241" s="1377"/>
      <c r="BY241" s="1377"/>
      <c r="BZ241" s="1377"/>
      <c r="CA241" s="1377"/>
      <c r="CB241" s="1377"/>
      <c r="CC241" s="1377"/>
      <c r="CD241" s="1377"/>
      <c r="CE241" s="1377"/>
      <c r="CF241" s="1377"/>
      <c r="CG241" s="1378"/>
      <c r="CH241" s="1129" t="s">
        <v>601</v>
      </c>
      <c r="CI241" s="956"/>
      <c r="CJ241" s="777"/>
      <c r="CK241" s="777" t="str">
        <f t="shared" si="4"/>
        <v xml:space="preserve">Источник тепловой энергии  </v>
      </c>
      <c r="CL241" s="777"/>
      <c r="CM241" s="777"/>
      <c r="CN241" s="777"/>
      <c r="CO241" s="956"/>
      <c r="CP241" s="956"/>
      <c r="CQ241" s="956"/>
      <c r="CR241" s="956"/>
      <c r="CS241" s="956"/>
      <c r="CT241" s="956"/>
      <c r="CU241" s="956"/>
    </row>
    <row r="242" spans="1:99" s="938" customFormat="1" ht="78.75">
      <c r="A242" s="1310"/>
      <c r="B242" s="1310"/>
      <c r="C242" s="1310"/>
      <c r="D242" s="1310"/>
      <c r="E242" s="1310">
        <v>1</v>
      </c>
      <c r="F242" s="974"/>
      <c r="G242" s="974"/>
      <c r="H242" s="963">
        <v>1</v>
      </c>
      <c r="I242" s="1310">
        <v>1</v>
      </c>
      <c r="J242" s="974"/>
      <c r="K242" s="913"/>
      <c r="L242" s="978" t="str">
        <f>mergeValue(A242) &amp;"."&amp; mergeValue(B242)&amp;"."&amp; mergeValue(C242)&amp;"."&amp; mergeValue(D242)&amp;"."&amp; mergeValue(E242)</f>
        <v>1.1.1.1.1</v>
      </c>
      <c r="M242" s="524" t="s">
        <v>8</v>
      </c>
      <c r="N242" s="615"/>
      <c r="O242" s="1313"/>
      <c r="P242" s="1314"/>
      <c r="Q242" s="1314"/>
      <c r="R242" s="1314"/>
      <c r="S242" s="1314"/>
      <c r="T242" s="1314"/>
      <c r="U242" s="1314"/>
      <c r="V242" s="1314"/>
      <c r="W242" s="1314"/>
      <c r="X242" s="1314"/>
      <c r="Y242" s="1314"/>
      <c r="Z242" s="1314"/>
      <c r="AA242" s="1314"/>
      <c r="AB242" s="1314"/>
      <c r="AC242" s="1314"/>
      <c r="AD242" s="1314"/>
      <c r="AE242" s="1314"/>
      <c r="AF242" s="1314"/>
      <c r="AG242" s="1314"/>
      <c r="AH242" s="1314"/>
      <c r="AI242" s="1314"/>
      <c r="AJ242" s="1314"/>
      <c r="AK242" s="1314"/>
      <c r="AL242" s="1314"/>
      <c r="AM242" s="1314"/>
      <c r="AN242" s="1314"/>
      <c r="AO242" s="1314"/>
      <c r="AP242" s="1314"/>
      <c r="AQ242" s="1314"/>
      <c r="AR242" s="1314"/>
      <c r="AS242" s="1314"/>
      <c r="AT242" s="1314"/>
      <c r="AU242" s="1314"/>
      <c r="AV242" s="1314"/>
      <c r="AW242" s="1314"/>
      <c r="AX242" s="1314"/>
      <c r="AY242" s="1314"/>
      <c r="AZ242" s="1314"/>
      <c r="BA242" s="1314"/>
      <c r="BB242" s="1314"/>
      <c r="BC242" s="1314"/>
      <c r="BD242" s="1314"/>
      <c r="BE242" s="1314"/>
      <c r="BF242" s="1314"/>
      <c r="BG242" s="1314"/>
      <c r="BH242" s="1314"/>
      <c r="BI242" s="1314"/>
      <c r="BJ242" s="1314"/>
      <c r="BK242" s="1314"/>
      <c r="BL242" s="1314"/>
      <c r="BM242" s="1314"/>
      <c r="BN242" s="1314"/>
      <c r="BO242" s="1314"/>
      <c r="BP242" s="1314"/>
      <c r="BQ242" s="1314"/>
      <c r="BR242" s="1314"/>
      <c r="BS242" s="1314"/>
      <c r="BT242" s="1314"/>
      <c r="BU242" s="1314"/>
      <c r="BV242" s="1314"/>
      <c r="BW242" s="1314"/>
      <c r="BX242" s="1314"/>
      <c r="BY242" s="1314"/>
      <c r="BZ242" s="1314"/>
      <c r="CA242" s="1314"/>
      <c r="CB242" s="1314"/>
      <c r="CC242" s="1314"/>
      <c r="CD242" s="1314"/>
      <c r="CE242" s="1314"/>
      <c r="CF242" s="1314"/>
      <c r="CG242" s="1315"/>
      <c r="CH242" s="1129" t="s">
        <v>719</v>
      </c>
      <c r="CI242" s="956"/>
      <c r="CJ242" s="777"/>
      <c r="CK242" s="777" t="str">
        <f t="shared" si="4"/>
        <v>Схема подключения теплопотребляющей установки к коллектору источника тепловой энергии</v>
      </c>
      <c r="CL242" s="777"/>
      <c r="CM242" s="777"/>
      <c r="CN242" s="777"/>
      <c r="CO242" s="956"/>
      <c r="CP242" s="956"/>
      <c r="CQ242" s="956"/>
      <c r="CR242" s="956"/>
      <c r="CS242" s="956"/>
      <c r="CT242" s="956"/>
      <c r="CU242" s="956"/>
    </row>
    <row r="243" spans="1:99" s="938" customFormat="1" ht="33.75">
      <c r="A243" s="1310"/>
      <c r="B243" s="1310"/>
      <c r="C243" s="1310"/>
      <c r="D243" s="1310"/>
      <c r="E243" s="1310"/>
      <c r="F243" s="1310">
        <v>1</v>
      </c>
      <c r="G243" s="963"/>
      <c r="H243" s="963"/>
      <c r="I243" s="1310"/>
      <c r="J243" s="1310">
        <v>1</v>
      </c>
      <c r="K243" s="914"/>
      <c r="L243" s="978" t="str">
        <f>mergeValue(A243) &amp;"."&amp; mergeValue(B243)&amp;"."&amp; mergeValue(C243)&amp;"."&amp; mergeValue(D243)&amp;"."&amp; mergeValue(E243)&amp;"."&amp; mergeValue(F243)</f>
        <v>1.1.1.1.1.1</v>
      </c>
      <c r="M243" s="525" t="s">
        <v>9</v>
      </c>
      <c r="N243" s="615"/>
      <c r="O243" s="1313"/>
      <c r="P243" s="1314"/>
      <c r="Q243" s="1314"/>
      <c r="R243" s="1314"/>
      <c r="S243" s="1314"/>
      <c r="T243" s="1314"/>
      <c r="U243" s="1314"/>
      <c r="V243" s="1314"/>
      <c r="W243" s="1314"/>
      <c r="X243" s="1314"/>
      <c r="Y243" s="1314"/>
      <c r="Z243" s="1314"/>
      <c r="AA243" s="1314"/>
      <c r="AB243" s="1314"/>
      <c r="AC243" s="1314"/>
      <c r="AD243" s="1314"/>
      <c r="AE243" s="1314"/>
      <c r="AF243" s="1314"/>
      <c r="AG243" s="1314"/>
      <c r="AH243" s="1314"/>
      <c r="AI243" s="1314"/>
      <c r="AJ243" s="1314"/>
      <c r="AK243" s="1314"/>
      <c r="AL243" s="1314"/>
      <c r="AM243" s="1314"/>
      <c r="AN243" s="1314"/>
      <c r="AO243" s="1314"/>
      <c r="AP243" s="1314"/>
      <c r="AQ243" s="1314"/>
      <c r="AR243" s="1314"/>
      <c r="AS243" s="1314"/>
      <c r="AT243" s="1314"/>
      <c r="AU243" s="1314"/>
      <c r="AV243" s="1314"/>
      <c r="AW243" s="1314"/>
      <c r="AX243" s="1314"/>
      <c r="AY243" s="1314"/>
      <c r="AZ243" s="1314"/>
      <c r="BA243" s="1314"/>
      <c r="BB243" s="1314"/>
      <c r="BC243" s="1314"/>
      <c r="BD243" s="1314"/>
      <c r="BE243" s="1314"/>
      <c r="BF243" s="1314"/>
      <c r="BG243" s="1314"/>
      <c r="BH243" s="1314"/>
      <c r="BI243" s="1314"/>
      <c r="BJ243" s="1314"/>
      <c r="BK243" s="1314"/>
      <c r="BL243" s="1314"/>
      <c r="BM243" s="1314"/>
      <c r="BN243" s="1314"/>
      <c r="BO243" s="1314"/>
      <c r="BP243" s="1314"/>
      <c r="BQ243" s="1314"/>
      <c r="BR243" s="1314"/>
      <c r="BS243" s="1314"/>
      <c r="BT243" s="1314"/>
      <c r="BU243" s="1314"/>
      <c r="BV243" s="1314"/>
      <c r="BW243" s="1314"/>
      <c r="BX243" s="1314"/>
      <c r="BY243" s="1314"/>
      <c r="BZ243" s="1314"/>
      <c r="CA243" s="1314"/>
      <c r="CB243" s="1314"/>
      <c r="CC243" s="1314"/>
      <c r="CD243" s="1314"/>
      <c r="CE243" s="1314"/>
      <c r="CF243" s="1314"/>
      <c r="CG243" s="1315"/>
      <c r="CH243" s="1129" t="s">
        <v>720</v>
      </c>
      <c r="CI243" s="956"/>
      <c r="CJ243" s="777"/>
      <c r="CK243" s="777" t="str">
        <f t="shared" si="4"/>
        <v>Группа потребителей</v>
      </c>
      <c r="CL243" s="777"/>
      <c r="CM243" s="777"/>
      <c r="CN243" s="777"/>
      <c r="CO243" s="956"/>
      <c r="CP243" s="956"/>
      <c r="CQ243" s="956"/>
      <c r="CR243" s="956"/>
      <c r="CS243" s="956"/>
      <c r="CT243" s="956"/>
      <c r="CU243" s="956"/>
    </row>
    <row r="244" spans="1:99" s="938" customFormat="1" ht="122.1" customHeight="1">
      <c r="A244" s="1310"/>
      <c r="B244" s="1310"/>
      <c r="C244" s="1310"/>
      <c r="D244" s="1310"/>
      <c r="E244" s="1310"/>
      <c r="F244" s="1310"/>
      <c r="G244" s="963">
        <v>1</v>
      </c>
      <c r="H244" s="963"/>
      <c r="I244" s="1310"/>
      <c r="J244" s="1310"/>
      <c r="K244" s="914">
        <v>1</v>
      </c>
      <c r="L244" s="978" t="str">
        <f>mergeValue(A244) &amp;"."&amp; mergeValue(B244)&amp;"."&amp; mergeValue(C244)&amp;"."&amp; mergeValue(D244)&amp;"."&amp; mergeValue(E244)&amp;"."&amp; mergeValue(F244)&amp;"."&amp; mergeValue(G244)</f>
        <v>1.1.1.1.1.1.1</v>
      </c>
      <c r="M244" s="1016"/>
      <c r="N244" s="615"/>
      <c r="O244" s="649"/>
      <c r="P244" s="726"/>
      <c r="Q244" s="1040"/>
      <c r="R244" s="1305"/>
      <c r="S244" s="1306" t="s">
        <v>83</v>
      </c>
      <c r="T244" s="1305"/>
      <c r="U244" s="1306" t="s">
        <v>83</v>
      </c>
      <c r="V244" s="649"/>
      <c r="W244" s="726"/>
      <c r="X244" s="1040"/>
      <c r="Y244" s="1305"/>
      <c r="Z244" s="1306" t="s">
        <v>83</v>
      </c>
      <c r="AA244" s="1305"/>
      <c r="AB244" s="1306" t="s">
        <v>83</v>
      </c>
      <c r="AC244" s="649"/>
      <c r="AD244" s="726"/>
      <c r="AE244" s="1040"/>
      <c r="AF244" s="1305"/>
      <c r="AG244" s="1306" t="s">
        <v>83</v>
      </c>
      <c r="AH244" s="1305"/>
      <c r="AI244" s="1306" t="s">
        <v>83</v>
      </c>
      <c r="AJ244" s="649"/>
      <c r="AK244" s="726"/>
      <c r="AL244" s="1040"/>
      <c r="AM244" s="1305"/>
      <c r="AN244" s="1306" t="s">
        <v>83</v>
      </c>
      <c r="AO244" s="1305"/>
      <c r="AP244" s="1306" t="s">
        <v>83</v>
      </c>
      <c r="AQ244" s="649"/>
      <c r="AR244" s="726"/>
      <c r="AS244" s="1040"/>
      <c r="AT244" s="1305"/>
      <c r="AU244" s="1306" t="s">
        <v>83</v>
      </c>
      <c r="AV244" s="1305"/>
      <c r="AW244" s="1306" t="s">
        <v>83</v>
      </c>
      <c r="AX244" s="649"/>
      <c r="AY244" s="726"/>
      <c r="AZ244" s="1040"/>
      <c r="BA244" s="1305"/>
      <c r="BB244" s="1306" t="s">
        <v>83</v>
      </c>
      <c r="BC244" s="1305"/>
      <c r="BD244" s="1306" t="s">
        <v>83</v>
      </c>
      <c r="BE244" s="649"/>
      <c r="BF244" s="726"/>
      <c r="BG244" s="1040"/>
      <c r="BH244" s="1305"/>
      <c r="BI244" s="1306" t="s">
        <v>83</v>
      </c>
      <c r="BJ244" s="1305"/>
      <c r="BK244" s="1306" t="s">
        <v>83</v>
      </c>
      <c r="BL244" s="649"/>
      <c r="BM244" s="726"/>
      <c r="BN244" s="1040"/>
      <c r="BO244" s="1305"/>
      <c r="BP244" s="1306" t="s">
        <v>83</v>
      </c>
      <c r="BQ244" s="1305"/>
      <c r="BR244" s="1306" t="s">
        <v>83</v>
      </c>
      <c r="BS244" s="649"/>
      <c r="BT244" s="726"/>
      <c r="BU244" s="1040"/>
      <c r="BV244" s="1305"/>
      <c r="BW244" s="1306" t="s">
        <v>83</v>
      </c>
      <c r="BX244" s="1305"/>
      <c r="BY244" s="1306" t="s">
        <v>83</v>
      </c>
      <c r="BZ244" s="649"/>
      <c r="CA244" s="726"/>
      <c r="CB244" s="1040"/>
      <c r="CC244" s="1305"/>
      <c r="CD244" s="1306" t="s">
        <v>83</v>
      </c>
      <c r="CE244" s="1305"/>
      <c r="CF244" s="1306" t="s">
        <v>84</v>
      </c>
      <c r="CG244" s="726"/>
      <c r="CH244" s="1280" t="s">
        <v>721</v>
      </c>
      <c r="CI244" s="956" t="str">
        <f>strCheckDate(O245:CG245)</f>
        <v/>
      </c>
      <c r="CJ244" s="777"/>
      <c r="CK244" s="777" t="str">
        <f t="shared" si="4"/>
        <v/>
      </c>
      <c r="CL244" s="777"/>
      <c r="CM244" s="777"/>
      <c r="CN244" s="777"/>
      <c r="CO244" s="956"/>
      <c r="CP244" s="956"/>
      <c r="CQ244" s="956"/>
      <c r="CR244" s="956"/>
      <c r="CS244" s="956"/>
      <c r="CT244" s="956"/>
      <c r="CU244" s="956"/>
    </row>
    <row r="245" spans="1:99" s="938" customFormat="1" ht="11.25" hidden="1" customHeight="1">
      <c r="A245" s="1310"/>
      <c r="B245" s="1310"/>
      <c r="C245" s="1310"/>
      <c r="D245" s="1310"/>
      <c r="E245" s="1310"/>
      <c r="F245" s="1310"/>
      <c r="G245" s="963"/>
      <c r="H245" s="963"/>
      <c r="I245" s="1310"/>
      <c r="J245" s="1310"/>
      <c r="K245" s="914"/>
      <c r="L245" s="752"/>
      <c r="M245" s="615"/>
      <c r="N245" s="615"/>
      <c r="O245" s="726"/>
      <c r="P245" s="726"/>
      <c r="Q245" s="732" t="str">
        <f>R244 &amp; "-" &amp; T244</f>
        <v>-</v>
      </c>
      <c r="R245" s="1305"/>
      <c r="S245" s="1306"/>
      <c r="T245" s="1305"/>
      <c r="U245" s="1306"/>
      <c r="V245" s="726"/>
      <c r="W245" s="726"/>
      <c r="X245" s="732" t="str">
        <f>Y244 &amp; "-" &amp; AA244</f>
        <v>-</v>
      </c>
      <c r="Y245" s="1305"/>
      <c r="Z245" s="1306"/>
      <c r="AA245" s="1305"/>
      <c r="AB245" s="1306"/>
      <c r="AC245" s="726"/>
      <c r="AD245" s="726"/>
      <c r="AE245" s="732" t="str">
        <f>AF244 &amp; "-" &amp; AH244</f>
        <v>-</v>
      </c>
      <c r="AF245" s="1305"/>
      <c r="AG245" s="1306"/>
      <c r="AH245" s="1305"/>
      <c r="AI245" s="1306"/>
      <c r="AJ245" s="726"/>
      <c r="AK245" s="726"/>
      <c r="AL245" s="732" t="str">
        <f>AM244 &amp; "-" &amp; AO244</f>
        <v>-</v>
      </c>
      <c r="AM245" s="1305"/>
      <c r="AN245" s="1306"/>
      <c r="AO245" s="1305"/>
      <c r="AP245" s="1306"/>
      <c r="AQ245" s="726"/>
      <c r="AR245" s="726"/>
      <c r="AS245" s="732" t="str">
        <f>AT244 &amp; "-" &amp; AV244</f>
        <v>-</v>
      </c>
      <c r="AT245" s="1305"/>
      <c r="AU245" s="1306"/>
      <c r="AV245" s="1305"/>
      <c r="AW245" s="1306"/>
      <c r="AX245" s="726"/>
      <c r="AY245" s="726"/>
      <c r="AZ245" s="732" t="str">
        <f>BA244 &amp; "-" &amp; BC244</f>
        <v>-</v>
      </c>
      <c r="BA245" s="1305"/>
      <c r="BB245" s="1306"/>
      <c r="BC245" s="1305"/>
      <c r="BD245" s="1306"/>
      <c r="BE245" s="726"/>
      <c r="BF245" s="726"/>
      <c r="BG245" s="732" t="str">
        <f>BH244 &amp; "-" &amp; BJ244</f>
        <v>-</v>
      </c>
      <c r="BH245" s="1305"/>
      <c r="BI245" s="1306"/>
      <c r="BJ245" s="1305"/>
      <c r="BK245" s="1306"/>
      <c r="BL245" s="726"/>
      <c r="BM245" s="726"/>
      <c r="BN245" s="732" t="str">
        <f>BO244 &amp; "-" &amp; BQ244</f>
        <v>-</v>
      </c>
      <c r="BO245" s="1305"/>
      <c r="BP245" s="1306"/>
      <c r="BQ245" s="1305"/>
      <c r="BR245" s="1306"/>
      <c r="BS245" s="726"/>
      <c r="BT245" s="726"/>
      <c r="BU245" s="732" t="str">
        <f>BV244 &amp; "-" &amp; BX244</f>
        <v>-</v>
      </c>
      <c r="BV245" s="1305"/>
      <c r="BW245" s="1306"/>
      <c r="BX245" s="1305"/>
      <c r="BY245" s="1306"/>
      <c r="BZ245" s="726"/>
      <c r="CA245" s="726"/>
      <c r="CB245" s="732" t="str">
        <f>CC244 &amp; "-" &amp; CE244</f>
        <v>-</v>
      </c>
      <c r="CC245" s="1305"/>
      <c r="CD245" s="1306"/>
      <c r="CE245" s="1305"/>
      <c r="CF245" s="1306"/>
      <c r="CG245" s="726"/>
      <c r="CH245" s="1281"/>
      <c r="CI245" s="956"/>
      <c r="CJ245" s="777"/>
      <c r="CK245" s="777" t="str">
        <f t="shared" si="4"/>
        <v/>
      </c>
      <c r="CL245" s="777"/>
      <c r="CM245" s="777"/>
      <c r="CN245" s="777"/>
      <c r="CO245" s="956"/>
      <c r="CP245" s="956"/>
      <c r="CQ245" s="956"/>
      <c r="CR245" s="956"/>
      <c r="CS245" s="956"/>
      <c r="CT245" s="956"/>
      <c r="CU245" s="956"/>
    </row>
    <row r="246" spans="1:99" s="938" customFormat="1" ht="15" customHeight="1">
      <c r="A246" s="1310"/>
      <c r="B246" s="1310"/>
      <c r="C246" s="1310"/>
      <c r="D246" s="1310"/>
      <c r="E246" s="1310"/>
      <c r="F246" s="1310"/>
      <c r="G246" s="974"/>
      <c r="H246" s="963"/>
      <c r="I246" s="1310"/>
      <c r="J246" s="1310"/>
      <c r="K246" s="913"/>
      <c r="L246" s="654"/>
      <c r="M246" s="527" t="s">
        <v>24</v>
      </c>
      <c r="N246" s="954"/>
      <c r="O246" s="954"/>
      <c r="P246" s="954"/>
      <c r="Q246" s="954"/>
      <c r="R246" s="954"/>
      <c r="S246" s="954"/>
      <c r="T246" s="954"/>
      <c r="U246" s="954"/>
      <c r="V246" s="954"/>
      <c r="W246" s="954"/>
      <c r="X246" s="954"/>
      <c r="Y246" s="954"/>
      <c r="Z246" s="954"/>
      <c r="AA246" s="954"/>
      <c r="AB246" s="954"/>
      <c r="AC246" s="954"/>
      <c r="AD246" s="954"/>
      <c r="AE246" s="954"/>
      <c r="AF246" s="954"/>
      <c r="AG246" s="954"/>
      <c r="AH246" s="954"/>
      <c r="AI246" s="954"/>
      <c r="AJ246" s="954"/>
      <c r="AK246" s="954"/>
      <c r="AL246" s="954"/>
      <c r="AM246" s="954"/>
      <c r="AN246" s="954"/>
      <c r="AO246" s="954"/>
      <c r="AP246" s="954"/>
      <c r="AQ246" s="954"/>
      <c r="AR246" s="954"/>
      <c r="AS246" s="954"/>
      <c r="AT246" s="954"/>
      <c r="AU246" s="954"/>
      <c r="AV246" s="954"/>
      <c r="AW246" s="954"/>
      <c r="AX246" s="954"/>
      <c r="AY246" s="954"/>
      <c r="AZ246" s="954"/>
      <c r="BA246" s="954"/>
      <c r="BB246" s="954"/>
      <c r="BC246" s="954"/>
      <c r="BD246" s="954"/>
      <c r="BE246" s="954"/>
      <c r="BF246" s="954"/>
      <c r="BG246" s="954"/>
      <c r="BH246" s="954"/>
      <c r="BI246" s="954"/>
      <c r="BJ246" s="954"/>
      <c r="BK246" s="954"/>
      <c r="BL246" s="954"/>
      <c r="BM246" s="954"/>
      <c r="BN246" s="954"/>
      <c r="BO246" s="954"/>
      <c r="BP246" s="954"/>
      <c r="BQ246" s="954"/>
      <c r="BR246" s="954"/>
      <c r="BS246" s="954"/>
      <c r="BT246" s="954"/>
      <c r="BU246" s="954"/>
      <c r="BV246" s="954"/>
      <c r="BW246" s="954"/>
      <c r="BX246" s="954"/>
      <c r="BY246" s="954"/>
      <c r="BZ246" s="954"/>
      <c r="CA246" s="954"/>
      <c r="CB246" s="954"/>
      <c r="CC246" s="954"/>
      <c r="CD246" s="954"/>
      <c r="CE246" s="954"/>
      <c r="CF246" s="954"/>
      <c r="CG246" s="725"/>
      <c r="CH246" s="1282"/>
      <c r="CI246" s="956"/>
      <c r="CJ246" s="777"/>
      <c r="CK246" s="777" t="str">
        <f t="shared" si="4"/>
        <v>Добавить вид теплоносителя (параметры теплоносителя)</v>
      </c>
      <c r="CL246" s="777"/>
      <c r="CM246" s="777"/>
      <c r="CN246" s="777"/>
      <c r="CO246" s="956"/>
      <c r="CP246" s="956"/>
      <c r="CQ246" s="956"/>
      <c r="CR246" s="956"/>
      <c r="CS246" s="956"/>
      <c r="CT246" s="956"/>
      <c r="CU246" s="956"/>
    </row>
    <row r="247" spans="1:99" s="938" customFormat="1" ht="15" customHeight="1">
      <c r="A247" s="1310"/>
      <c r="B247" s="1310"/>
      <c r="C247" s="1310"/>
      <c r="D247" s="1310"/>
      <c r="E247" s="1310"/>
      <c r="F247" s="974"/>
      <c r="G247" s="974"/>
      <c r="H247" s="963"/>
      <c r="I247" s="1310"/>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954"/>
      <c r="AE247" s="954"/>
      <c r="AF247" s="954"/>
      <c r="AG247" s="954"/>
      <c r="AH247" s="954"/>
      <c r="AI247" s="953"/>
      <c r="AJ247" s="954"/>
      <c r="AK247" s="954"/>
      <c r="AL247" s="954"/>
      <c r="AM247" s="954"/>
      <c r="AN247" s="954"/>
      <c r="AO247" s="954"/>
      <c r="AP247" s="953"/>
      <c r="AQ247" s="954"/>
      <c r="AR247" s="954"/>
      <c r="AS247" s="954"/>
      <c r="AT247" s="954"/>
      <c r="AU247" s="954"/>
      <c r="AV247" s="954"/>
      <c r="AW247" s="953"/>
      <c r="AX247" s="954"/>
      <c r="AY247" s="954"/>
      <c r="AZ247" s="954"/>
      <c r="BA247" s="954"/>
      <c r="BB247" s="954"/>
      <c r="BC247" s="954"/>
      <c r="BD247" s="953"/>
      <c r="BE247" s="954"/>
      <c r="BF247" s="954"/>
      <c r="BG247" s="954"/>
      <c r="BH247" s="954"/>
      <c r="BI247" s="954"/>
      <c r="BJ247" s="954"/>
      <c r="BK247" s="953"/>
      <c r="BL247" s="954"/>
      <c r="BM247" s="954"/>
      <c r="BN247" s="954"/>
      <c r="BO247" s="954"/>
      <c r="BP247" s="954"/>
      <c r="BQ247" s="954"/>
      <c r="BR247" s="953"/>
      <c r="BS247" s="954"/>
      <c r="BT247" s="954"/>
      <c r="BU247" s="954"/>
      <c r="BV247" s="954"/>
      <c r="BW247" s="954"/>
      <c r="BX247" s="954"/>
      <c r="BY247" s="953"/>
      <c r="BZ247" s="954"/>
      <c r="CA247" s="954"/>
      <c r="CB247" s="954"/>
      <c r="CC247" s="954"/>
      <c r="CD247" s="954"/>
      <c r="CE247" s="954"/>
      <c r="CF247" s="953"/>
      <c r="CG247" s="954"/>
      <c r="CH247" s="634"/>
      <c r="CI247" s="956"/>
      <c r="CJ247" s="777"/>
      <c r="CK247" s="777" t="str">
        <f t="shared" si="4"/>
        <v>Добавить группу потребителей</v>
      </c>
      <c r="CL247" s="777"/>
      <c r="CM247" s="777"/>
      <c r="CN247" s="777"/>
      <c r="CO247" s="956"/>
      <c r="CP247" s="956"/>
      <c r="CQ247" s="956"/>
      <c r="CR247" s="956"/>
      <c r="CS247" s="956"/>
      <c r="CT247" s="956"/>
      <c r="CU247" s="956"/>
    </row>
    <row r="248" spans="1:99" s="938" customFormat="1" ht="15" customHeight="1">
      <c r="A248" s="1310"/>
      <c r="B248" s="1310"/>
      <c r="C248" s="1310"/>
      <c r="D248" s="1310"/>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954"/>
      <c r="AE248" s="954"/>
      <c r="AF248" s="954"/>
      <c r="AG248" s="954"/>
      <c r="AH248" s="954"/>
      <c r="AI248" s="953"/>
      <c r="AJ248" s="954"/>
      <c r="AK248" s="954"/>
      <c r="AL248" s="954"/>
      <c r="AM248" s="954"/>
      <c r="AN248" s="954"/>
      <c r="AO248" s="954"/>
      <c r="AP248" s="953"/>
      <c r="AQ248" s="954"/>
      <c r="AR248" s="954"/>
      <c r="AS248" s="954"/>
      <c r="AT248" s="954"/>
      <c r="AU248" s="954"/>
      <c r="AV248" s="954"/>
      <c r="AW248" s="953"/>
      <c r="AX248" s="954"/>
      <c r="AY248" s="954"/>
      <c r="AZ248" s="954"/>
      <c r="BA248" s="954"/>
      <c r="BB248" s="954"/>
      <c r="BC248" s="954"/>
      <c r="BD248" s="953"/>
      <c r="BE248" s="954"/>
      <c r="BF248" s="954"/>
      <c r="BG248" s="954"/>
      <c r="BH248" s="954"/>
      <c r="BI248" s="954"/>
      <c r="BJ248" s="954"/>
      <c r="BK248" s="953"/>
      <c r="BL248" s="954"/>
      <c r="BM248" s="954"/>
      <c r="BN248" s="954"/>
      <c r="BO248" s="954"/>
      <c r="BP248" s="954"/>
      <c r="BQ248" s="954"/>
      <c r="BR248" s="953"/>
      <c r="BS248" s="954"/>
      <c r="BT248" s="954"/>
      <c r="BU248" s="954"/>
      <c r="BV248" s="954"/>
      <c r="BW248" s="954"/>
      <c r="BX248" s="954"/>
      <c r="BY248" s="953"/>
      <c r="BZ248" s="954"/>
      <c r="CA248" s="954"/>
      <c r="CB248" s="954"/>
      <c r="CC248" s="954"/>
      <c r="CD248" s="954"/>
      <c r="CE248" s="954"/>
      <c r="CF248" s="953"/>
      <c r="CG248" s="954"/>
      <c r="CH248" s="634"/>
      <c r="CI248" s="956"/>
      <c r="CJ248" s="777"/>
      <c r="CK248" s="777" t="str">
        <f t="shared" si="4"/>
        <v>Добавить схему подключения</v>
      </c>
      <c r="CL248" s="777"/>
      <c r="CM248" s="777"/>
      <c r="CN248" s="777"/>
      <c r="CO248" s="956"/>
      <c r="CP248" s="956"/>
      <c r="CQ248" s="956"/>
      <c r="CR248" s="956"/>
      <c r="CS248" s="956"/>
      <c r="CT248" s="956"/>
      <c r="CU248" s="956"/>
    </row>
    <row r="249" spans="1:99" s="938" customFormat="1" ht="15" customHeight="1">
      <c r="A249" s="1310"/>
      <c r="B249" s="1310"/>
      <c r="C249" s="1310"/>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954"/>
      <c r="AE249" s="954"/>
      <c r="AF249" s="954"/>
      <c r="AG249" s="954"/>
      <c r="AH249" s="954"/>
      <c r="AI249" s="953"/>
      <c r="AJ249" s="954"/>
      <c r="AK249" s="954"/>
      <c r="AL249" s="954"/>
      <c r="AM249" s="954"/>
      <c r="AN249" s="954"/>
      <c r="AO249" s="954"/>
      <c r="AP249" s="953"/>
      <c r="AQ249" s="954"/>
      <c r="AR249" s="954"/>
      <c r="AS249" s="954"/>
      <c r="AT249" s="954"/>
      <c r="AU249" s="954"/>
      <c r="AV249" s="954"/>
      <c r="AW249" s="953"/>
      <c r="AX249" s="954"/>
      <c r="AY249" s="954"/>
      <c r="AZ249" s="954"/>
      <c r="BA249" s="954"/>
      <c r="BB249" s="954"/>
      <c r="BC249" s="954"/>
      <c r="BD249" s="953"/>
      <c r="BE249" s="954"/>
      <c r="BF249" s="954"/>
      <c r="BG249" s="954"/>
      <c r="BH249" s="954"/>
      <c r="BI249" s="954"/>
      <c r="BJ249" s="954"/>
      <c r="BK249" s="953"/>
      <c r="BL249" s="954"/>
      <c r="BM249" s="954"/>
      <c r="BN249" s="954"/>
      <c r="BO249" s="954"/>
      <c r="BP249" s="954"/>
      <c r="BQ249" s="954"/>
      <c r="BR249" s="953"/>
      <c r="BS249" s="954"/>
      <c r="BT249" s="954"/>
      <c r="BU249" s="954"/>
      <c r="BV249" s="954"/>
      <c r="BW249" s="954"/>
      <c r="BX249" s="954"/>
      <c r="BY249" s="953"/>
      <c r="BZ249" s="954"/>
      <c r="CA249" s="954"/>
      <c r="CB249" s="954"/>
      <c r="CC249" s="954"/>
      <c r="CD249" s="954"/>
      <c r="CE249" s="954"/>
      <c r="CF249" s="953"/>
      <c r="CG249" s="954"/>
      <c r="CH249" s="634"/>
      <c r="CI249" s="956"/>
      <c r="CJ249" s="777"/>
      <c r="CK249" s="777" t="str">
        <f t="shared" si="4"/>
        <v>Добавить источник тепловой энергии</v>
      </c>
      <c r="CL249" s="777"/>
      <c r="CM249" s="777"/>
      <c r="CN249" s="777"/>
      <c r="CO249" s="956"/>
      <c r="CP249" s="956"/>
      <c r="CQ249" s="956"/>
      <c r="CR249" s="956"/>
      <c r="CS249" s="956"/>
      <c r="CT249" s="956"/>
      <c r="CU249" s="956"/>
    </row>
    <row r="250" spans="1:99" s="938" customFormat="1" ht="15" customHeight="1">
      <c r="A250" s="1310"/>
      <c r="B250" s="1310"/>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954"/>
      <c r="AE250" s="954"/>
      <c r="AF250" s="954"/>
      <c r="AG250" s="954"/>
      <c r="AH250" s="954"/>
      <c r="AI250" s="953"/>
      <c r="AJ250" s="954"/>
      <c r="AK250" s="954"/>
      <c r="AL250" s="954"/>
      <c r="AM250" s="954"/>
      <c r="AN250" s="954"/>
      <c r="AO250" s="954"/>
      <c r="AP250" s="953"/>
      <c r="AQ250" s="954"/>
      <c r="AR250" s="954"/>
      <c r="AS250" s="954"/>
      <c r="AT250" s="954"/>
      <c r="AU250" s="954"/>
      <c r="AV250" s="954"/>
      <c r="AW250" s="953"/>
      <c r="AX250" s="954"/>
      <c r="AY250" s="954"/>
      <c r="AZ250" s="954"/>
      <c r="BA250" s="954"/>
      <c r="BB250" s="954"/>
      <c r="BC250" s="954"/>
      <c r="BD250" s="953"/>
      <c r="BE250" s="954"/>
      <c r="BF250" s="954"/>
      <c r="BG250" s="954"/>
      <c r="BH250" s="954"/>
      <c r="BI250" s="954"/>
      <c r="BJ250" s="954"/>
      <c r="BK250" s="953"/>
      <c r="BL250" s="954"/>
      <c r="BM250" s="954"/>
      <c r="BN250" s="954"/>
      <c r="BO250" s="954"/>
      <c r="BP250" s="954"/>
      <c r="BQ250" s="954"/>
      <c r="BR250" s="953"/>
      <c r="BS250" s="954"/>
      <c r="BT250" s="954"/>
      <c r="BU250" s="954"/>
      <c r="BV250" s="954"/>
      <c r="BW250" s="954"/>
      <c r="BX250" s="954"/>
      <c r="BY250" s="953"/>
      <c r="BZ250" s="954"/>
      <c r="CA250" s="954"/>
      <c r="CB250" s="954"/>
      <c r="CC250" s="954"/>
      <c r="CD250" s="954"/>
      <c r="CE250" s="954"/>
      <c r="CF250" s="953"/>
      <c r="CG250" s="954"/>
      <c r="CH250" s="634"/>
      <c r="CI250" s="956"/>
      <c r="CJ250" s="777"/>
      <c r="CK250" s="777" t="str">
        <f t="shared" si="4"/>
        <v>Добавить наименование системы теплоснабжения</v>
      </c>
      <c r="CL250" s="777"/>
      <c r="CM250" s="777"/>
      <c r="CN250" s="777"/>
      <c r="CO250" s="956"/>
      <c r="CP250" s="956"/>
      <c r="CQ250" s="956"/>
      <c r="CR250" s="956"/>
      <c r="CS250" s="956"/>
      <c r="CT250" s="956"/>
      <c r="CU250" s="956"/>
    </row>
    <row r="251" spans="1:99" s="938" customFormat="1" ht="15" customHeight="1">
      <c r="A251" s="1310"/>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954"/>
      <c r="AE251" s="954"/>
      <c r="AF251" s="954"/>
      <c r="AG251" s="954"/>
      <c r="AH251" s="954"/>
      <c r="AI251" s="953"/>
      <c r="AJ251" s="954"/>
      <c r="AK251" s="954"/>
      <c r="AL251" s="954"/>
      <c r="AM251" s="954"/>
      <c r="AN251" s="954"/>
      <c r="AO251" s="954"/>
      <c r="AP251" s="953"/>
      <c r="AQ251" s="954"/>
      <c r="AR251" s="954"/>
      <c r="AS251" s="954"/>
      <c r="AT251" s="954"/>
      <c r="AU251" s="954"/>
      <c r="AV251" s="954"/>
      <c r="AW251" s="953"/>
      <c r="AX251" s="954"/>
      <c r="AY251" s="954"/>
      <c r="AZ251" s="954"/>
      <c r="BA251" s="954"/>
      <c r="BB251" s="954"/>
      <c r="BC251" s="954"/>
      <c r="BD251" s="953"/>
      <c r="BE251" s="954"/>
      <c r="BF251" s="954"/>
      <c r="BG251" s="954"/>
      <c r="BH251" s="954"/>
      <c r="BI251" s="954"/>
      <c r="BJ251" s="954"/>
      <c r="BK251" s="953"/>
      <c r="BL251" s="954"/>
      <c r="BM251" s="954"/>
      <c r="BN251" s="954"/>
      <c r="BO251" s="954"/>
      <c r="BP251" s="954"/>
      <c r="BQ251" s="954"/>
      <c r="BR251" s="953"/>
      <c r="BS251" s="954"/>
      <c r="BT251" s="954"/>
      <c r="BU251" s="954"/>
      <c r="BV251" s="954"/>
      <c r="BW251" s="954"/>
      <c r="BX251" s="954"/>
      <c r="BY251" s="953"/>
      <c r="BZ251" s="954"/>
      <c r="CA251" s="954"/>
      <c r="CB251" s="954"/>
      <c r="CC251" s="954"/>
      <c r="CD251" s="954"/>
      <c r="CE251" s="954"/>
      <c r="CF251" s="953"/>
      <c r="CG251" s="954"/>
      <c r="CH251" s="634"/>
      <c r="CI251" s="956"/>
      <c r="CJ251" s="777"/>
      <c r="CK251" s="777" t="str">
        <f t="shared" si="4"/>
        <v>Добавить территорию действия тарифа</v>
      </c>
      <c r="CL251" s="777"/>
      <c r="CM251" s="777"/>
      <c r="CN251" s="777"/>
      <c r="CO251" s="956"/>
      <c r="CP251" s="956"/>
      <c r="CQ251" s="956"/>
      <c r="CR251" s="956"/>
      <c r="CS251" s="956"/>
      <c r="CT251" s="956"/>
      <c r="CU251" s="956"/>
    </row>
    <row r="252" spans="1:99"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99"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99" s="34" customFormat="1" ht="11.25">
      <c r="A254" s="34" t="s">
        <v>276</v>
      </c>
    </row>
    <row r="255" spans="1:99" ht="11.25"/>
    <row r="256" spans="1:99"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408"/>
      <c r="D297" s="1235">
        <v>1</v>
      </c>
      <c r="E297" s="1312"/>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408"/>
      <c r="D298" s="1235"/>
      <c r="E298" s="1312"/>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409"/>
      <c r="D302" s="241"/>
      <c r="E302" s="424"/>
      <c r="F302" s="1410"/>
      <c r="G302" s="1235">
        <v>0</v>
      </c>
      <c r="H302" s="1237"/>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409"/>
      <c r="D303" s="241"/>
      <c r="E303" s="424"/>
      <c r="F303" s="1410"/>
      <c r="G303" s="1235"/>
      <c r="H303" s="1237"/>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78">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78"/>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78"/>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78"/>
      <c r="B340" s="1278">
        <v>1</v>
      </c>
      <c r="C340" s="319"/>
      <c r="D340" s="319"/>
      <c r="F340" s="313" t="str">
        <f>"4."&amp;mergeValue(A340) &amp;"."&amp;mergeValue(B340)</f>
        <v>4.1.1</v>
      </c>
      <c r="G340" s="304" t="s">
        <v>570</v>
      </c>
      <c r="H340" s="297" t="str">
        <f>IF(region_name="","",region_name)</f>
        <v>Нижегородская область</v>
      </c>
      <c r="I340" s="188" t="s">
        <v>478</v>
      </c>
      <c r="J340" s="312"/>
      <c r="K340" s="206"/>
      <c r="L340" s="206"/>
      <c r="M340" s="206"/>
      <c r="N340" s="206"/>
      <c r="O340" s="206"/>
      <c r="P340" s="206"/>
      <c r="Q340" s="206"/>
      <c r="R340" s="206"/>
      <c r="S340" s="206"/>
      <c r="T340" s="206"/>
    </row>
    <row r="341" spans="1:83" s="182" customFormat="1" ht="191.25">
      <c r="A341" s="1278"/>
      <c r="B341" s="1278"/>
      <c r="C341" s="1278">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78"/>
      <c r="B342" s="1278"/>
      <c r="C342" s="1278"/>
      <c r="D342" s="319">
        <v>1</v>
      </c>
      <c r="F342" s="313" t="str">
        <f>"4."&amp;mergeValue(A342) &amp;"."&amp;mergeValue(B342)&amp;"."&amp;mergeValue(C342)&amp;"."&amp;mergeValue(D342)</f>
        <v>4.1.1.1.1</v>
      </c>
      <c r="G342" s="392" t="s">
        <v>477</v>
      </c>
      <c r="H342" s="297"/>
      <c r="I342" s="1279" t="s">
        <v>569</v>
      </c>
      <c r="J342" s="312"/>
      <c r="K342" s="206"/>
      <c r="L342" s="206"/>
      <c r="M342" s="206"/>
      <c r="N342" s="206"/>
      <c r="O342" s="206"/>
      <c r="P342" s="206"/>
      <c r="Q342" s="206"/>
      <c r="R342" s="206"/>
      <c r="S342" s="206"/>
      <c r="T342" s="206"/>
    </row>
    <row r="343" spans="1:83" s="182" customFormat="1" ht="18.75">
      <c r="A343" s="1278"/>
      <c r="B343" s="1278"/>
      <c r="C343" s="1278"/>
      <c r="D343" s="319"/>
      <c r="F343" s="396"/>
      <c r="G343" s="397" t="s">
        <v>4</v>
      </c>
      <c r="H343" s="398"/>
      <c r="I343" s="1279"/>
      <c r="J343" s="312"/>
      <c r="K343" s="206"/>
      <c r="L343" s="206"/>
      <c r="M343" s="206"/>
      <c r="N343" s="206"/>
      <c r="O343" s="206"/>
      <c r="P343" s="206"/>
      <c r="Q343" s="206"/>
      <c r="R343" s="206"/>
      <c r="S343" s="206"/>
      <c r="T343" s="206"/>
    </row>
    <row r="344" spans="1:83" s="182" customFormat="1" ht="18.75">
      <c r="A344" s="1278"/>
      <c r="B344" s="1278"/>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78"/>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58"/>
      <c r="E356" s="1354"/>
      <c r="F356" s="1355"/>
      <c r="G356" s="1108"/>
      <c r="H356" s="1166"/>
      <c r="I356" s="1165"/>
      <c r="J356" s="1130"/>
      <c r="K356" s="1108" t="s">
        <v>449</v>
      </c>
      <c r="L356" s="1279"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58"/>
      <c r="E357" s="1354"/>
      <c r="F357" s="1355"/>
      <c r="G357" s="1086"/>
      <c r="H357" s="1152" t="s">
        <v>274</v>
      </c>
      <c r="I357" s="1147"/>
      <c r="J357" s="1147"/>
      <c r="K357" s="1145"/>
      <c r="L357" s="1279"/>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58"/>
      <c r="E362" s="1354"/>
      <c r="F362" s="1355"/>
      <c r="G362" s="1108"/>
      <c r="H362" s="1166"/>
      <c r="I362" s="1165"/>
      <c r="J362" s="1170"/>
      <c r="K362" s="1108" t="s">
        <v>449</v>
      </c>
      <c r="L362" s="1279" t="s">
        <v>703</v>
      </c>
      <c r="M362" s="1155"/>
      <c r="N362" s="1100"/>
      <c r="O362" s="1100"/>
    </row>
    <row r="363" spans="1:83" s="1071" customFormat="1" ht="17.100000000000001" customHeight="1">
      <c r="A363" s="1105"/>
      <c r="B363" s="1094"/>
      <c r="C363" s="1080"/>
      <c r="D363" s="1358"/>
      <c r="E363" s="1354"/>
      <c r="F363" s="1355"/>
      <c r="G363" s="1086"/>
      <c r="H363" s="1152" t="s">
        <v>274</v>
      </c>
      <c r="I363" s="1147"/>
      <c r="J363" s="1147"/>
      <c r="K363" s="1145"/>
      <c r="L363" s="1279"/>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6"/>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6"/>
      <c r="I373" s="1165"/>
      <c r="J373" s="1170"/>
      <c r="K373" s="1108" t="s">
        <v>449</v>
      </c>
      <c r="L373" s="1131"/>
      <c r="M373" s="1155"/>
      <c r="N373" s="1100"/>
      <c r="O373" s="1100"/>
    </row>
  </sheetData>
  <sheetProtection formatColumns="0" formatRows="0"/>
  <dataConsolidate link="1"/>
  <mergeCells count="330">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AG244:AG245"/>
    <mergeCell ref="AH244:AH245"/>
    <mergeCell ref="AI244:AI245"/>
    <mergeCell ref="W226:W228"/>
    <mergeCell ref="O220:V220"/>
    <mergeCell ref="CH244:CH246"/>
    <mergeCell ref="R244:R245"/>
    <mergeCell ref="S244:S245"/>
    <mergeCell ref="T244:T245"/>
    <mergeCell ref="U244:U245"/>
    <mergeCell ref="Y244:Y245"/>
    <mergeCell ref="Z244:Z245"/>
    <mergeCell ref="AA244:AA245"/>
    <mergeCell ref="AB244:AB245"/>
    <mergeCell ref="AF244:AF245"/>
    <mergeCell ref="BC244:BC245"/>
    <mergeCell ref="BD244:BD245"/>
    <mergeCell ref="AT244:AT245"/>
    <mergeCell ref="AU244:AU245"/>
    <mergeCell ref="AV244:AV245"/>
    <mergeCell ref="AW244:AW245"/>
    <mergeCell ref="AM244:AM245"/>
    <mergeCell ref="AN244:AN245"/>
    <mergeCell ref="AO244:AO245"/>
    <mergeCell ref="AP244:AP245"/>
    <mergeCell ref="CC244:CC245"/>
    <mergeCell ref="CD244:CD245"/>
    <mergeCell ref="CE244:CE245"/>
    <mergeCell ref="CF244:CF245"/>
    <mergeCell ref="O238:CG238"/>
    <mergeCell ref="O239:CG239"/>
    <mergeCell ref="O240:CG240"/>
    <mergeCell ref="O241:CG241"/>
    <mergeCell ref="O242:CG242"/>
    <mergeCell ref="O243:CG243"/>
    <mergeCell ref="BV244:BV245"/>
    <mergeCell ref="BW244:BW245"/>
    <mergeCell ref="BX244:BX245"/>
    <mergeCell ref="BY244:BY245"/>
    <mergeCell ref="BO244:BO245"/>
    <mergeCell ref="BP244:BP245"/>
    <mergeCell ref="BQ244:BQ245"/>
    <mergeCell ref="BR244:BR245"/>
    <mergeCell ref="BH244:BH245"/>
    <mergeCell ref="BI244:BI245"/>
    <mergeCell ref="BJ244:BJ245"/>
    <mergeCell ref="BK244:BK245"/>
    <mergeCell ref="BA244:BA245"/>
    <mergeCell ref="BB244:BB245"/>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YP238:WYP245 WOT238:WOT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MD238:MD245 VZ238:VZ245 AFV238:AFV245 APR238:APR245 AZN238:AZN245 BJJ238:BJJ245 BTF238:BTF245 CDB238:CDB245 CMX238:CMX245 CWT238:CWT245 DGP238:DGP245 DQL238:DQL245 EAH238:EAH245 EKD238:EKD245 ETZ238:ETZ245 FDV238:FDV245 FNR238:FNR245 FXN238:FXN245 GHJ238:GHJ245 GRF238:GRF245 HBB238:HBB245 HKX238:HKX245 HUT238:HUT245 IEP238:IEP245 IOL238:IOL245 IYH238:IYH245 JID238:JID245 JRZ238:JRZ245 KBV238:KBV245 KLR238:KLR245 KVN238:KVN245 LFJ238:LFJ245 LPF238:LPF245 LZB238:LZB245 MIX238:MIX245 MST238:MST245 NCP238:NCP245 NML238:NML245 NWH238:NWH245 OGD238:OGD245 OPZ238:OPZ245 OZV238:OZV245 PJR238:PJR245 PTN238:PTN245 QDJ238:QDJ245 QNF238:QNF245 QXB238:QXB245 RGX238:RGX245 RQT238:RQT245 SAP238:SAP245 SKL238:SKL245 SUH238:SUH245 TED238:TED245 TNZ238:TNZ245 TXV238:TXV245 UHR238:UHR245 URN238:URN245 VBJ238:VBJ245 VLF238:VLF245 VVB238:VVB245 WEX238:WEX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AJ244 AQ244 AX244 BE244 BL244 BS244 BZ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LZ244 S244 WYN244 WOR244 WEV244 VUZ244 VLD244 VBH244 URL244 UHP244 TXT244 TNX244 TEB244 SUF244 SKJ244 SAN244 RQR244 RGV244 QWZ244 QND244 QDH244 PTL244 PJP244 OZT244 OPX244 OGB244 NWF244 NMJ244 NCN244 MSR244 MIV244 LYZ244 LPD244 LFH244 KVL244 KLP244 KBT244 JRX244 JIB244 IYF244 IOJ244 IEN244 HUR244 HKV244 HAZ244 GRD244 GHH244 FXL244 FNP244 FDT244 ETX244 EKB244 EAF244 DQJ244 DGN244 CWR244 CMV244 CCZ244 BTD244 BJH244 AZL244 APP244 AFT244 VX244 VV244 MB244 WYL244 WOP244 WET244 VUX244 VLB244 VBF244 URJ244 UHN244 TXR244 TNV244 TDZ244 SUD244 SKH244 SAL244 RQP244 RGT244 QWX244 QNB244 QDF244 PTJ244 PJN244 OZR244 OPV244 OFZ244 NWD244 NMH244 NCL244 MSP244 MIT244 LYX244 LPB244 LFF244 KVJ244 KLN244 KBR244 JRV244 JHZ244 IYD244 IOH244 IEL244 HUP244 HKT244 HAX244 GRB244 GHF244 FXJ244 FNN244 FDR244 ETV244 EJZ244 EAD244 DQH244 DGL244 CWP244 CMT244 CCX244 BTB244 BJF244 AZJ244 APN244 AFR244 S9:S10 S15:S16 U55 Z120 Z109:Z110 U167 U91:U92 V183 AE197 U244 Z244 AB244 AG244 AI244 AN244 AP244 AU244 AW244 BB244 BD244 BI244 BK244 BP244 BR244 BW244 BY244 CD244 CF244"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YM244 WOQ244 WEU244 VUY244 VLC244 VBG244 URK244 UHO244 TXS244 TNW244 TEA244 SUE244 SKI244 SAM244 RQQ244 RGU244 QWY244 QNC244 QDG244 PTK244 PJO244 OZS244 OPW244 OGA244 NWE244 NMI244 NCM244 MSQ244 MIU244 LYY244 LPC244 LFG244 KVK244 KLO244 KBS244 JRW244 JIA244 IYE244 IOI244 IEM244 HUQ244 HKU244 HAY244 GRC244 GHG244 FXK244 FNO244 FDS244 ETW244 EKA244 EAE244 DQI244 DGM244 CWQ244 CMU244 CCY244 BTC244 BJG244 AZK244 APO244 AFS244 VW244 MA244 T244 WYK244 WOO244 WES244 VUW244 VLA244 VBE244 URI244 UHM244 TXQ244 TNU244 TDY244 SUC244 SKG244 SAK244 RQO244 RGS244 QWW244 QNA244 QDE244 PTI244 PJM244 OZQ244 OPU244 OFY244 NWC244 NMG244 NCK244 MSO244 MIS244 LYW244 LPA244 LFE244 KVI244 KLM244 KBQ244 JRU244 JHY244 IYC244 IOG244 IEK244 HUO244 HKS244 HAW244 GRA244 GHE244 FXI244 FNM244 FDQ244 ETU244 EJY244 EAC244 DQG244 DGK244 CWO244 CMS244 CCW244 BTA244 BJE244 AZI244 APM244 AFQ244 VU244 LY244 H356:I356 H362:I362 H368:I368 H373:I373 Y244 AA244 AF244 AH244 AM244 AO244 AT244 AV244 BA244 BC244 BH244 BJ244 BO244 BQ244 BV244 BX244 CC244 CE244"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LX245 VT245 AFP245 APL245 AZH245 BJD245 BSZ245 CCV245 CMR245 CWN245 DGJ245 DQF245 EAB245 EJX245 ETT245 FDP245 FNL245 FXH245 GHD245 GQZ245 HAV245 HKR245 HUN245 IEJ245 IOF245 IYB245 JHX245 JRT245 KBP245 KLL245 KVH245 LFD245 LOZ245 LYV245 MIR245 MSN245 NCJ245 NMF245 NWB245 OFX245 OPT245 OZP245 PJL245 PTH245 QDD245 QMZ245 QWV245 RGR245 RQN245 SAJ245 SKF245 SUB245 TDX245 TNT245 TXP245 UHL245 URH245 VBD245 VKZ245 VUV245 WER245 WON245 WYJ245 X245 AE245 AL245 AS245 AZ245 BG245 BN245 BU245 CB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EP243:WEW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UT243:VVA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VBB243:VBI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KX243:VLE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HJ243:UHQ243 WYH243:WYO243 WOL243:WOS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RF243:URM243 LV243:MC243 VR243:VY243 AFN243:AFU243 APJ243:APQ243 AZF243:AZM243 BJB243:BJI243 BSX243:BTE243 CCT243:CDA243 CMP243:CMW243 CWL243:CWS243 DGH243:DGO243 DQD243:DQK243 DZZ243:EAG243 EJV243:EKC243 ETR243:ETY243 FDN243:FDU243 FNJ243:FNQ243 FXF243:FXM243 GHB243:GHI243 GQX243:GRE243 HAT243:HBA243 HKP243:HKW243 HUL243:HUS243 IEH243:IEO243 IOD243:IOK243 IXZ243:IYG243 JHV243:JIC243 JRR243:JRY243 KBN243:KBU243 KLJ243:KLQ243 KVF243:KVM243 LFB243:LFI243 LOX243:LPE243 LYT243:LZA243 MIP243:MIW243 MSL243:MSS243 NCH243:NCO243 NMD243:NMK243 NVZ243:NWG243 OFV243:OGC243 OPR243:OPY243 OZN243:OZU243 PJJ243:PJQ243 PTF243:PTM243 QDB243:QDI243 QMX243:QNE243 QWT243:QXA243 RGP243:RGW243 RQL243:RQS243 SAH243:SAO243 SKD243:SKK243 STZ243:SUG243 TDV243:TEC243 TNR243:TNY243 TXN243:TXU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LV242 VR242 AFN242 APJ242 AZF242 BJB242 BSX242 CCT242 CMP242 CWL242 DGH242 DQD242 DZZ242 EJV242 ETR242 FDN242 FNJ242 FXF242 GHB242 GQX242 HAT242 HKP242 HUL242 IEH242 IOD242 IXZ242 JHV242 JRR242 KBN242 KLJ242 KVF242 LFB242 LOX242 LYT242 MIP242 MSL242 NCH242 NMD242 NVZ242 OFV242 OPR242 OZN242 PJJ242 PTF242 QDB242 QMX242 QWT242 RGP242 RQL242 SAH242 SKD242 STZ242 TDV242 TNR242 TXN242 UHJ242 URF242 VBB242 VKX242 VUT242 WEP242 WOL242 WYH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LT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VP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FL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PH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ZD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YF244 WOJ244 WEN244 VUR244 VKV244 VAZ244 URD244 UHH244 TXL244 TNP244 TDT244 STX244 SKB244 SAF244 RQJ244 RGN244 QWR244 QMV244 QCZ244 PTD244 PJH244 OZL244 OPP244 OFT244 NVX244 NMB244 NCF244 MSJ244 MIN244 LYR244 LOV244 LEZ244 KVD244 KLH244 KBL244 JRP244 JHT244 IXX244 IOB244 IEF244 HUJ244 HKN244 HAR244 GQV244 GGZ244 FXD244 FNH244 FDL244 ETP244 EJT244 DZX244 DQB244 DGF244 CWJ244 CMN244 CCR244 BSV244 BIZ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IM246:MIX251 MGB252:MGM253 AFK246:AFV251 ACZ252:ADK253 GGY246:GHJ251 GEN252:GEY253 LS246:MD251 JH252:JS253 LYQ246:LZB251 LWF252:LWQ253 VO246:VZ251 TD252:TO253 DGE246:DGP251 DDT252:DEE253 WYE246:WYP251 WVT252:WWE253 LOU246:LPF251 LMJ252:LMU253 WOI246:WOT251 WLX252:WMI253 FXC246:FXN251 FUR252:FVC253 WEM246:WEX251 WCB252:WCM253 LEY246:LFJ251 LCN252:LCY253 VUQ246:VVB251 VSF252:VSQ253 BSU246:BTF251 BQJ252:BQU253 VKU246:VLF251 VIJ252:VIU253 KVC246:KVN251 KSR252:KTC253 VAY246:VBJ251 UYN252:UYY253 FNG246:FNR251 FKV252:FLG253 URC246:URN251 UOR252:UPC253 KLG246:KLR251 KIV252:KJG253 UHG246:UHR251 UEV252:UFG253 CWI246:CWT251 CTX252:CUI253 TXK246:TXV251 TUZ252:TVK253 KBK246:KBV251 JYZ252:JZK253 TNO246:TNZ251 TLD252:TLO253 FDK246:FDV251 FAZ252:FBK253 TDS246:TED251 TBH252:TBS253 JRO246:JRZ251 JPD252:JPO253 STW246:SUH251 SRL252:SRW253 AZC246:AZN251 AWR252:AXC253 SKA246:SKL251 SHP252:SIA253 JHS246:JID251 JFH252:JFS253 SAE246:SAP251 RXT252:RYE253 ETO246:ETZ251 ERD252:ERO253 RQI246:RQT251 RNX252:ROI253 IXW246:IYH251 IVL252:IVW253 RGM246:RGX251 REB252:REM253 CMM246:CMX251 CKB252:CKM253 QWQ246:QXB251 QUF252:QUQ253 IOA246:IOL251 ILP252:IMA253 QMU246:QNF251 QKJ252:QKU253 EJS246:EKD251 EHH252:EHS253 QCY246:QDJ251 QAN252:QAY253 IEE246:IEP251 IBT252:ICE253 PTC246:PTN251 PQR252:PRC253 BIY246:BJJ251 BGN252:BGY253 PJG246:PJR251 PGV252:PHG253 HUI246:HUT251 HRX252:HSI253 OZK246:OZV251 OWZ252:OXK253 DZW246:EAH251 DXL252:DXW253 OPO246:OPZ251 OND252:ONO253 HKM246:HKX251 HIB252:HIM253 OFS246:OGD251 ODH252:ODS253 CCQ246:CDB251 CAF252:CAQ253 NVW246:NWH251 NTL252:NTW253 HAQ246:HBB251 GYF252:GYQ253 NMA246:NML251 NJP252:NKA253 DQA246:DQL251 DNP252:DOA253 NCE246:NCP251 MZT252:NAE253 GQU246:GRF251 GOJ252:GOU253 MSI246:MST251 MPX252:MQI253 APG246:APR251 L246:CG246 L247:CH251"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8" zoomScaleNormal="100" workbookViewId="0">
      <selection activeCell="I16" sqref="I16"/>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31196714</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22" t="s">
        <v>755</v>
      </c>
      <c r="F5" s="1223"/>
      <c r="G5" s="406"/>
      <c r="J5" s="289"/>
    </row>
    <row r="6" spans="1:12" s="348" customFormat="1" ht="6">
      <c r="A6" s="342"/>
      <c r="B6" s="343"/>
      <c r="C6" s="344"/>
      <c r="D6" s="345"/>
      <c r="E6" s="350"/>
      <c r="F6" s="351"/>
      <c r="G6" s="352"/>
      <c r="I6" s="349"/>
    </row>
    <row r="7" spans="1:12" ht="27">
      <c r="D7" s="23"/>
      <c r="E7" s="24" t="s">
        <v>51</v>
      </c>
      <c r="F7" s="308" t="s">
        <v>96</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5" t="s">
        <v>1328</v>
      </c>
      <c r="G11" s="357"/>
    </row>
    <row r="12" spans="1:12" ht="27">
      <c r="D12" s="23"/>
      <c r="E12" s="78" t="s">
        <v>455</v>
      </c>
      <c r="F12" s="1195" t="s">
        <v>1329</v>
      </c>
      <c r="G12" s="359"/>
    </row>
    <row r="13" spans="1:12" s="348" customFormat="1" ht="6">
      <c r="A13" s="353"/>
      <c r="B13" s="343"/>
      <c r="C13" s="344"/>
      <c r="D13" s="354"/>
      <c r="E13" s="350"/>
      <c r="F13" s="355"/>
      <c r="G13" s="356"/>
      <c r="I13" s="349"/>
    </row>
    <row r="14" spans="1:12" ht="27">
      <c r="D14" s="23"/>
      <c r="E14" s="78" t="s">
        <v>367</v>
      </c>
      <c r="F14" s="1162" t="s">
        <v>41</v>
      </c>
      <c r="G14" s="359"/>
    </row>
    <row r="15" spans="1:12" ht="23.25" customHeight="1">
      <c r="D15" s="23"/>
      <c r="E15" s="78" t="s">
        <v>298</v>
      </c>
      <c r="F15" s="309" t="s">
        <v>2854</v>
      </c>
      <c r="G15" s="359"/>
    </row>
    <row r="16" spans="1:12" ht="24.75" customHeight="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2854</v>
      </c>
      <c r="G19" s="359"/>
    </row>
    <row r="20" spans="1:9" ht="27">
      <c r="D20" s="23"/>
      <c r="E20" s="1047" t="s">
        <v>678</v>
      </c>
      <c r="F20" s="1162" t="s">
        <v>516</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2528</v>
      </c>
      <c r="G29" s="358"/>
    </row>
    <row r="30" spans="1:9" ht="27" hidden="1">
      <c r="C30" s="27"/>
      <c r="D30" s="28"/>
      <c r="E30" s="49" t="s">
        <v>202</v>
      </c>
      <c r="F30" s="311"/>
      <c r="G30" s="358"/>
    </row>
    <row r="31" spans="1:9" ht="27">
      <c r="C31" s="27"/>
      <c r="D31" s="28"/>
      <c r="E31" s="29" t="s">
        <v>52</v>
      </c>
      <c r="F31" s="310" t="s">
        <v>2529</v>
      </c>
      <c r="G31" s="358"/>
    </row>
    <row r="32" spans="1:9" ht="27">
      <c r="C32" s="27"/>
      <c r="D32" s="28"/>
      <c r="E32" s="29" t="s">
        <v>53</v>
      </c>
      <c r="F32" s="310" t="s">
        <v>1478</v>
      </c>
      <c r="G32" s="358"/>
      <c r="H32" s="30"/>
    </row>
    <row r="33" spans="1:9" s="348" customFormat="1" ht="6">
      <c r="A33" s="353"/>
      <c r="B33" s="343"/>
      <c r="C33" s="344"/>
      <c r="D33" s="354"/>
      <c r="E33" s="350"/>
      <c r="F33" s="355"/>
      <c r="G33" s="356"/>
      <c r="I33" s="349"/>
    </row>
    <row r="34" spans="1:9" ht="27">
      <c r="A34" s="191"/>
      <c r="D34" s="25"/>
      <c r="E34" s="750" t="s">
        <v>637</v>
      </c>
      <c r="F34" s="1164" t="s">
        <v>639</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2844</v>
      </c>
      <c r="G40" s="357"/>
    </row>
    <row r="41" spans="1:9" ht="27">
      <c r="A41" s="193"/>
      <c r="B41" s="87"/>
      <c r="D41" s="32"/>
      <c r="E41" s="38" t="s">
        <v>524</v>
      </c>
      <c r="F41" s="1162" t="s">
        <v>2839</v>
      </c>
      <c r="G41" s="357"/>
    </row>
    <row r="42" spans="1:9" ht="19.5">
      <c r="D42" s="23"/>
      <c r="E42" s="24"/>
      <c r="F42" s="414" t="s">
        <v>556</v>
      </c>
      <c r="G42" s="20"/>
    </row>
    <row r="43" spans="1:9" ht="27">
      <c r="A43" s="193"/>
      <c r="D43" s="20"/>
      <c r="E43" s="412" t="s">
        <v>86</v>
      </c>
      <c r="F43" s="1196" t="s">
        <v>2840</v>
      </c>
      <c r="G43" s="357"/>
    </row>
    <row r="44" spans="1:9" ht="27">
      <c r="A44" s="193"/>
      <c r="B44" s="87"/>
      <c r="D44" s="32"/>
      <c r="E44" s="412" t="s">
        <v>87</v>
      </c>
      <c r="F44" s="1196" t="s">
        <v>2841</v>
      </c>
      <c r="G44" s="357"/>
    </row>
    <row r="45" spans="1:9" ht="27">
      <c r="A45" s="193"/>
      <c r="B45" s="87"/>
      <c r="D45" s="32"/>
      <c r="E45" s="412" t="s">
        <v>557</v>
      </c>
      <c r="F45" s="1196" t="s">
        <v>2842</v>
      </c>
      <c r="G45" s="357"/>
    </row>
    <row r="46" spans="1:9" ht="27">
      <c r="D46" s="23"/>
      <c r="E46" s="413" t="s">
        <v>558</v>
      </c>
      <c r="F46" s="1196" t="s">
        <v>2843</v>
      </c>
      <c r="G46" s="359"/>
    </row>
    <row r="47" spans="1:9" ht="3" customHeight="1">
      <c r="A47" s="193"/>
      <c r="D47" s="20"/>
      <c r="F47" s="156"/>
      <c r="G47" s="26"/>
    </row>
    <row r="48" spans="1:9" ht="69" customHeight="1">
      <c r="A48" s="193"/>
      <c r="B48" s="87"/>
      <c r="D48" s="1175" t="s">
        <v>756</v>
      </c>
      <c r="E48" s="1225" t="s">
        <v>754</v>
      </c>
      <c r="F48" s="1225"/>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4"/>
      <c r="F54" s="1224"/>
      <c r="G54" s="1224"/>
      <c r="H54" s="1224"/>
      <c r="I54" s="1224"/>
    </row>
  </sheetData>
  <sheetProtection algorithmName="SHA-512" hashValue="KM1TGgbDlnRAxdNZOvMyWAkEaWJmgSfDcCQ946PsAtB59fqvtZRNgkz7ZK9Lq+V3Nr7/LYlwFDwOCrLDyEj6Ow==" saltValue="r6Ufm1M2IvpGaAKJM4CabQ==" spinCount="100000" sheet="1" objects="1" scenarios="1" formatColumns="0" formatRows="0"/>
  <dataConsolidate leftLabels="1"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16" t="s">
        <v>559</v>
      </c>
      <c r="BA1" s="1416"/>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190"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190"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759</v>
      </c>
      <c r="S4" s="174" t="s">
        <v>27</v>
      </c>
      <c r="T4" s="175" t="s">
        <v>31</v>
      </c>
      <c r="U4" s="171" t="s">
        <v>37</v>
      </c>
      <c r="V4" s="984">
        <v>3</v>
      </c>
      <c r="W4" s="428"/>
      <c r="X4" s="429"/>
      <c r="Y4" s="714"/>
      <c r="Z4" s="200"/>
      <c r="AC4" s="41" t="s">
        <v>311</v>
      </c>
      <c r="AD4" s="201" t="s">
        <v>311</v>
      </c>
      <c r="AF4" s="42" t="s">
        <v>37</v>
      </c>
      <c r="AH4" s="42" t="s">
        <v>366</v>
      </c>
      <c r="AK4" s="137" t="s">
        <v>346</v>
      </c>
      <c r="AM4" s="137" t="s">
        <v>356</v>
      </c>
      <c r="AP4" s="1190"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190"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190"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190"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190"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190"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190"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190"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01.01.2022</v>
      </c>
      <c r="F29" s="266" t="str">
        <f>IF(periodEnd = "","", periodEnd)</f>
        <v>31.12.2026</v>
      </c>
      <c r="H29" s="267" t="s">
        <v>2853</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217"/>
  <sheetViews>
    <sheetView showGridLines="0" workbookViewId="0"/>
  </sheetViews>
  <sheetFormatPr defaultRowHeight="11.25"/>
  <sheetData>
    <row r="1" spans="1:1">
      <c r="A1" s="1172">
        <f>IF('Форма 4.10.2 | Т-ТЭ | &gt;=25МВт'!$O$22="",1,0)</f>
        <v>1</v>
      </c>
    </row>
    <row r="2" spans="1:1">
      <c r="A2" s="1172">
        <f>IF('Форма 4.10.2 | Т-ТЭ | &gt;=25МВт'!$O$23="",1,0)</f>
        <v>1</v>
      </c>
    </row>
    <row r="3" spans="1:1">
      <c r="A3" s="1172">
        <f>IF('Форма 4.10.2 | Т-ТЭ | &gt;=25МВт'!$M$24="",1,0)</f>
        <v>1</v>
      </c>
    </row>
    <row r="4" spans="1:1">
      <c r="A4" s="1172">
        <f>IF('Форма 4.10.2 | Т-ТЭ | &gt;=25МВт'!$R$24="",1,0)</f>
        <v>1</v>
      </c>
    </row>
    <row r="5" spans="1:1">
      <c r="A5" s="1172">
        <f>IF('Форма 4.10.2 | Т-ТЭ | &gt;=25МВт'!$T$24="",1,0)</f>
        <v>1</v>
      </c>
    </row>
    <row r="6" spans="1:1">
      <c r="A6" s="1172">
        <f>IF('Форма 4.10.2 | Т-ТЭ | &gt;=25МВт'!$S$24="",1,0)</f>
        <v>0</v>
      </c>
    </row>
    <row r="7" spans="1:1">
      <c r="A7" s="1172">
        <f>IF('Форма 4.10.2 | Т-ТЭ | &gt;=25МВт'!$U$24="",1,0)</f>
        <v>0</v>
      </c>
    </row>
    <row r="8" spans="1:1">
      <c r="A8" s="1172">
        <f>IF('Форма 4.10.2 | Т-ТЭ | ТСО'!$O$22="",1,0)</f>
        <v>1</v>
      </c>
    </row>
    <row r="9" spans="1:1">
      <c r="A9" s="1172">
        <f>IF('Форма 4.10.2 | Т-ТЭ | ТСО'!$O$23="",1,0)</f>
        <v>1</v>
      </c>
    </row>
    <row r="10" spans="1:1">
      <c r="A10" s="1172">
        <f>IF('Форма 4.10.2 | Т-ТЭ | ТСО'!$M$24="",1,0)</f>
        <v>1</v>
      </c>
    </row>
    <row r="11" spans="1:1">
      <c r="A11" s="1172">
        <f>IF('Форма 4.10.2 | Т-ТЭ | ТСО'!$R$24="",1,0)</f>
        <v>1</v>
      </c>
    </row>
    <row r="12" spans="1:1">
      <c r="A12" s="1172">
        <f>IF('Форма 4.10.2 | Т-ТЭ | ТСО'!$T$24="",1,0)</f>
        <v>1</v>
      </c>
    </row>
    <row r="13" spans="1:1">
      <c r="A13" s="1172">
        <f>IF('Форма 4.10.2 | Т-ТЭ | ТСО'!$S$24="",1,0)</f>
        <v>0</v>
      </c>
    </row>
    <row r="14" spans="1:1">
      <c r="A14" s="1172">
        <f>IF('Форма 4.10.2 | Т-ТЭ | ТСО'!$U$24="",1,0)</f>
        <v>0</v>
      </c>
    </row>
    <row r="15" spans="1:1">
      <c r="A15" s="1172">
        <f>IF('Форма 4.10.2 | Т-ТЭ | потр'!$O$22="",1,0)</f>
        <v>0</v>
      </c>
    </row>
    <row r="16" spans="1:1">
      <c r="A16" s="1172">
        <f>IF('Форма 4.10.2 | Т-ТЭ | потр'!$O$23="",1,0)</f>
        <v>0</v>
      </c>
    </row>
    <row r="17" spans="1:1">
      <c r="A17" s="1172">
        <f>IF('Форма 4.10.2 | Т-ТЭ | потр'!$M$24="",1,0)</f>
        <v>0</v>
      </c>
    </row>
    <row r="18" spans="1:1">
      <c r="A18" s="1172">
        <f>IF('Форма 4.10.2 | Т-ТЭ | потр'!$R$24="",1,0)</f>
        <v>0</v>
      </c>
    </row>
    <row r="19" spans="1:1">
      <c r="A19" s="1172">
        <f>IF('Форма 4.10.2 | Т-ТЭ | потр'!$S$24="",1,0)</f>
        <v>0</v>
      </c>
    </row>
    <row r="20" spans="1:1">
      <c r="A20" s="1172">
        <f>IF('Форма 4.10.2 | Т-ТЭ | потр'!$U$24="",1,0)</f>
        <v>0</v>
      </c>
    </row>
    <row r="21" spans="1:1">
      <c r="A21" s="1172">
        <f>IF('Форма 4.10.2 | Т-ТЭ | предел'!$O$24="",1,0)</f>
        <v>1</v>
      </c>
    </row>
    <row r="22" spans="1:1">
      <c r="A22" s="1172">
        <f>IF('Форма 4.10.2 | Т-ТЭ | предел'!$O$25="",1,0)</f>
        <v>1</v>
      </c>
    </row>
    <row r="23" spans="1:1">
      <c r="A23" s="1172">
        <f>IF('Форма 4.10.2 | Т-ТЭ | предел'!$M$26="",1,0)</f>
        <v>1</v>
      </c>
    </row>
    <row r="24" spans="1:1">
      <c r="A24" s="1172">
        <f>IF('Форма 4.10.2 | Т-ТЭ | предел'!$R$26="",1,0)</f>
        <v>1</v>
      </c>
    </row>
    <row r="25" spans="1:1">
      <c r="A25" s="1172">
        <f>IF('Форма 4.10.2 | Т-ТЭ | предел'!$T$26="",1,0)</f>
        <v>1</v>
      </c>
    </row>
    <row r="26" spans="1:1">
      <c r="A26" s="1172">
        <f>IF('Форма 4.10.2 | Т-ТЭ | предел'!$S$26="",1,0)</f>
        <v>0</v>
      </c>
    </row>
    <row r="27" spans="1:1">
      <c r="A27" s="1172">
        <f>IF('Форма 4.10.2 | Т-ТЭ | предел'!$U$26="",1,0)</f>
        <v>0</v>
      </c>
    </row>
    <row r="28" spans="1:1">
      <c r="A28" s="1172">
        <f>IF('Форма 4.10.2 | Т-ТЭ | индикат'!$O$7="",1,0)</f>
        <v>1</v>
      </c>
    </row>
    <row r="29" spans="1:1">
      <c r="A29" s="1172">
        <f>IF('Форма 4.10.2 | Т-ТЭ | индикат'!$O$24="",1,0)</f>
        <v>1</v>
      </c>
    </row>
    <row r="30" spans="1:1">
      <c r="A30" s="1172">
        <f>IF('Форма 4.10.2 | Т-ТЭ | индикат'!$O$25="",1,0)</f>
        <v>1</v>
      </c>
    </row>
    <row r="31" spans="1:1">
      <c r="A31" s="1172">
        <f>IF('Форма 4.10.2 | Т-ТЭ | индикат'!$M$26="",1,0)</f>
        <v>1</v>
      </c>
    </row>
    <row r="32" spans="1:1">
      <c r="A32" s="1172">
        <f>IF('Форма 4.10.2 | Т-ТЭ | индикат'!$R$26="",1,0)</f>
        <v>1</v>
      </c>
    </row>
    <row r="33" spans="1:1">
      <c r="A33" s="1172">
        <f>IF('Форма 4.10.2 | Т-ТЭ | индикат'!$T$26="",1,0)</f>
        <v>1</v>
      </c>
    </row>
    <row r="34" spans="1:1">
      <c r="A34" s="1172">
        <f>IF('Форма 4.10.2 | Т-ТЭ | индикат'!$S$26="",1,0)</f>
        <v>0</v>
      </c>
    </row>
    <row r="35" spans="1:1">
      <c r="A35" s="1172">
        <f>IF('Форма 4.10.2 | Т-ТЭ | индикат'!$U$26="",1,0)</f>
        <v>0</v>
      </c>
    </row>
    <row r="36" spans="1:1">
      <c r="A36" s="1172">
        <f>IF('Форма 4.10.2 | Резерв мощности'!$O$22="",1,0)</f>
        <v>1</v>
      </c>
    </row>
    <row r="37" spans="1:1">
      <c r="A37" s="1172">
        <f>IF('Форма 4.10.2 | Резерв мощности'!$O$23="",1,0)</f>
        <v>1</v>
      </c>
    </row>
    <row r="38" spans="1:1">
      <c r="A38" s="1172">
        <f>IF('Форма 4.10.2 | Резерв мощности'!$M$24="",1,0)</f>
        <v>1</v>
      </c>
    </row>
    <row r="39" spans="1:1">
      <c r="A39" s="1172">
        <f>IF('Форма 4.10.2 | Резерв мощности'!$O$24="",1,0)</f>
        <v>1</v>
      </c>
    </row>
    <row r="40" spans="1:1">
      <c r="A40" s="1172">
        <f>IF('Форма 4.10.2 | Резерв мощности'!$R$24="",1,0)</f>
        <v>1</v>
      </c>
    </row>
    <row r="41" spans="1:1">
      <c r="A41" s="1172">
        <f>IF('Форма 4.10.2 | Резерв мощности'!$T$24="",1,0)</f>
        <v>1</v>
      </c>
    </row>
    <row r="42" spans="1:1">
      <c r="A42" s="1172">
        <f>IF('Форма 4.10.2 | Резерв мощности'!$S$24="",1,0)</f>
        <v>0</v>
      </c>
    </row>
    <row r="43" spans="1:1">
      <c r="A43" s="1172">
        <f>IF('Форма 4.10.2 | Резерв мощности'!$U$24="",1,0)</f>
        <v>0</v>
      </c>
    </row>
    <row r="44" spans="1:1">
      <c r="A44" s="1172">
        <f>IF('Форма 4.10.3 | Т-ТН'!$O$23="",1,0)</f>
        <v>1</v>
      </c>
    </row>
    <row r="45" spans="1:1">
      <c r="A45" s="1172">
        <f>IF('Форма 4.10.3 | Т-ТН'!$M$24="",1,0)</f>
        <v>1</v>
      </c>
    </row>
    <row r="46" spans="1:1">
      <c r="A46" s="1172">
        <f>IF('Форма 4.10.3 | Т-ТН'!$R$24="",1,0)</f>
        <v>1</v>
      </c>
    </row>
    <row r="47" spans="1:1">
      <c r="A47" s="1172">
        <f>IF('Форма 4.10.3 | Т-ТН'!$T$24="",1,0)</f>
        <v>1</v>
      </c>
    </row>
    <row r="48" spans="1:1">
      <c r="A48" s="1172">
        <f>IF('Форма 4.10.3 | Т-ТН'!$S$24="",1,0)</f>
        <v>0</v>
      </c>
    </row>
    <row r="49" spans="1:1">
      <c r="A49" s="1172">
        <f>IF('Форма 4.10.3 | Т-ТН'!$U$24="",1,0)</f>
        <v>0</v>
      </c>
    </row>
    <row r="50" spans="1:1">
      <c r="A50" s="1172">
        <f>IF('Форма 4.10.3 | Т-передача ТЭ'!$O$23="",1,0)</f>
        <v>1</v>
      </c>
    </row>
    <row r="51" spans="1:1">
      <c r="A51" s="1172">
        <f>IF('Форма 4.10.3 | Т-передача ТЭ'!$M$24="",1,0)</f>
        <v>1</v>
      </c>
    </row>
    <row r="52" spans="1:1">
      <c r="A52" s="1172">
        <f>IF('Форма 4.10.3 | Т-передача ТЭ'!$R$24="",1,0)</f>
        <v>1</v>
      </c>
    </row>
    <row r="53" spans="1:1">
      <c r="A53" s="1172">
        <f>IF('Форма 4.10.3 | Т-передача ТЭ'!$T$24="",1,0)</f>
        <v>1</v>
      </c>
    </row>
    <row r="54" spans="1:1">
      <c r="A54" s="1172">
        <f>IF('Форма 4.10.3 | Т-передача ТЭ'!$S$24="",1,0)</f>
        <v>0</v>
      </c>
    </row>
    <row r="55" spans="1:1">
      <c r="A55" s="1172">
        <f>IF('Форма 4.10.3 | Т-передача ТЭ'!$U$24="",1,0)</f>
        <v>0</v>
      </c>
    </row>
    <row r="56" spans="1:1">
      <c r="A56" s="1172">
        <f>IF('Форма 4.10.3 | Т-передача ТН'!$O$23="",1,0)</f>
        <v>1</v>
      </c>
    </row>
    <row r="57" spans="1:1">
      <c r="A57" s="1172">
        <f>IF('Форма 4.10.3 | Т-передача ТН'!$M$24="",1,0)</f>
        <v>1</v>
      </c>
    </row>
    <row r="58" spans="1:1">
      <c r="A58" s="1172">
        <f>IF('Форма 4.10.3 | Т-передача ТН'!$R$24="",1,0)</f>
        <v>1</v>
      </c>
    </row>
    <row r="59" spans="1:1">
      <c r="A59" s="1172">
        <f>IF('Форма 4.10.3 | Т-передача ТН'!$T$24="",1,0)</f>
        <v>1</v>
      </c>
    </row>
    <row r="60" spans="1:1">
      <c r="A60" s="1172">
        <f>IF('Форма 4.10.3 | Т-передача ТН'!$S$24="",1,0)</f>
        <v>0</v>
      </c>
    </row>
    <row r="61" spans="1:1">
      <c r="A61" s="1172">
        <f>IF('Форма 4.10.3 | Т-передача ТН'!$U$24="",1,0)</f>
        <v>0</v>
      </c>
    </row>
    <row r="62" spans="1:1">
      <c r="A62" s="1172">
        <f>IF('Форма 4.10.4 | Т-гор.вода'!$O$23="",1,0)</f>
        <v>1</v>
      </c>
    </row>
    <row r="63" spans="1:1">
      <c r="A63" s="1172">
        <f>IF('Форма 4.10.4 | Т-гор.вода'!$M$24="",1,0)</f>
        <v>0</v>
      </c>
    </row>
    <row r="64" spans="1:1">
      <c r="A64" s="1172">
        <f>IF('Форма 4.10.4 | Т-гор.вода'!$W$24="",1,0)</f>
        <v>1</v>
      </c>
    </row>
    <row r="65" spans="1:1">
      <c r="A65" s="1172">
        <f>IF('Форма 4.10.4 | Т-гор.вода'!$Y$24="",1,0)</f>
        <v>1</v>
      </c>
    </row>
    <row r="66" spans="1:1">
      <c r="A66" s="1172">
        <f>IF('Форма 4.10.4 | Т-гор.вода'!$M$25="",1,0)</f>
        <v>1</v>
      </c>
    </row>
    <row r="67" spans="1:1">
      <c r="A67" s="1172">
        <f>IF('Форма 4.10.4 | Т-гор.вода'!$X$24="",1,0)</f>
        <v>0</v>
      </c>
    </row>
    <row r="68" spans="1:1">
      <c r="A68" s="1172">
        <f>IF('Форма 4.10.4 | Т-гор.вода'!$Z$24="",1,0)</f>
        <v>0</v>
      </c>
    </row>
    <row r="69" spans="1:1">
      <c r="A69" s="1172">
        <f>IF('Форма 4.10.5 | Т-подкл'!$AB$23="",1,0)</f>
        <v>1</v>
      </c>
    </row>
    <row r="70" spans="1:1">
      <c r="A70" s="1172">
        <f>IF('Форма 4.10.5 | Т-подкл'!$AD$23="",1,0)</f>
        <v>1</v>
      </c>
    </row>
    <row r="71" spans="1:1">
      <c r="A71" s="1172">
        <f>IF('Форма 4.10.5 | Т-подкл'!$N$23="",1,0)</f>
        <v>0</v>
      </c>
    </row>
    <row r="72" spans="1:1">
      <c r="A72" s="1172">
        <f>IF('Форма 4.10.5 | Т-подкл'!$R$23="",1,0)</f>
        <v>0</v>
      </c>
    </row>
    <row r="73" spans="1:1">
      <c r="A73" s="1172">
        <f>IF('Форма 4.10.5 | Т-подкл'!$V$23="",1,0)</f>
        <v>0</v>
      </c>
    </row>
    <row r="74" spans="1:1">
      <c r="A74" s="1172">
        <f>IF('Форма 4.10.5 | Т-подкл'!$AC$23="",1,0)</f>
        <v>0</v>
      </c>
    </row>
    <row r="75" spans="1:1">
      <c r="A75" s="1172">
        <f>IF('Форма 4.10.5 | Т-подкл'!$AE$23="",1,0)</f>
        <v>0</v>
      </c>
    </row>
    <row r="76" spans="1:1">
      <c r="A76" s="1172">
        <f>IF('Форма 4.10.6 | Т-подкл(инд)'!$M$23="",1,0)</f>
        <v>1</v>
      </c>
    </row>
    <row r="77" spans="1:1">
      <c r="A77" s="1172">
        <f>IF('Форма 4.10.6 | Т-подкл(инд)'!$P$23="",1,0)</f>
        <v>1</v>
      </c>
    </row>
    <row r="78" spans="1:1">
      <c r="A78" s="1172">
        <f>IF('Форма 4.10.6 | Т-подкл(инд)'!$S$23="",1,0)</f>
        <v>1</v>
      </c>
    </row>
    <row r="79" spans="1:1">
      <c r="A79" s="1172">
        <f>IF('Форма 4.10.6 | Т-подкл(инд)'!$T$23="",1,0)</f>
        <v>0</v>
      </c>
    </row>
    <row r="80" spans="1:1">
      <c r="A80" s="1172">
        <f>IF('Форма 4.10.6 | Т-подкл(инд)'!$V$23="",1,0)</f>
        <v>0</v>
      </c>
    </row>
    <row r="81" spans="1:1">
      <c r="A81" s="1172">
        <f>IF('Форма 4.9'!$F$10="",1,0)</f>
        <v>0</v>
      </c>
    </row>
    <row r="82" spans="1:1">
      <c r="A82" s="1172">
        <f>IF('Форма 4.9'!$G$10="",1,0)</f>
        <v>0</v>
      </c>
    </row>
    <row r="83" spans="1:1">
      <c r="A83" s="1172">
        <f>IF('Форма 4.9'!$F$11="",1,0)</f>
        <v>0</v>
      </c>
    </row>
    <row r="84" spans="1:1">
      <c r="A84" s="1172">
        <f>IF('Форма 4.9'!$G$11="",1,0)</f>
        <v>0</v>
      </c>
    </row>
    <row r="85" spans="1:1">
      <c r="A85" s="1172">
        <f>IF('Форма 4.9'!$F$12="",1,0)</f>
        <v>0</v>
      </c>
    </row>
    <row r="86" spans="1:1">
      <c r="A86" s="1172">
        <f>IF('Форма 4.9'!$G$12="",1,0)</f>
        <v>0</v>
      </c>
    </row>
    <row r="87" spans="1:1">
      <c r="A87" s="1172">
        <f>IF('Форма 4.9'!$F$13="",1,0)</f>
        <v>0</v>
      </c>
    </row>
    <row r="88" spans="1:1">
      <c r="A88" s="1172">
        <f>IF('Форма 4.9'!$G$13="",1,0)</f>
        <v>0</v>
      </c>
    </row>
    <row r="89" spans="1:1">
      <c r="A89" s="1172">
        <f>IF('Форма 4.10.1'!$J$15="",1,0)</f>
        <v>0</v>
      </c>
    </row>
    <row r="90" spans="1:1">
      <c r="A90" s="1172">
        <f>IF('Форма 4.10.1'!$H$17="",1,0)</f>
        <v>0</v>
      </c>
    </row>
    <row r="91" spans="1:1">
      <c r="A91" s="1172">
        <f>IF('Форма 4.10.1'!$I$17="",1,0)</f>
        <v>0</v>
      </c>
    </row>
    <row r="92" spans="1:1">
      <c r="A92" s="1172">
        <f>IF('Форма 4.10.1'!$J$17="",1,0)</f>
        <v>0</v>
      </c>
    </row>
    <row r="93" spans="1:1">
      <c r="A93" s="1172">
        <f>IF('Форма 4.10.1'!$H$22="",1,0)</f>
        <v>0</v>
      </c>
    </row>
    <row r="94" spans="1:1">
      <c r="A94" s="1172">
        <f>IF('Форма 4.10.1'!$I$22="",1,0)</f>
        <v>0</v>
      </c>
    </row>
    <row r="95" spans="1:1">
      <c r="A95" s="1172">
        <f>IF('Форма 4.10.1'!$J$22="",1,0)</f>
        <v>0</v>
      </c>
    </row>
    <row r="96" spans="1:1">
      <c r="A96" s="1172">
        <f>IF('Форма 4.10.1'!$H$29="",1,0)</f>
        <v>0</v>
      </c>
    </row>
    <row r="97" spans="1:1">
      <c r="A97" s="1172">
        <f>IF('Форма 4.10.1'!$I$29="",1,0)</f>
        <v>0</v>
      </c>
    </row>
    <row r="98" spans="1:1">
      <c r="A98" s="1172">
        <f>IF('Форма 4.10.1'!$J$29="",1,0)</f>
        <v>0</v>
      </c>
    </row>
    <row r="99" spans="1:1">
      <c r="A99" s="1172">
        <f>IF('Форма 4.10.1'!$H$36="",1,0)</f>
        <v>0</v>
      </c>
    </row>
    <row r="100" spans="1:1">
      <c r="A100" s="1172">
        <f>IF('Форма 4.10.1'!$I$36="",1,0)</f>
        <v>0</v>
      </c>
    </row>
    <row r="101" spans="1:1">
      <c r="A101" s="1172">
        <f>IF('Форма 4.10.1'!$J$36="",1,0)</f>
        <v>0</v>
      </c>
    </row>
    <row r="102" spans="1:1">
      <c r="A102" s="1172">
        <f>IF('Форма 4.10.1'!$H$43="",1,0)</f>
        <v>0</v>
      </c>
    </row>
    <row r="103" spans="1:1">
      <c r="A103" s="1172">
        <f>IF('Форма 4.10.1'!$I$43="",1,0)</f>
        <v>0</v>
      </c>
    </row>
    <row r="104" spans="1:1">
      <c r="A104" s="1172">
        <f>IF('Форма 4.10.1'!$J$43="",1,0)</f>
        <v>0</v>
      </c>
    </row>
    <row r="105" spans="1:1">
      <c r="A105" s="1172">
        <f>IF('Форма 1.0.2'!$E$12="",1,0)</f>
        <v>1</v>
      </c>
    </row>
    <row r="106" spans="1:1">
      <c r="A106" s="1172">
        <f>IF('Форма 1.0.2'!$F$12="",1,0)</f>
        <v>1</v>
      </c>
    </row>
    <row r="107" spans="1:1">
      <c r="A107" s="1172">
        <f>IF('Форма 1.0.2'!$G$12="",1,0)</f>
        <v>1</v>
      </c>
    </row>
    <row r="108" spans="1:1">
      <c r="A108" s="1172">
        <f>IF('Форма 1.0.2'!$H$12="",1,0)</f>
        <v>1</v>
      </c>
    </row>
    <row r="109" spans="1:1">
      <c r="A109" s="1172">
        <f>IF('Форма 1.0.2'!$I$12="",1,0)</f>
        <v>1</v>
      </c>
    </row>
    <row r="110" spans="1:1">
      <c r="A110" s="1172">
        <f>IF('Форма 1.0.2'!$J$12="",1,0)</f>
        <v>1</v>
      </c>
    </row>
    <row r="111" spans="1:1">
      <c r="A111" s="1172">
        <f>IF('Сведения об изменении'!$E$12="",1,0)</f>
        <v>1</v>
      </c>
    </row>
    <row r="112" spans="1:1">
      <c r="A112" s="1173">
        <f>IF('Форма 4.10.6 | Т-подкл(инд)'!$U$23="",1,0)</f>
        <v>1</v>
      </c>
    </row>
    <row r="113" spans="1:1">
      <c r="A113" s="1174">
        <f>IF('Форма 4.10.5 | Т-подкл'!$AA$23="",1,0)</f>
        <v>1</v>
      </c>
    </row>
    <row r="114" spans="1:1">
      <c r="A114" s="1174">
        <f>IF('Форма 4.10.5 | Т-подкл'!$Z$23="",1,0)</f>
        <v>1</v>
      </c>
    </row>
    <row r="115" spans="1:1">
      <c r="A115" s="1178">
        <f>IF(Территории!$E$12="",1,0)</f>
        <v>0</v>
      </c>
    </row>
    <row r="116" spans="1:1">
      <c r="A116" s="1178">
        <f>IF('Перечень тарифов'!$E$21="",1,0)</f>
        <v>0</v>
      </c>
    </row>
    <row r="117" spans="1:1">
      <c r="A117" s="1178">
        <f>IF('Перечень тарифов'!$F$21="",1,0)</f>
        <v>0</v>
      </c>
    </row>
    <row r="118" spans="1:1">
      <c r="A118" s="1178">
        <f>IF('Перечень тарифов'!$G$21="",1,0)</f>
        <v>0</v>
      </c>
    </row>
    <row r="119" spans="1:1">
      <c r="A119" s="1178">
        <f>IF('Перечень тарифов'!$K$21="",1,0)</f>
        <v>0</v>
      </c>
    </row>
    <row r="120" spans="1:1">
      <c r="A120" s="1178">
        <f>IF('Перечень тарифов'!$O$21="",1,0)</f>
        <v>0</v>
      </c>
    </row>
    <row r="121" spans="1:1">
      <c r="A121" s="1178">
        <f>IF('Перечень тарифов'!$S$21="",1,0)</f>
        <v>0</v>
      </c>
    </row>
    <row r="122" spans="1:1">
      <c r="A122" s="1178">
        <f>IF('Форма 4.10.2 | Т-ТЭ | потр'!$O$24="",1,0)</f>
        <v>0</v>
      </c>
    </row>
    <row r="123" spans="1:1">
      <c r="A123" s="1178">
        <f>IF('Форма 4.10.1'!$K$20="",1,0)</f>
        <v>0</v>
      </c>
    </row>
    <row r="124" spans="1:1">
      <c r="A124" s="1190">
        <f>IF('Форма 4.10.1'!$H$30="",1,0)</f>
        <v>0</v>
      </c>
    </row>
    <row r="125" spans="1:1">
      <c r="A125" s="1190">
        <f>IF('Форма 4.10.1'!$I$30="",1,0)</f>
        <v>0</v>
      </c>
    </row>
    <row r="126" spans="1:1">
      <c r="A126" s="1190">
        <f>IF('Форма 4.10.1'!$J$30="",1,0)</f>
        <v>0</v>
      </c>
    </row>
    <row r="127" spans="1:1">
      <c r="A127" s="1190">
        <f>IF('Форма 4.10.1'!$H$31="",1,0)</f>
        <v>0</v>
      </c>
    </row>
    <row r="128" spans="1:1">
      <c r="A128" s="1190">
        <f>IF('Форма 4.10.1'!$I$31="",1,0)</f>
        <v>0</v>
      </c>
    </row>
    <row r="129" spans="1:1">
      <c r="A129" s="1190">
        <f>IF('Форма 4.10.1'!$J$31="",1,0)</f>
        <v>0</v>
      </c>
    </row>
    <row r="130" spans="1:1">
      <c r="A130" s="1190">
        <f>IF('Форма 4.10.1'!$H$32="",1,0)</f>
        <v>0</v>
      </c>
    </row>
    <row r="131" spans="1:1">
      <c r="A131" s="1190">
        <f>IF('Форма 4.10.1'!$I$32="",1,0)</f>
        <v>0</v>
      </c>
    </row>
    <row r="132" spans="1:1">
      <c r="A132" s="1190">
        <f>IF('Форма 4.10.1'!$J$32="",1,0)</f>
        <v>0</v>
      </c>
    </row>
    <row r="133" spans="1:1">
      <c r="A133" s="1190">
        <f>IF('Форма 4.10.1'!$H$33="",1,0)</f>
        <v>0</v>
      </c>
    </row>
    <row r="134" spans="1:1">
      <c r="A134" s="1190">
        <f>IF('Форма 4.10.1'!$I$33="",1,0)</f>
        <v>0</v>
      </c>
    </row>
    <row r="135" spans="1:1">
      <c r="A135" s="1190">
        <f>IF('Форма 4.10.1'!$J$33="",1,0)</f>
        <v>0</v>
      </c>
    </row>
    <row r="136" spans="1:1">
      <c r="A136" s="1190">
        <f>IF('Форма 4.10.1'!$H$23="",1,0)</f>
        <v>0</v>
      </c>
    </row>
    <row r="137" spans="1:1">
      <c r="A137" s="1190">
        <f>IF('Форма 4.10.1'!$I$23="",1,0)</f>
        <v>0</v>
      </c>
    </row>
    <row r="138" spans="1:1">
      <c r="A138" s="1190">
        <f>IF('Форма 4.10.1'!$J$23="",1,0)</f>
        <v>0</v>
      </c>
    </row>
    <row r="139" spans="1:1">
      <c r="A139" s="1190">
        <f>IF('Форма 4.10.1'!$H$24="",1,0)</f>
        <v>0</v>
      </c>
    </row>
    <row r="140" spans="1:1">
      <c r="A140" s="1190">
        <f>IF('Форма 4.10.1'!$I$24="",1,0)</f>
        <v>0</v>
      </c>
    </row>
    <row r="141" spans="1:1">
      <c r="A141" s="1190">
        <f>IF('Форма 4.10.1'!$J$24="",1,0)</f>
        <v>0</v>
      </c>
    </row>
    <row r="142" spans="1:1">
      <c r="A142" s="1190">
        <f>IF('Форма 4.10.1'!$H$25="",1,0)</f>
        <v>0</v>
      </c>
    </row>
    <row r="143" spans="1:1">
      <c r="A143" s="1190">
        <f>IF('Форма 4.10.1'!$I$25="",1,0)</f>
        <v>0</v>
      </c>
    </row>
    <row r="144" spans="1:1">
      <c r="A144" s="1190">
        <f>IF('Форма 4.10.1'!$J$25="",1,0)</f>
        <v>0</v>
      </c>
    </row>
    <row r="145" spans="1:1">
      <c r="A145" s="1190">
        <f>IF('Форма 4.10.1'!$H$26="",1,0)</f>
        <v>0</v>
      </c>
    </row>
    <row r="146" spans="1:1">
      <c r="A146" s="1190">
        <f>IF('Форма 4.10.1'!$I$26="",1,0)</f>
        <v>0</v>
      </c>
    </row>
    <row r="147" spans="1:1">
      <c r="A147" s="1190">
        <f>IF('Форма 4.10.1'!$J$26="",1,0)</f>
        <v>0</v>
      </c>
    </row>
    <row r="148" spans="1:1">
      <c r="A148" s="1190">
        <f>IF('Форма 4.10.1'!$H$37="",1,0)</f>
        <v>0</v>
      </c>
    </row>
    <row r="149" spans="1:1">
      <c r="A149" s="1190">
        <f>IF('Форма 4.10.1'!$I$37="",1,0)</f>
        <v>0</v>
      </c>
    </row>
    <row r="150" spans="1:1">
      <c r="A150" s="1190">
        <f>IF('Форма 4.10.1'!$J$37="",1,0)</f>
        <v>0</v>
      </c>
    </row>
    <row r="151" spans="1:1">
      <c r="A151" s="1190">
        <f>IF('Форма 4.10.1'!$H$38="",1,0)</f>
        <v>0</v>
      </c>
    </row>
    <row r="152" spans="1:1">
      <c r="A152" s="1190">
        <f>IF('Форма 4.10.1'!$I$38="",1,0)</f>
        <v>0</v>
      </c>
    </row>
    <row r="153" spans="1:1">
      <c r="A153" s="1190">
        <f>IF('Форма 4.10.1'!$J$38="",1,0)</f>
        <v>0</v>
      </c>
    </row>
    <row r="154" spans="1:1">
      <c r="A154" s="1190">
        <f>IF('Форма 4.10.1'!$H$39="",1,0)</f>
        <v>0</v>
      </c>
    </row>
    <row r="155" spans="1:1">
      <c r="A155" s="1190">
        <f>IF('Форма 4.10.1'!$I$39="",1,0)</f>
        <v>0</v>
      </c>
    </row>
    <row r="156" spans="1:1">
      <c r="A156" s="1190">
        <f>IF('Форма 4.10.1'!$J$39="",1,0)</f>
        <v>0</v>
      </c>
    </row>
    <row r="157" spans="1:1">
      <c r="A157" s="1190">
        <f>IF('Форма 4.10.1'!$H$40="",1,0)</f>
        <v>0</v>
      </c>
    </row>
    <row r="158" spans="1:1">
      <c r="A158" s="1190">
        <f>IF('Форма 4.10.1'!$I$40="",1,0)</f>
        <v>0</v>
      </c>
    </row>
    <row r="159" spans="1:1">
      <c r="A159" s="1190">
        <f>IF('Форма 4.10.1'!$J$40="",1,0)</f>
        <v>0</v>
      </c>
    </row>
    <row r="160" spans="1:1">
      <c r="A160" s="1190">
        <f>IF('Форма 4.10.1'!$H$44="",1,0)</f>
        <v>0</v>
      </c>
    </row>
    <row r="161" spans="1:1">
      <c r="A161" s="1190">
        <f>IF('Форма 4.10.1'!$I$44="",1,0)</f>
        <v>0</v>
      </c>
    </row>
    <row r="162" spans="1:1">
      <c r="A162" s="1190">
        <f>IF('Форма 4.10.1'!$J$44="",1,0)</f>
        <v>0</v>
      </c>
    </row>
    <row r="163" spans="1:1">
      <c r="A163" s="1190">
        <f>IF('Форма 4.10.1'!$H$45="",1,0)</f>
        <v>0</v>
      </c>
    </row>
    <row r="164" spans="1:1">
      <c r="A164" s="1190">
        <f>IF('Форма 4.10.1'!$I$45="",1,0)</f>
        <v>0</v>
      </c>
    </row>
    <row r="165" spans="1:1">
      <c r="A165" s="1190">
        <f>IF('Форма 4.10.1'!$J$45="",1,0)</f>
        <v>0</v>
      </c>
    </row>
    <row r="166" spans="1:1">
      <c r="A166" s="1190">
        <f>IF('Форма 4.10.1'!$H$46="",1,0)</f>
        <v>0</v>
      </c>
    </row>
    <row r="167" spans="1:1">
      <c r="A167" s="1190">
        <f>IF('Форма 4.10.1'!$I$46="",1,0)</f>
        <v>0</v>
      </c>
    </row>
    <row r="168" spans="1:1">
      <c r="A168" s="1190">
        <f>IF('Форма 4.10.1'!$J$46="",1,0)</f>
        <v>0</v>
      </c>
    </row>
    <row r="169" spans="1:1">
      <c r="A169" s="1190">
        <f>IF('Форма 4.10.1'!$H$47="",1,0)</f>
        <v>0</v>
      </c>
    </row>
    <row r="170" spans="1:1">
      <c r="A170" s="1190">
        <f>IF('Форма 4.10.1'!$I$47="",1,0)</f>
        <v>0</v>
      </c>
    </row>
    <row r="171" spans="1:1">
      <c r="A171" s="1190">
        <f>IF('Форма 4.10.1'!$J$47="",1,0)</f>
        <v>0</v>
      </c>
    </row>
    <row r="172" spans="1:1">
      <c r="A172" s="1190">
        <f>IF('Форма 4.10.2 | Т-ТЭ | потр'!$T$24="",1,0)</f>
        <v>0</v>
      </c>
    </row>
    <row r="173" spans="1:1">
      <c r="A173" s="1190">
        <f>IF('Форма 4.10.2 | Т-ТЭ | потр'!$Y$24="",1,0)</f>
        <v>0</v>
      </c>
    </row>
    <row r="174" spans="1:1">
      <c r="A174" s="1190">
        <f>IF('Форма 4.10.2 | Т-ТЭ | потр'!$AA$24="",1,0)</f>
        <v>0</v>
      </c>
    </row>
    <row r="175" spans="1:1">
      <c r="A175" s="1190">
        <f>IF('Форма 4.10.2 | Т-ТЭ | потр'!$V$24="",1,0)</f>
        <v>0</v>
      </c>
    </row>
    <row r="176" spans="1:1">
      <c r="A176" s="1190">
        <f>IF('Форма 4.10.2 | Т-ТЭ | потр'!$Z$24="",1,0)</f>
        <v>0</v>
      </c>
    </row>
    <row r="177" spans="1:1">
      <c r="A177" s="1190">
        <f>IF('Форма 4.10.2 | Т-ТЭ | потр'!$AB$24="",1,0)</f>
        <v>0</v>
      </c>
    </row>
    <row r="178" spans="1:1">
      <c r="A178" s="1190">
        <f>IF('Форма 4.10.2 | Т-ТЭ | потр'!$AF$24="",1,0)</f>
        <v>0</v>
      </c>
    </row>
    <row r="179" spans="1:1">
      <c r="A179" s="1190">
        <f>IF('Форма 4.10.2 | Т-ТЭ | потр'!$AH$24="",1,0)</f>
        <v>0</v>
      </c>
    </row>
    <row r="180" spans="1:1">
      <c r="A180" s="1190">
        <f>IF('Форма 4.10.2 | Т-ТЭ | потр'!$AC$24="",1,0)</f>
        <v>0</v>
      </c>
    </row>
    <row r="181" spans="1:1">
      <c r="A181" s="1190">
        <f>IF('Форма 4.10.2 | Т-ТЭ | потр'!$AG$24="",1,0)</f>
        <v>0</v>
      </c>
    </row>
    <row r="182" spans="1:1">
      <c r="A182" s="1190">
        <f>IF('Форма 4.10.2 | Т-ТЭ | потр'!$AI$24="",1,0)</f>
        <v>0</v>
      </c>
    </row>
    <row r="183" spans="1:1">
      <c r="A183" s="1190">
        <f>IF('Форма 4.10.2 | Т-ТЭ | потр'!$AM$24="",1,0)</f>
        <v>0</v>
      </c>
    </row>
    <row r="184" spans="1:1">
      <c r="A184" s="1190">
        <f>IF('Форма 4.10.2 | Т-ТЭ | потр'!$AO$24="",1,0)</f>
        <v>0</v>
      </c>
    </row>
    <row r="185" spans="1:1">
      <c r="A185" s="1190">
        <f>IF('Форма 4.10.2 | Т-ТЭ | потр'!$AJ$24="",1,0)</f>
        <v>0</v>
      </c>
    </row>
    <row r="186" spans="1:1">
      <c r="A186" s="1190">
        <f>IF('Форма 4.10.2 | Т-ТЭ | потр'!$AN$24="",1,0)</f>
        <v>0</v>
      </c>
    </row>
    <row r="187" spans="1:1">
      <c r="A187" s="1190">
        <f>IF('Форма 4.10.2 | Т-ТЭ | потр'!$AP$24="",1,0)</f>
        <v>0</v>
      </c>
    </row>
    <row r="188" spans="1:1">
      <c r="A188" s="1190">
        <f>IF('Форма 4.10.2 | Т-ТЭ | потр'!$AT$24="",1,0)</f>
        <v>0</v>
      </c>
    </row>
    <row r="189" spans="1:1">
      <c r="A189" s="1190">
        <f>IF('Форма 4.10.2 | Т-ТЭ | потр'!$AV$24="",1,0)</f>
        <v>0</v>
      </c>
    </row>
    <row r="190" spans="1:1">
      <c r="A190" s="1190">
        <f>IF('Форма 4.10.2 | Т-ТЭ | потр'!$AQ$24="",1,0)</f>
        <v>0</v>
      </c>
    </row>
    <row r="191" spans="1:1">
      <c r="A191" s="1190">
        <f>IF('Форма 4.10.2 | Т-ТЭ | потр'!$AU$24="",1,0)</f>
        <v>0</v>
      </c>
    </row>
    <row r="192" spans="1:1">
      <c r="A192" s="1190">
        <f>IF('Форма 4.10.2 | Т-ТЭ | потр'!$AW$24="",1,0)</f>
        <v>0</v>
      </c>
    </row>
    <row r="193" spans="1:1">
      <c r="A193" s="1190">
        <f>IF('Форма 4.10.2 | Т-ТЭ | потр'!$BA$24="",1,0)</f>
        <v>0</v>
      </c>
    </row>
    <row r="194" spans="1:1">
      <c r="A194" s="1190">
        <f>IF('Форма 4.10.2 | Т-ТЭ | потр'!$BC$24="",1,0)</f>
        <v>0</v>
      </c>
    </row>
    <row r="195" spans="1:1">
      <c r="A195" s="1190">
        <f>IF('Форма 4.10.2 | Т-ТЭ | потр'!$AX$24="",1,0)</f>
        <v>0</v>
      </c>
    </row>
    <row r="196" spans="1:1">
      <c r="A196" s="1190">
        <f>IF('Форма 4.10.2 | Т-ТЭ | потр'!$BB$24="",1,0)</f>
        <v>0</v>
      </c>
    </row>
    <row r="197" spans="1:1">
      <c r="A197" s="1190">
        <f>IF('Форма 4.10.2 | Т-ТЭ | потр'!$BD$24="",1,0)</f>
        <v>0</v>
      </c>
    </row>
    <row r="198" spans="1:1">
      <c r="A198" s="1190">
        <f>IF('Форма 4.10.2 | Т-ТЭ | потр'!$BH$24="",1,0)</f>
        <v>0</v>
      </c>
    </row>
    <row r="199" spans="1:1">
      <c r="A199" s="1190">
        <f>IF('Форма 4.10.2 | Т-ТЭ | потр'!$BJ$24="",1,0)</f>
        <v>0</v>
      </c>
    </row>
    <row r="200" spans="1:1">
      <c r="A200" s="1190">
        <f>IF('Форма 4.10.2 | Т-ТЭ | потр'!$BE$24="",1,0)</f>
        <v>0</v>
      </c>
    </row>
    <row r="201" spans="1:1">
      <c r="A201" s="1190">
        <f>IF('Форма 4.10.2 | Т-ТЭ | потр'!$BI$24="",1,0)</f>
        <v>0</v>
      </c>
    </row>
    <row r="202" spans="1:1">
      <c r="A202" s="1190">
        <f>IF('Форма 4.10.2 | Т-ТЭ | потр'!$BK$24="",1,0)</f>
        <v>0</v>
      </c>
    </row>
    <row r="203" spans="1:1">
      <c r="A203" s="1190">
        <f>IF('Форма 4.10.2 | Т-ТЭ | потр'!$BO$24="",1,0)</f>
        <v>0</v>
      </c>
    </row>
    <row r="204" spans="1:1">
      <c r="A204" s="1190">
        <f>IF('Форма 4.10.2 | Т-ТЭ | потр'!$BQ$24="",1,0)</f>
        <v>0</v>
      </c>
    </row>
    <row r="205" spans="1:1">
      <c r="A205" s="1190">
        <f>IF('Форма 4.10.2 | Т-ТЭ | потр'!$BL$24="",1,0)</f>
        <v>0</v>
      </c>
    </row>
    <row r="206" spans="1:1">
      <c r="A206" s="1190">
        <f>IF('Форма 4.10.2 | Т-ТЭ | потр'!$BP$24="",1,0)</f>
        <v>0</v>
      </c>
    </row>
    <row r="207" spans="1:1">
      <c r="A207" s="1190">
        <f>IF('Форма 4.10.2 | Т-ТЭ | потр'!$BR$24="",1,0)</f>
        <v>0</v>
      </c>
    </row>
    <row r="208" spans="1:1">
      <c r="A208" s="1190">
        <f>IF('Форма 4.10.2 | Т-ТЭ | потр'!$BV$24="",1,0)</f>
        <v>0</v>
      </c>
    </row>
    <row r="209" spans="1:1">
      <c r="A209" s="1190">
        <f>IF('Форма 4.10.2 | Т-ТЭ | потр'!$BX$24="",1,0)</f>
        <v>0</v>
      </c>
    </row>
    <row r="210" spans="1:1">
      <c r="A210" s="1190">
        <f>IF('Форма 4.10.2 | Т-ТЭ | потр'!$BS$24="",1,0)</f>
        <v>0</v>
      </c>
    </row>
    <row r="211" spans="1:1">
      <c r="A211" s="1190">
        <f>IF('Форма 4.10.2 | Т-ТЭ | потр'!$BW$24="",1,0)</f>
        <v>0</v>
      </c>
    </row>
    <row r="212" spans="1:1">
      <c r="A212" s="1190">
        <f>IF('Форма 4.10.2 | Т-ТЭ | потр'!$BY$24="",1,0)</f>
        <v>0</v>
      </c>
    </row>
    <row r="213" spans="1:1">
      <c r="A213" s="1190">
        <f>IF('Форма 4.10.2 | Т-ТЭ | потр'!$CC$24="",1,0)</f>
        <v>0</v>
      </c>
    </row>
    <row r="214" spans="1:1">
      <c r="A214" s="1190">
        <f>IF('Форма 4.10.2 | Т-ТЭ | потр'!$CE$24="",1,0)</f>
        <v>0</v>
      </c>
    </row>
    <row r="215" spans="1:1">
      <c r="A215" s="1190">
        <f>IF('Форма 4.10.2 | Т-ТЭ | потр'!$BZ$24="",1,0)</f>
        <v>0</v>
      </c>
    </row>
    <row r="216" spans="1:1">
      <c r="A216" s="1190">
        <f>IF('Форма 4.10.2 | Т-ТЭ | потр'!$CD$24="",1,0)</f>
        <v>0</v>
      </c>
    </row>
    <row r="217" spans="1:1">
      <c r="A217" s="1190">
        <f>IF('Форма 4.10.2 | Т-ТЭ | потр'!$CF$24="",1,0)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190"/>
  </cols>
  <sheetData>
    <row r="1" spans="1:3">
      <c r="A1" s="1190" t="s">
        <v>489</v>
      </c>
      <c r="B1" s="1190" t="s">
        <v>490</v>
      </c>
      <c r="C1" s="1190" t="s">
        <v>66</v>
      </c>
    </row>
    <row r="2" spans="1:3">
      <c r="A2" s="1190">
        <v>4189678</v>
      </c>
      <c r="B2" s="1190" t="s">
        <v>1325</v>
      </c>
      <c r="C2" s="1190" t="s">
        <v>1326</v>
      </c>
    </row>
    <row r="3" spans="1:3">
      <c r="A3" s="1190">
        <v>4190415</v>
      </c>
      <c r="B3" s="1190" t="s">
        <v>1327</v>
      </c>
      <c r="C3" s="1190" t="s">
        <v>1326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2845</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30" t="s">
        <v>395</v>
      </c>
      <c r="E4" s="1231"/>
      <c r="F4" s="1231"/>
      <c r="G4" s="1231"/>
      <c r="H4" s="1232"/>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33"/>
      <c r="E6" s="1233"/>
      <c r="F6" s="1234" t="s">
        <v>83</v>
      </c>
      <c r="G6" s="1234"/>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35" t="s">
        <v>15</v>
      </c>
      <c r="E8" s="1235"/>
      <c r="F8" s="1235" t="s">
        <v>396</v>
      </c>
      <c r="G8" s="1235"/>
      <c r="H8" s="1235"/>
      <c r="I8" s="1236" t="s">
        <v>397</v>
      </c>
      <c r="J8" s="1236"/>
      <c r="K8" s="1236"/>
      <c r="L8" s="1236"/>
      <c r="M8" s="204"/>
      <c r="N8" s="204"/>
      <c r="O8" s="204"/>
      <c r="P8" s="204"/>
      <c r="Q8" s="336"/>
      <c r="R8" s="204"/>
      <c r="S8" s="333"/>
      <c r="T8" s="333"/>
      <c r="U8" s="333"/>
      <c r="V8" s="333"/>
    </row>
    <row r="9" spans="1:256" s="120" customFormat="1" ht="20.25" customHeight="1">
      <c r="A9" s="119"/>
      <c r="B9" s="35"/>
      <c r="C9" s="222"/>
      <c r="D9" s="232" t="s">
        <v>91</v>
      </c>
      <c r="E9" s="232" t="s">
        <v>398</v>
      </c>
      <c r="F9" s="1226" t="s">
        <v>91</v>
      </c>
      <c r="G9" s="1227"/>
      <c r="H9" s="233" t="s">
        <v>398</v>
      </c>
      <c r="I9" s="1228" t="s">
        <v>91</v>
      </c>
      <c r="J9" s="1228"/>
      <c r="K9" s="233" t="s">
        <v>398</v>
      </c>
      <c r="L9" s="233" t="s">
        <v>399</v>
      </c>
      <c r="M9" s="204"/>
      <c r="N9" s="204"/>
      <c r="O9" s="204"/>
      <c r="P9" s="204"/>
      <c r="Q9" s="336"/>
      <c r="R9" s="204"/>
      <c r="S9" s="333"/>
      <c r="T9" s="333"/>
      <c r="U9" s="333"/>
      <c r="V9" s="333"/>
    </row>
    <row r="10" spans="1:256" ht="12" customHeight="1">
      <c r="C10" s="241"/>
      <c r="D10" s="331" t="s">
        <v>92</v>
      </c>
      <c r="E10" s="331" t="s">
        <v>48</v>
      </c>
      <c r="F10" s="1229" t="s">
        <v>49</v>
      </c>
      <c r="G10" s="1229"/>
      <c r="H10" s="331" t="s">
        <v>50</v>
      </c>
      <c r="I10" s="1229" t="s">
        <v>67</v>
      </c>
      <c r="J10" s="1229"/>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38"/>
      <c r="D12" s="1235">
        <v>1</v>
      </c>
      <c r="E12" s="1239" t="s">
        <v>2845</v>
      </c>
      <c r="F12" s="1186"/>
      <c r="G12" s="1180">
        <v>0</v>
      </c>
      <c r="H12" s="334"/>
      <c r="I12" s="242"/>
      <c r="J12" s="371" t="s">
        <v>496</v>
      </c>
      <c r="K12" s="1089"/>
      <c r="L12" s="258"/>
      <c r="M12" s="1100">
        <f>mergeValue(H12)</f>
        <v>0</v>
      </c>
      <c r="N12" s="1099"/>
      <c r="O12" s="1099"/>
      <c r="P12" s="1100" t="str">
        <f>IF(ISERROR(MATCH(Q12,MODesc,0)),"n","y")</f>
        <v>n</v>
      </c>
      <c r="Q12" s="1099" t="s">
        <v>2845</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38"/>
      <c r="D13" s="1235"/>
      <c r="E13" s="1240"/>
      <c r="F13" s="1241"/>
      <c r="G13" s="1235">
        <v>1</v>
      </c>
      <c r="H13" s="1237" t="s">
        <v>1077</v>
      </c>
      <c r="I13" s="242"/>
      <c r="J13" s="371" t="s">
        <v>496</v>
      </c>
      <c r="K13" s="1089"/>
      <c r="L13" s="258"/>
      <c r="M13" s="1100" t="str">
        <f>mergeValue(H13)</f>
        <v>Кстовский муниципальный район</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38"/>
      <c r="D14" s="1235"/>
      <c r="E14" s="1240"/>
      <c r="F14" s="1242"/>
      <c r="G14" s="1235"/>
      <c r="H14" s="1237"/>
      <c r="I14" s="1197"/>
      <c r="J14" s="1180">
        <v>1</v>
      </c>
      <c r="K14" s="1185" t="s">
        <v>1079</v>
      </c>
      <c r="L14" s="239" t="s">
        <v>1080</v>
      </c>
      <c r="M14" s="1100" t="str">
        <f>mergeValue(H14)</f>
        <v>Кстовский муниципальный район</v>
      </c>
      <c r="N14" s="1099"/>
      <c r="O14" s="1099"/>
      <c r="P14" s="1099"/>
      <c r="Q14" s="1099"/>
      <c r="R14" s="1100" t="str">
        <f>K14&amp;" ("&amp;L14&amp;")"</f>
        <v>Афонинский сельсовет (22637404)</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mkbINQE9E3AN4nXAt5wwyu7AfK+fo5eCno3rDoHnHPMJCGjFi48wlyt6NCc6nr2xoUCkXFLzbQRw12Oou1Nq1w==" saltValue="M8ifdlN75TwibsvZovuTfw=="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FF55AF97-9D45-4399-820F-D00DEF45158E}">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1190"/>
    <col min="2" max="2" width="65.28515625" style="1190" customWidth="1"/>
    <col min="3" max="3" width="41" style="1190" customWidth="1"/>
    <col min="4" max="16384" width="9.140625" style="1190"/>
  </cols>
  <sheetData>
    <row r="1" spans="1:2">
      <c r="A1" s="1190" t="s">
        <v>328</v>
      </c>
      <c r="B1" s="1190" t="s">
        <v>329</v>
      </c>
    </row>
    <row r="2" spans="1:2">
      <c r="A2" s="1190">
        <v>4213775</v>
      </c>
      <c r="B2" s="1190" t="s">
        <v>581</v>
      </c>
    </row>
    <row r="3" spans="1:2">
      <c r="A3" s="1190">
        <v>4213784</v>
      </c>
      <c r="B3" s="1190" t="s">
        <v>674</v>
      </c>
    </row>
    <row r="4" spans="1:2">
      <c r="A4" s="1190">
        <v>4213781</v>
      </c>
      <c r="B4" s="1190" t="s">
        <v>673</v>
      </c>
    </row>
    <row r="5" spans="1:2">
      <c r="A5" s="1190">
        <v>4213776</v>
      </c>
      <c r="B5" s="1190" t="s">
        <v>582</v>
      </c>
    </row>
    <row r="6" spans="1:2">
      <c r="A6" s="1190">
        <v>4213777</v>
      </c>
      <c r="B6" s="1190" t="s">
        <v>583</v>
      </c>
    </row>
    <row r="7" spans="1:2">
      <c r="A7" s="1190">
        <v>4213778</v>
      </c>
      <c r="B7" s="1190" t="s">
        <v>584</v>
      </c>
    </row>
    <row r="8" spans="1:2">
      <c r="A8" s="1190">
        <v>4213780</v>
      </c>
      <c r="B8" s="1190" t="s">
        <v>585</v>
      </c>
    </row>
    <row r="9" spans="1:2">
      <c r="A9" s="1190">
        <v>4213779</v>
      </c>
      <c r="B9" s="1190" t="s">
        <v>588</v>
      </c>
    </row>
    <row r="10" spans="1:2">
      <c r="A10" s="1190">
        <v>4213783</v>
      </c>
      <c r="B10" s="1190" t="s">
        <v>587</v>
      </c>
    </row>
    <row r="11" spans="1:2">
      <c r="A11" s="1190">
        <v>4213782</v>
      </c>
      <c r="B11" s="1190"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190"/>
    <col min="2" max="2" width="65.28515625" style="1190" customWidth="1"/>
    <col min="3" max="3" width="41" style="1190" customWidth="1"/>
    <col min="4" max="16384" width="9.140625" style="1190"/>
  </cols>
  <sheetData>
    <row r="1" spans="1:2">
      <c r="A1" s="1190" t="s">
        <v>328</v>
      </c>
      <c r="B1" s="1190" t="s">
        <v>330</v>
      </c>
    </row>
    <row r="2" spans="1:2">
      <c r="A2" s="1190">
        <v>4190064</v>
      </c>
      <c r="B2" s="1190" t="s">
        <v>1315</v>
      </c>
    </row>
    <row r="3" spans="1:2">
      <c r="A3" s="1190">
        <v>4190065</v>
      </c>
      <c r="B3" s="1190" t="s">
        <v>1316</v>
      </c>
    </row>
    <row r="4" spans="1:2">
      <c r="A4" s="1190">
        <v>4190066</v>
      </c>
      <c r="B4" s="1190" t="s">
        <v>1317</v>
      </c>
    </row>
    <row r="5" spans="1:2">
      <c r="A5" s="1190">
        <v>4190067</v>
      </c>
      <c r="B5" s="1190" t="s">
        <v>1318</v>
      </c>
    </row>
    <row r="6" spans="1:2">
      <c r="A6" s="1190">
        <v>4190068</v>
      </c>
      <c r="B6" s="1190" t="s">
        <v>1319</v>
      </c>
    </row>
    <row r="7" spans="1:2">
      <c r="A7" s="1190">
        <v>4190069</v>
      </c>
      <c r="B7" s="1190" t="s">
        <v>1320</v>
      </c>
    </row>
    <row r="8" spans="1:2">
      <c r="A8" s="1190">
        <v>4190070</v>
      </c>
      <c r="B8" s="1190" t="s">
        <v>1321</v>
      </c>
    </row>
    <row r="9" spans="1:2">
      <c r="A9" s="1190">
        <v>4190071</v>
      </c>
      <c r="B9" s="1190" t="s">
        <v>1322</v>
      </c>
    </row>
    <row r="10" spans="1:2">
      <c r="A10" s="1190">
        <v>4190072</v>
      </c>
      <c r="B10" s="1190" t="s">
        <v>1323</v>
      </c>
    </row>
    <row r="11" spans="1:2">
      <c r="A11" s="1190">
        <v>4190073</v>
      </c>
      <c r="B11" s="1190" t="s">
        <v>1324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257"/>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J25" sqref="J25"/>
    </sheetView>
  </sheetViews>
  <sheetFormatPr defaultRowHeight="11.25"/>
  <cols>
    <col min="1" max="2" width="3.7109375" style="202" hidden="1" customWidth="1"/>
    <col min="3" max="3" width="3.7109375" style="96" bestFit="1" customWidth="1"/>
    <col min="4" max="4" width="6.140625" style="96" customWidth="1"/>
    <col min="5" max="5" width="48.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0" t="s">
        <v>626</v>
      </c>
      <c r="E5" s="1231"/>
      <c r="F5" s="1231"/>
      <c r="G5" s="1231"/>
      <c r="H5" s="1231"/>
      <c r="I5" s="1231"/>
      <c r="J5" s="1232"/>
      <c r="K5" s="408"/>
      <c r="L5" s="169"/>
      <c r="M5" s="169"/>
      <c r="N5" s="169"/>
      <c r="O5" s="169"/>
      <c r="P5" s="169"/>
      <c r="Q5" s="169"/>
      <c r="R5" s="169"/>
      <c r="S5" s="537"/>
      <c r="T5" s="537"/>
      <c r="U5" s="537"/>
      <c r="V5" s="537"/>
      <c r="W5" s="169"/>
    </row>
    <row r="6" spans="1:24" s="438" customFormat="1" ht="3" customHeight="1">
      <c r="A6" s="292"/>
      <c r="B6" s="292"/>
      <c r="D6" s="1256"/>
      <c r="E6" s="1257"/>
      <c r="F6" s="1257"/>
      <c r="G6" s="1257"/>
      <c r="H6" s="1257"/>
      <c r="I6" s="1257"/>
      <c r="J6" s="1258"/>
      <c r="S6" s="614"/>
      <c r="T6" s="614"/>
      <c r="U6" s="614"/>
      <c r="V6" s="614"/>
    </row>
    <row r="7" spans="1:24" s="438" customFormat="1" ht="5.25" hidden="1" customHeight="1">
      <c r="A7" s="292"/>
      <c r="B7" s="292"/>
      <c r="E7" s="1259"/>
      <c r="F7" s="1259"/>
      <c r="G7" s="1246"/>
      <c r="H7" s="1246"/>
      <c r="I7" s="1246"/>
      <c r="J7" s="1246"/>
      <c r="S7" s="614"/>
      <c r="T7" s="614"/>
      <c r="U7" s="614"/>
      <c r="V7" s="614"/>
    </row>
    <row r="8" spans="1:24" s="438" customFormat="1" ht="5.25" hidden="1" customHeight="1">
      <c r="A8" s="292"/>
      <c r="B8" s="292"/>
      <c r="E8" s="1259"/>
      <c r="F8" s="1259"/>
      <c r="G8" s="1246"/>
      <c r="H8" s="1246"/>
      <c r="I8" s="1246"/>
      <c r="J8" s="1246"/>
      <c r="S8" s="614"/>
      <c r="T8" s="614"/>
      <c r="U8" s="614"/>
      <c r="V8" s="614"/>
    </row>
    <row r="9" spans="1:24" s="438" customFormat="1" ht="5.25" hidden="1" customHeight="1">
      <c r="A9" s="292"/>
      <c r="B9" s="292"/>
      <c r="E9" s="1259"/>
      <c r="F9" s="1259"/>
      <c r="G9" s="1246"/>
      <c r="H9" s="1246"/>
      <c r="I9" s="1246"/>
      <c r="J9" s="1246"/>
      <c r="S9" s="614"/>
      <c r="T9" s="614"/>
      <c r="U9" s="614"/>
      <c r="V9" s="614"/>
    </row>
    <row r="10" spans="1:24" s="614" customFormat="1" ht="5.25" hidden="1">
      <c r="A10" s="292"/>
      <c r="B10" s="292"/>
      <c r="E10" s="1260"/>
      <c r="F10" s="1260"/>
      <c r="G10" s="788"/>
      <c r="H10" s="434"/>
      <c r="I10" s="746"/>
      <c r="J10" s="746"/>
    </row>
    <row r="11" spans="1:24" s="152" customFormat="1" ht="18.75" hidden="1" customHeight="1">
      <c r="A11" s="292"/>
      <c r="B11" s="292"/>
      <c r="D11" s="145"/>
      <c r="E11" s="1261" t="s">
        <v>633</v>
      </c>
      <c r="F11" s="1261"/>
      <c r="G11" s="1198"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61" t="s">
        <v>634</v>
      </c>
      <c r="F12" s="1261"/>
      <c r="G12" s="1198"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55"/>
      <c r="F13" s="1255"/>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47" t="s">
        <v>91</v>
      </c>
      <c r="E17" s="1247" t="s">
        <v>296</v>
      </c>
      <c r="F17" s="1247" t="s">
        <v>79</v>
      </c>
      <c r="G17" s="1247" t="s">
        <v>436</v>
      </c>
      <c r="H17" s="1247" t="s">
        <v>91</v>
      </c>
      <c r="I17" s="1247"/>
      <c r="J17" s="1247" t="s">
        <v>19</v>
      </c>
      <c r="K17" s="1249" t="s">
        <v>461</v>
      </c>
      <c r="L17" s="1249"/>
      <c r="M17" s="1249"/>
      <c r="N17" s="1249"/>
      <c r="O17" s="1249" t="s">
        <v>624</v>
      </c>
      <c r="P17" s="1249"/>
      <c r="Q17" s="1249"/>
      <c r="R17" s="1249"/>
      <c r="S17" s="1249" t="s">
        <v>625</v>
      </c>
      <c r="T17" s="1249"/>
      <c r="U17" s="1249"/>
      <c r="V17" s="1249"/>
      <c r="W17" s="1247" t="s">
        <v>243</v>
      </c>
    </row>
    <row r="18" spans="1:24" ht="30.75" customHeight="1">
      <c r="D18" s="1247"/>
      <c r="E18" s="1247"/>
      <c r="F18" s="1247"/>
      <c r="G18" s="1247"/>
      <c r="H18" s="1247"/>
      <c r="I18" s="1247"/>
      <c r="J18" s="1247"/>
      <c r="K18" s="109" t="s">
        <v>299</v>
      </c>
      <c r="L18" s="1247" t="s">
        <v>91</v>
      </c>
      <c r="M18" s="1247"/>
      <c r="N18" s="109" t="s">
        <v>229</v>
      </c>
      <c r="O18" s="109" t="s">
        <v>299</v>
      </c>
      <c r="P18" s="1247" t="s">
        <v>91</v>
      </c>
      <c r="Q18" s="1247"/>
      <c r="R18" s="109" t="s">
        <v>229</v>
      </c>
      <c r="S18" s="510" t="s">
        <v>299</v>
      </c>
      <c r="T18" s="1247" t="s">
        <v>91</v>
      </c>
      <c r="U18" s="1247"/>
      <c r="V18" s="510" t="s">
        <v>398</v>
      </c>
      <c r="W18" s="1247"/>
    </row>
    <row r="19" spans="1:24" s="382" customFormat="1" ht="12" customHeight="1">
      <c r="A19" s="381"/>
      <c r="B19" s="381"/>
      <c r="D19" s="39" t="s">
        <v>92</v>
      </c>
      <c r="E19" s="39" t="s">
        <v>48</v>
      </c>
      <c r="F19" s="39" t="s">
        <v>49</v>
      </c>
      <c r="G19" s="39" t="s">
        <v>50</v>
      </c>
      <c r="H19" s="1248" t="s">
        <v>67</v>
      </c>
      <c r="I19" s="1248"/>
      <c r="J19" s="39" t="s">
        <v>68</v>
      </c>
      <c r="K19" s="39" t="s">
        <v>182</v>
      </c>
      <c r="L19" s="1248" t="s">
        <v>183</v>
      </c>
      <c r="M19" s="1248"/>
      <c r="N19" s="39" t="s">
        <v>207</v>
      </c>
      <c r="O19" s="39" t="s">
        <v>208</v>
      </c>
      <c r="P19" s="1248" t="s">
        <v>209</v>
      </c>
      <c r="Q19" s="1248"/>
      <c r="R19" s="39" t="s">
        <v>210</v>
      </c>
      <c r="S19" s="495" t="s">
        <v>209</v>
      </c>
      <c r="T19" s="1248" t="s">
        <v>210</v>
      </c>
      <c r="U19" s="1248"/>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79" customFormat="1" ht="17.100000000000001" customHeight="1">
      <c r="A21" s="711">
        <v>13</v>
      </c>
      <c r="C21" s="290"/>
      <c r="D21" s="1250">
        <v>1</v>
      </c>
      <c r="E21" s="1262" t="s">
        <v>674</v>
      </c>
      <c r="F21" s="1264" t="s">
        <v>1315</v>
      </c>
      <c r="G21" s="1267" t="s">
        <v>84</v>
      </c>
      <c r="H21" s="1250"/>
      <c r="I21" s="1250">
        <v>1</v>
      </c>
      <c r="J21" s="1252" t="s">
        <v>2846</v>
      </c>
      <c r="K21" s="1271" t="s">
        <v>84</v>
      </c>
      <c r="L21" s="1269"/>
      <c r="M21" s="1269" t="s">
        <v>92</v>
      </c>
      <c r="N21" s="1272"/>
      <c r="O21" s="1271" t="s">
        <v>84</v>
      </c>
      <c r="P21" s="1269"/>
      <c r="Q21" s="1269" t="s">
        <v>92</v>
      </c>
      <c r="R21" s="1270"/>
      <c r="S21" s="1271" t="s">
        <v>84</v>
      </c>
      <c r="T21" s="1034"/>
      <c r="U21" s="1034" t="s">
        <v>92</v>
      </c>
      <c r="V21" s="1199"/>
      <c r="W21" s="288"/>
    </row>
    <row r="22" spans="1:24" s="1179" customFormat="1" ht="17.100000000000001" customHeight="1">
      <c r="A22" s="711"/>
      <c r="C22" s="710"/>
      <c r="D22" s="1250"/>
      <c r="E22" s="1262"/>
      <c r="F22" s="1265"/>
      <c r="G22" s="1267"/>
      <c r="H22" s="1250"/>
      <c r="I22" s="1250"/>
      <c r="J22" s="1253"/>
      <c r="K22" s="1271"/>
      <c r="L22" s="1269"/>
      <c r="M22" s="1269"/>
      <c r="N22" s="1272"/>
      <c r="O22" s="1271"/>
      <c r="P22" s="1269"/>
      <c r="Q22" s="1269"/>
      <c r="R22" s="1270"/>
      <c r="S22" s="1271"/>
      <c r="T22" s="1036"/>
      <c r="U22" s="707"/>
      <c r="V22" s="708"/>
      <c r="W22" s="709"/>
    </row>
    <row r="23" spans="1:24" s="1179" customFormat="1" ht="17.100000000000001" customHeight="1">
      <c r="A23" s="711"/>
      <c r="C23" s="710"/>
      <c r="D23" s="1251"/>
      <c r="E23" s="1263"/>
      <c r="F23" s="1265"/>
      <c r="G23" s="1268"/>
      <c r="H23" s="1251"/>
      <c r="I23" s="1251"/>
      <c r="J23" s="1253"/>
      <c r="K23" s="1268"/>
      <c r="L23" s="1251"/>
      <c r="M23" s="1251"/>
      <c r="N23" s="1270"/>
      <c r="O23" s="1268"/>
      <c r="P23" s="1187"/>
      <c r="Q23" s="707"/>
      <c r="R23" s="708"/>
      <c r="S23" s="704"/>
      <c r="T23" s="704"/>
      <c r="U23" s="704"/>
      <c r="V23" s="704"/>
      <c r="W23" s="709"/>
    </row>
    <row r="24" spans="1:24" s="1179" customFormat="1" ht="15" customHeight="1">
      <c r="A24" s="711"/>
      <c r="C24" s="710"/>
      <c r="D24" s="1251"/>
      <c r="E24" s="1263"/>
      <c r="F24" s="1265"/>
      <c r="G24" s="1268"/>
      <c r="H24" s="1251"/>
      <c r="I24" s="1251"/>
      <c r="J24" s="1254"/>
      <c r="K24" s="1268"/>
      <c r="L24" s="707"/>
      <c r="M24" s="708"/>
      <c r="N24" s="708"/>
      <c r="O24" s="708"/>
      <c r="P24" s="708"/>
      <c r="Q24" s="708"/>
      <c r="R24" s="708"/>
      <c r="S24" s="704"/>
      <c r="T24" s="704"/>
      <c r="U24" s="704"/>
      <c r="V24" s="704"/>
      <c r="W24" s="709"/>
    </row>
    <row r="25" spans="1:24" s="1179" customFormat="1" ht="15" customHeight="1">
      <c r="A25" s="711"/>
      <c r="C25" s="710"/>
      <c r="D25" s="1251"/>
      <c r="E25" s="1263"/>
      <c r="F25" s="1266"/>
      <c r="G25" s="1268"/>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43" t="s">
        <v>643</v>
      </c>
      <c r="F32" s="1243"/>
      <c r="G32" s="1243"/>
      <c r="H32" s="1243"/>
      <c r="I32" s="1243"/>
      <c r="J32" s="1243"/>
      <c r="K32" s="1243"/>
      <c r="L32" s="1243"/>
      <c r="M32" s="1243"/>
      <c r="N32" s="1243"/>
      <c r="O32" s="1243"/>
      <c r="P32" s="1243"/>
      <c r="Q32" s="1243"/>
      <c r="R32" s="1243"/>
      <c r="S32" s="1243"/>
      <c r="T32" s="1243"/>
      <c r="U32" s="1243"/>
      <c r="V32" s="1243"/>
      <c r="W32" s="1243"/>
    </row>
    <row r="33" spans="5:23" ht="36.950000000000003" customHeight="1">
      <c r="E33" s="1244" t="s">
        <v>645</v>
      </c>
      <c r="F33" s="1245"/>
      <c r="G33" s="1245"/>
      <c r="H33" s="1245"/>
      <c r="I33" s="1245"/>
      <c r="J33" s="1245"/>
      <c r="K33" s="1245"/>
      <c r="L33" s="1245"/>
      <c r="M33" s="1245"/>
      <c r="N33" s="1245"/>
      <c r="O33" s="1245"/>
      <c r="P33" s="1245"/>
      <c r="Q33" s="1245"/>
      <c r="R33" s="1245"/>
      <c r="S33" s="1245"/>
      <c r="T33" s="1245"/>
      <c r="U33" s="1245"/>
      <c r="V33" s="1245"/>
      <c r="W33" s="1245"/>
    </row>
    <row r="34" spans="5:23" ht="17.100000000000001" customHeight="1">
      <c r="E34" s="1244" t="s">
        <v>646</v>
      </c>
      <c r="F34" s="1245"/>
      <c r="G34" s="1245"/>
      <c r="H34" s="1245"/>
      <c r="I34" s="1245"/>
      <c r="J34" s="1245"/>
      <c r="K34" s="1245"/>
      <c r="L34" s="1245"/>
      <c r="M34" s="1245"/>
      <c r="N34" s="1245"/>
      <c r="O34" s="1245"/>
      <c r="P34" s="1245"/>
      <c r="Q34" s="1245"/>
      <c r="R34" s="1245"/>
      <c r="S34" s="1245"/>
      <c r="T34" s="1245"/>
      <c r="U34" s="1245"/>
      <c r="V34" s="1245"/>
      <c r="W34" s="1245"/>
    </row>
    <row r="35" spans="5:23" ht="27" customHeight="1">
      <c r="E35" s="1244" t="s">
        <v>647</v>
      </c>
      <c r="F35" s="1245"/>
      <c r="G35" s="1245"/>
      <c r="H35" s="1245"/>
      <c r="I35" s="1245"/>
      <c r="J35" s="1245"/>
      <c r="K35" s="1245"/>
      <c r="L35" s="1245"/>
      <c r="M35" s="1245"/>
      <c r="N35" s="1245"/>
      <c r="O35" s="1245"/>
      <c r="P35" s="1245"/>
      <c r="Q35" s="1245"/>
      <c r="R35" s="1245"/>
      <c r="S35" s="1245"/>
      <c r="T35" s="1245"/>
      <c r="U35" s="1245"/>
      <c r="V35" s="1245"/>
      <c r="W35" s="1245"/>
    </row>
    <row r="36" spans="5:23" ht="17.100000000000001" customHeight="1">
      <c r="E36" s="1244" t="s">
        <v>648</v>
      </c>
      <c r="F36" s="1245"/>
      <c r="G36" s="1245"/>
      <c r="H36" s="1245"/>
      <c r="I36" s="1245"/>
      <c r="J36" s="1245"/>
      <c r="K36" s="1245"/>
      <c r="L36" s="1245"/>
      <c r="M36" s="1245"/>
      <c r="N36" s="1245"/>
      <c r="O36" s="1245"/>
      <c r="P36" s="1245"/>
      <c r="Q36" s="1245"/>
      <c r="R36" s="1245"/>
      <c r="S36" s="1245"/>
      <c r="T36" s="1245"/>
      <c r="U36" s="1245"/>
      <c r="V36" s="1245"/>
      <c r="W36" s="1245"/>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43" t="s">
        <v>644</v>
      </c>
      <c r="F38" s="1243"/>
      <c r="G38" s="1243"/>
      <c r="H38" s="1243"/>
      <c r="I38" s="1243"/>
      <c r="J38" s="1243"/>
      <c r="K38" s="1243"/>
      <c r="L38" s="1243"/>
      <c r="M38" s="1243"/>
      <c r="N38" s="1243"/>
      <c r="O38" s="1243"/>
      <c r="P38" s="1243"/>
      <c r="Q38" s="1243"/>
      <c r="R38" s="1243"/>
      <c r="S38" s="1243"/>
      <c r="T38" s="1243"/>
      <c r="U38" s="1243"/>
      <c r="V38" s="1243"/>
      <c r="W38" s="1243"/>
    </row>
    <row r="39" spans="5:23" ht="17.100000000000001" customHeight="1">
      <c r="E39" s="1244" t="s">
        <v>649</v>
      </c>
      <c r="F39" s="1245"/>
      <c r="G39" s="1245"/>
      <c r="H39" s="1245"/>
      <c r="I39" s="1245"/>
      <c r="J39" s="1245"/>
      <c r="K39" s="1245"/>
      <c r="L39" s="1245"/>
      <c r="M39" s="1245"/>
      <c r="N39" s="1245"/>
      <c r="O39" s="1245"/>
      <c r="P39" s="1245"/>
      <c r="Q39" s="1245"/>
      <c r="R39" s="1245"/>
      <c r="S39" s="1245"/>
      <c r="T39" s="1245"/>
      <c r="U39" s="1245"/>
      <c r="V39" s="1245"/>
      <c r="W39" s="1245"/>
    </row>
    <row r="40" spans="5:23" ht="17.100000000000001" customHeight="1">
      <c r="E40" s="1244" t="s">
        <v>650</v>
      </c>
      <c r="F40" s="1245"/>
      <c r="G40" s="1245"/>
      <c r="H40" s="1245"/>
      <c r="I40" s="1245"/>
      <c r="J40" s="1245"/>
      <c r="K40" s="1245"/>
      <c r="L40" s="1245"/>
      <c r="M40" s="1245"/>
      <c r="N40" s="1245"/>
      <c r="O40" s="1245"/>
      <c r="P40" s="1245"/>
      <c r="Q40" s="1245"/>
      <c r="R40" s="1245"/>
      <c r="S40" s="1245"/>
      <c r="T40" s="1245"/>
      <c r="U40" s="1245"/>
      <c r="V40" s="1245"/>
      <c r="W40" s="1245"/>
    </row>
  </sheetData>
  <sheetProtection algorithmName="SHA-512" hashValue="ZqNULR/yMxIxwTZO0rTmZ43CBGmzZesm3qwscarQJpPWevkZP4WT6AM58qEGyXX+/wAbRBTGMLtxoXVMMKJaJQ==" saltValue="QCR4Ajyo4DtE5OhHppACzg==" spinCount="100000" sheet="1" objects="1" scenarios="1" formatColumns="0" formatRows="0"/>
  <dataConsolidate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E434B3CB-9BC0-4337-9B61-8DA73025407B}">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9C51D282-4FA7-4DA9-BCCA-5BDEEE914D42}"/>
    <dataValidation type="textLength" operator="lessThanOrEqual" allowBlank="1" showInputMessage="1" showErrorMessage="1" errorTitle="Ошибка" error="Допускается ввод не более 900 символов!" sqref="V21:W21 R21:R22 J21" xr:uid="{58C2D181-D55B-45A2-A92F-E099385648EF}">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460"/>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1314</v>
      </c>
      <c r="B1" s="5" t="s">
        <v>1330</v>
      </c>
      <c r="C1" s="5" t="s">
        <v>1331</v>
      </c>
      <c r="D1" s="5" t="s">
        <v>1332</v>
      </c>
      <c r="E1" s="5" t="s">
        <v>1333</v>
      </c>
      <c r="F1" s="5" t="s">
        <v>1334</v>
      </c>
      <c r="G1" s="5" t="s">
        <v>1335</v>
      </c>
      <c r="H1" s="5" t="s">
        <v>1336</v>
      </c>
      <c r="I1" s="5" t="s">
        <v>1337</v>
      </c>
    </row>
    <row r="2" spans="1:10">
      <c r="A2" s="5">
        <v>1</v>
      </c>
      <c r="B2" s="5" t="s">
        <v>1338</v>
      </c>
      <c r="C2" s="5" t="s">
        <v>96</v>
      </c>
      <c r="D2" s="5" t="s">
        <v>1339</v>
      </c>
      <c r="E2" s="5" t="s">
        <v>1340</v>
      </c>
      <c r="F2" s="5" t="s">
        <v>1341</v>
      </c>
      <c r="G2" s="5" t="s">
        <v>1342</v>
      </c>
      <c r="J2" s="5" t="s">
        <v>2838</v>
      </c>
    </row>
    <row r="3" spans="1:10">
      <c r="A3" s="5">
        <v>2</v>
      </c>
      <c r="B3" s="5" t="s">
        <v>1338</v>
      </c>
      <c r="C3" s="5" t="s">
        <v>96</v>
      </c>
      <c r="D3" s="5" t="s">
        <v>1343</v>
      </c>
      <c r="E3" s="5" t="s">
        <v>1344</v>
      </c>
      <c r="F3" s="5" t="s">
        <v>1345</v>
      </c>
      <c r="G3" s="5" t="s">
        <v>1346</v>
      </c>
      <c r="J3" s="5" t="s">
        <v>2838</v>
      </c>
    </row>
    <row r="4" spans="1:10">
      <c r="A4" s="5">
        <v>3</v>
      </c>
      <c r="B4" s="5" t="s">
        <v>1338</v>
      </c>
      <c r="C4" s="5" t="s">
        <v>96</v>
      </c>
      <c r="D4" s="5" t="s">
        <v>1347</v>
      </c>
      <c r="E4" s="5" t="s">
        <v>1348</v>
      </c>
      <c r="F4" s="5" t="s">
        <v>1349</v>
      </c>
      <c r="G4" s="5" t="s">
        <v>1350</v>
      </c>
      <c r="H4" s="5" t="s">
        <v>1351</v>
      </c>
      <c r="J4" s="5" t="s">
        <v>2838</v>
      </c>
    </row>
    <row r="5" spans="1:10">
      <c r="A5" s="5">
        <v>4</v>
      </c>
      <c r="B5" s="5" t="s">
        <v>1338</v>
      </c>
      <c r="C5" s="5" t="s">
        <v>96</v>
      </c>
      <c r="D5" s="5" t="s">
        <v>1352</v>
      </c>
      <c r="E5" s="5" t="s">
        <v>1353</v>
      </c>
      <c r="F5" s="5" t="s">
        <v>1354</v>
      </c>
      <c r="G5" s="5" t="s">
        <v>1355</v>
      </c>
      <c r="J5" s="5" t="s">
        <v>2838</v>
      </c>
    </row>
    <row r="6" spans="1:10">
      <c r="A6" s="5">
        <v>5</v>
      </c>
      <c r="B6" s="5" t="s">
        <v>1338</v>
      </c>
      <c r="C6" s="5" t="s">
        <v>96</v>
      </c>
      <c r="D6" s="5" t="s">
        <v>1356</v>
      </c>
      <c r="E6" s="5" t="s">
        <v>1357</v>
      </c>
      <c r="F6" s="5" t="s">
        <v>1358</v>
      </c>
      <c r="G6" s="5" t="s">
        <v>1346</v>
      </c>
      <c r="J6" s="5" t="s">
        <v>2838</v>
      </c>
    </row>
    <row r="7" spans="1:10">
      <c r="A7" s="5">
        <v>6</v>
      </c>
      <c r="B7" s="5" t="s">
        <v>1338</v>
      </c>
      <c r="C7" s="5" t="s">
        <v>96</v>
      </c>
      <c r="D7" s="5" t="s">
        <v>1359</v>
      </c>
      <c r="E7" s="5" t="s">
        <v>1360</v>
      </c>
      <c r="F7" s="5" t="s">
        <v>1361</v>
      </c>
      <c r="G7" s="5" t="s">
        <v>1355</v>
      </c>
      <c r="J7" s="5" t="s">
        <v>2838</v>
      </c>
    </row>
    <row r="8" spans="1:10">
      <c r="A8" s="5">
        <v>7</v>
      </c>
      <c r="B8" s="5" t="s">
        <v>1338</v>
      </c>
      <c r="C8" s="5" t="s">
        <v>96</v>
      </c>
      <c r="D8" s="5" t="s">
        <v>1362</v>
      </c>
      <c r="E8" s="5" t="s">
        <v>1363</v>
      </c>
      <c r="F8" s="5" t="s">
        <v>1364</v>
      </c>
      <c r="G8" s="5" t="s">
        <v>1365</v>
      </c>
      <c r="J8" s="5" t="s">
        <v>2838</v>
      </c>
    </row>
    <row r="9" spans="1:10">
      <c r="A9" s="5">
        <v>8</v>
      </c>
      <c r="B9" s="5" t="s">
        <v>1338</v>
      </c>
      <c r="C9" s="5" t="s">
        <v>96</v>
      </c>
      <c r="D9" s="5" t="s">
        <v>1366</v>
      </c>
      <c r="E9" s="5" t="s">
        <v>1367</v>
      </c>
      <c r="F9" s="5" t="s">
        <v>1368</v>
      </c>
      <c r="G9" s="5" t="s">
        <v>1369</v>
      </c>
      <c r="J9" s="5" t="s">
        <v>2838</v>
      </c>
    </row>
    <row r="10" spans="1:10">
      <c r="A10" s="5">
        <v>9</v>
      </c>
      <c r="B10" s="5" t="s">
        <v>1338</v>
      </c>
      <c r="C10" s="5" t="s">
        <v>96</v>
      </c>
      <c r="D10" s="5" t="s">
        <v>1370</v>
      </c>
      <c r="E10" s="5" t="s">
        <v>1371</v>
      </c>
      <c r="F10" s="5" t="s">
        <v>1372</v>
      </c>
      <c r="G10" s="5" t="s">
        <v>1373</v>
      </c>
      <c r="J10" s="5" t="s">
        <v>2838</v>
      </c>
    </row>
    <row r="11" spans="1:10">
      <c r="A11" s="5">
        <v>10</v>
      </c>
      <c r="B11" s="5" t="s">
        <v>1338</v>
      </c>
      <c r="C11" s="5" t="s">
        <v>96</v>
      </c>
      <c r="D11" s="5" t="s">
        <v>1374</v>
      </c>
      <c r="E11" s="5" t="s">
        <v>1375</v>
      </c>
      <c r="F11" s="5" t="s">
        <v>1376</v>
      </c>
      <c r="G11" s="5" t="s">
        <v>1365</v>
      </c>
      <c r="J11" s="5" t="s">
        <v>2838</v>
      </c>
    </row>
    <row r="12" spans="1:10">
      <c r="A12" s="5">
        <v>11</v>
      </c>
      <c r="B12" s="5" t="s">
        <v>1338</v>
      </c>
      <c r="C12" s="5" t="s">
        <v>96</v>
      </c>
      <c r="D12" s="5" t="s">
        <v>1377</v>
      </c>
      <c r="E12" s="5" t="s">
        <v>1378</v>
      </c>
      <c r="F12" s="5" t="s">
        <v>1379</v>
      </c>
      <c r="G12" s="5" t="s">
        <v>1380</v>
      </c>
      <c r="J12" s="5" t="s">
        <v>2838</v>
      </c>
    </row>
    <row r="13" spans="1:10">
      <c r="A13" s="5">
        <v>12</v>
      </c>
      <c r="B13" s="5" t="s">
        <v>1338</v>
      </c>
      <c r="C13" s="5" t="s">
        <v>96</v>
      </c>
      <c r="D13" s="5" t="s">
        <v>1381</v>
      </c>
      <c r="E13" s="5" t="s">
        <v>1382</v>
      </c>
      <c r="F13" s="5" t="s">
        <v>1383</v>
      </c>
      <c r="G13" s="5" t="s">
        <v>1384</v>
      </c>
      <c r="J13" s="5" t="s">
        <v>2838</v>
      </c>
    </row>
    <row r="14" spans="1:10">
      <c r="A14" s="5">
        <v>13</v>
      </c>
      <c r="B14" s="5" t="s">
        <v>1338</v>
      </c>
      <c r="C14" s="5" t="s">
        <v>96</v>
      </c>
      <c r="D14" s="5" t="s">
        <v>1385</v>
      </c>
      <c r="E14" s="5" t="s">
        <v>1386</v>
      </c>
      <c r="F14" s="5" t="s">
        <v>1387</v>
      </c>
      <c r="G14" s="5" t="s">
        <v>1373</v>
      </c>
      <c r="J14" s="5" t="s">
        <v>2838</v>
      </c>
    </row>
    <row r="15" spans="1:10">
      <c r="A15" s="5">
        <v>14</v>
      </c>
      <c r="B15" s="5" t="s">
        <v>1338</v>
      </c>
      <c r="C15" s="5" t="s">
        <v>96</v>
      </c>
      <c r="D15" s="5" t="s">
        <v>1388</v>
      </c>
      <c r="E15" s="5" t="s">
        <v>1389</v>
      </c>
      <c r="F15" s="5" t="s">
        <v>1390</v>
      </c>
      <c r="G15" s="5" t="s">
        <v>1391</v>
      </c>
      <c r="J15" s="5" t="s">
        <v>2838</v>
      </c>
    </row>
    <row r="16" spans="1:10">
      <c r="A16" s="5">
        <v>15</v>
      </c>
      <c r="B16" s="5" t="s">
        <v>1338</v>
      </c>
      <c r="C16" s="5" t="s">
        <v>96</v>
      </c>
      <c r="D16" s="5" t="s">
        <v>1392</v>
      </c>
      <c r="E16" s="5" t="s">
        <v>1393</v>
      </c>
      <c r="F16" s="5" t="s">
        <v>1394</v>
      </c>
      <c r="G16" s="5" t="s">
        <v>1395</v>
      </c>
      <c r="J16" s="5" t="s">
        <v>2838</v>
      </c>
    </row>
    <row r="17" spans="1:10">
      <c r="A17" s="5">
        <v>16</v>
      </c>
      <c r="B17" s="5" t="s">
        <v>1338</v>
      </c>
      <c r="C17" s="5" t="s">
        <v>96</v>
      </c>
      <c r="D17" s="5" t="s">
        <v>1396</v>
      </c>
      <c r="E17" s="5" t="s">
        <v>1397</v>
      </c>
      <c r="F17" s="5" t="s">
        <v>1398</v>
      </c>
      <c r="G17" s="5" t="s">
        <v>1399</v>
      </c>
      <c r="J17" s="5" t="s">
        <v>2838</v>
      </c>
    </row>
    <row r="18" spans="1:10">
      <c r="A18" s="5">
        <v>17</v>
      </c>
      <c r="B18" s="5" t="s">
        <v>1338</v>
      </c>
      <c r="C18" s="5" t="s">
        <v>96</v>
      </c>
      <c r="D18" s="5" t="s">
        <v>1400</v>
      </c>
      <c r="E18" s="5" t="s">
        <v>1401</v>
      </c>
      <c r="F18" s="5" t="s">
        <v>1402</v>
      </c>
      <c r="G18" s="5" t="s">
        <v>1373</v>
      </c>
      <c r="J18" s="5" t="s">
        <v>2838</v>
      </c>
    </row>
    <row r="19" spans="1:10">
      <c r="A19" s="5">
        <v>18</v>
      </c>
      <c r="B19" s="5" t="s">
        <v>1338</v>
      </c>
      <c r="C19" s="5" t="s">
        <v>96</v>
      </c>
      <c r="D19" s="5" t="s">
        <v>1403</v>
      </c>
      <c r="E19" s="5" t="s">
        <v>1404</v>
      </c>
      <c r="F19" s="5" t="s">
        <v>1405</v>
      </c>
      <c r="G19" s="5" t="s">
        <v>1406</v>
      </c>
      <c r="J19" s="5" t="s">
        <v>2838</v>
      </c>
    </row>
    <row r="20" spans="1:10">
      <c r="A20" s="5">
        <v>19</v>
      </c>
      <c r="B20" s="5" t="s">
        <v>1338</v>
      </c>
      <c r="C20" s="5" t="s">
        <v>96</v>
      </c>
      <c r="D20" s="5" t="s">
        <v>1407</v>
      </c>
      <c r="E20" s="5" t="s">
        <v>1408</v>
      </c>
      <c r="F20" s="5" t="s">
        <v>1409</v>
      </c>
      <c r="G20" s="5" t="s">
        <v>1410</v>
      </c>
      <c r="J20" s="5" t="s">
        <v>2838</v>
      </c>
    </row>
    <row r="21" spans="1:10">
      <c r="A21" s="5">
        <v>20</v>
      </c>
      <c r="B21" s="5" t="s">
        <v>1338</v>
      </c>
      <c r="C21" s="5" t="s">
        <v>96</v>
      </c>
      <c r="D21" s="5" t="s">
        <v>1411</v>
      </c>
      <c r="E21" s="5" t="s">
        <v>1412</v>
      </c>
      <c r="F21" s="5" t="s">
        <v>1413</v>
      </c>
      <c r="G21" s="5" t="s">
        <v>1406</v>
      </c>
      <c r="J21" s="5" t="s">
        <v>2838</v>
      </c>
    </row>
    <row r="22" spans="1:10">
      <c r="A22" s="5">
        <v>21</v>
      </c>
      <c r="B22" s="5" t="s">
        <v>1338</v>
      </c>
      <c r="C22" s="5" t="s">
        <v>96</v>
      </c>
      <c r="D22" s="5" t="s">
        <v>1414</v>
      </c>
      <c r="E22" s="5" t="s">
        <v>1415</v>
      </c>
      <c r="F22" s="5" t="s">
        <v>1416</v>
      </c>
      <c r="G22" s="5" t="s">
        <v>1369</v>
      </c>
      <c r="J22" s="5" t="s">
        <v>2838</v>
      </c>
    </row>
    <row r="23" spans="1:10">
      <c r="A23" s="5">
        <v>22</v>
      </c>
      <c r="B23" s="5" t="s">
        <v>1338</v>
      </c>
      <c r="C23" s="5" t="s">
        <v>96</v>
      </c>
      <c r="D23" s="5" t="s">
        <v>1417</v>
      </c>
      <c r="E23" s="5" t="s">
        <v>1418</v>
      </c>
      <c r="F23" s="5" t="s">
        <v>1419</v>
      </c>
      <c r="G23" s="5" t="s">
        <v>1420</v>
      </c>
      <c r="J23" s="5" t="s">
        <v>2838</v>
      </c>
    </row>
    <row r="24" spans="1:10">
      <c r="A24" s="5">
        <v>23</v>
      </c>
      <c r="B24" s="5" t="s">
        <v>1338</v>
      </c>
      <c r="C24" s="5" t="s">
        <v>96</v>
      </c>
      <c r="D24" s="5" t="s">
        <v>1421</v>
      </c>
      <c r="E24" s="5" t="s">
        <v>1422</v>
      </c>
      <c r="F24" s="5" t="s">
        <v>1423</v>
      </c>
      <c r="G24" s="5" t="s">
        <v>1346</v>
      </c>
      <c r="H24" s="5" t="s">
        <v>1424</v>
      </c>
      <c r="J24" s="5" t="s">
        <v>2838</v>
      </c>
    </row>
    <row r="25" spans="1:10">
      <c r="A25" s="5">
        <v>24</v>
      </c>
      <c r="B25" s="5" t="s">
        <v>1338</v>
      </c>
      <c r="C25" s="5" t="s">
        <v>96</v>
      </c>
      <c r="D25" s="5" t="s">
        <v>1425</v>
      </c>
      <c r="E25" s="5" t="s">
        <v>1426</v>
      </c>
      <c r="F25" s="5" t="s">
        <v>1427</v>
      </c>
      <c r="G25" s="5" t="s">
        <v>1406</v>
      </c>
      <c r="J25" s="5" t="s">
        <v>2838</v>
      </c>
    </row>
    <row r="26" spans="1:10">
      <c r="A26" s="5">
        <v>25</v>
      </c>
      <c r="B26" s="5" t="s">
        <v>1338</v>
      </c>
      <c r="C26" s="5" t="s">
        <v>96</v>
      </c>
      <c r="D26" s="5" t="s">
        <v>1428</v>
      </c>
      <c r="E26" s="5" t="s">
        <v>1429</v>
      </c>
      <c r="F26" s="5" t="s">
        <v>1430</v>
      </c>
      <c r="G26" s="5" t="s">
        <v>1355</v>
      </c>
      <c r="J26" s="5" t="s">
        <v>2838</v>
      </c>
    </row>
    <row r="27" spans="1:10">
      <c r="A27" s="5">
        <v>26</v>
      </c>
      <c r="B27" s="5" t="s">
        <v>1338</v>
      </c>
      <c r="C27" s="5" t="s">
        <v>96</v>
      </c>
      <c r="D27" s="5" t="s">
        <v>1431</v>
      </c>
      <c r="E27" s="5" t="s">
        <v>1432</v>
      </c>
      <c r="F27" s="5" t="s">
        <v>1433</v>
      </c>
      <c r="G27" s="5" t="s">
        <v>1369</v>
      </c>
      <c r="J27" s="5" t="s">
        <v>2838</v>
      </c>
    </row>
    <row r="28" spans="1:10">
      <c r="A28" s="5">
        <v>27</v>
      </c>
      <c r="B28" s="5" t="s">
        <v>1338</v>
      </c>
      <c r="C28" s="5" t="s">
        <v>96</v>
      </c>
      <c r="D28" s="5" t="s">
        <v>1434</v>
      </c>
      <c r="E28" s="5" t="s">
        <v>1435</v>
      </c>
      <c r="F28" s="5" t="s">
        <v>1436</v>
      </c>
      <c r="G28" s="5" t="s">
        <v>1437</v>
      </c>
      <c r="H28" s="5" t="s">
        <v>1438</v>
      </c>
      <c r="J28" s="5" t="s">
        <v>2838</v>
      </c>
    </row>
    <row r="29" spans="1:10">
      <c r="A29" s="5">
        <v>28</v>
      </c>
      <c r="B29" s="5" t="s">
        <v>1338</v>
      </c>
      <c r="C29" s="5" t="s">
        <v>96</v>
      </c>
      <c r="D29" s="5" t="s">
        <v>1439</v>
      </c>
      <c r="E29" s="5" t="s">
        <v>1440</v>
      </c>
      <c r="F29" s="5" t="s">
        <v>1441</v>
      </c>
      <c r="G29" s="5" t="s">
        <v>1437</v>
      </c>
      <c r="J29" s="5" t="s">
        <v>2838</v>
      </c>
    </row>
    <row r="30" spans="1:10">
      <c r="A30" s="5">
        <v>29</v>
      </c>
      <c r="B30" s="5" t="s">
        <v>1338</v>
      </c>
      <c r="C30" s="5" t="s">
        <v>96</v>
      </c>
      <c r="D30" s="5" t="s">
        <v>1442</v>
      </c>
      <c r="E30" s="5" t="s">
        <v>1443</v>
      </c>
      <c r="F30" s="5" t="s">
        <v>1444</v>
      </c>
      <c r="G30" s="5" t="s">
        <v>1380</v>
      </c>
      <c r="J30" s="5" t="s">
        <v>2838</v>
      </c>
    </row>
    <row r="31" spans="1:10">
      <c r="A31" s="5">
        <v>30</v>
      </c>
      <c r="B31" s="5" t="s">
        <v>1338</v>
      </c>
      <c r="C31" s="5" t="s">
        <v>96</v>
      </c>
      <c r="D31" s="5" t="s">
        <v>1445</v>
      </c>
      <c r="E31" s="5" t="s">
        <v>1446</v>
      </c>
      <c r="F31" s="5" t="s">
        <v>1447</v>
      </c>
      <c r="G31" s="5" t="s">
        <v>1346</v>
      </c>
      <c r="J31" s="5" t="s">
        <v>2838</v>
      </c>
    </row>
    <row r="32" spans="1:10">
      <c r="A32" s="5">
        <v>31</v>
      </c>
      <c r="B32" s="5" t="s">
        <v>1338</v>
      </c>
      <c r="C32" s="5" t="s">
        <v>96</v>
      </c>
      <c r="D32" s="5" t="s">
        <v>1448</v>
      </c>
      <c r="E32" s="5" t="s">
        <v>1449</v>
      </c>
      <c r="F32" s="5" t="s">
        <v>1450</v>
      </c>
      <c r="G32" s="5" t="s">
        <v>1451</v>
      </c>
      <c r="J32" s="5" t="s">
        <v>2838</v>
      </c>
    </row>
    <row r="33" spans="1:10">
      <c r="A33" s="5">
        <v>32</v>
      </c>
      <c r="B33" s="5" t="s">
        <v>1338</v>
      </c>
      <c r="C33" s="5" t="s">
        <v>96</v>
      </c>
      <c r="D33" s="5" t="s">
        <v>1452</v>
      </c>
      <c r="E33" s="5" t="s">
        <v>1453</v>
      </c>
      <c r="F33" s="5" t="s">
        <v>1454</v>
      </c>
      <c r="G33" s="5" t="s">
        <v>1410</v>
      </c>
      <c r="J33" s="5" t="s">
        <v>2838</v>
      </c>
    </row>
    <row r="34" spans="1:10">
      <c r="A34" s="5">
        <v>33</v>
      </c>
      <c r="B34" s="5" t="s">
        <v>1338</v>
      </c>
      <c r="C34" s="5" t="s">
        <v>96</v>
      </c>
      <c r="D34" s="5" t="s">
        <v>1455</v>
      </c>
      <c r="E34" s="5" t="s">
        <v>1456</v>
      </c>
      <c r="F34" s="5" t="s">
        <v>1457</v>
      </c>
      <c r="G34" s="5" t="s">
        <v>1346</v>
      </c>
      <c r="J34" s="5" t="s">
        <v>2838</v>
      </c>
    </row>
    <row r="35" spans="1:10">
      <c r="A35" s="5">
        <v>34</v>
      </c>
      <c r="B35" s="5" t="s">
        <v>1338</v>
      </c>
      <c r="C35" s="5" t="s">
        <v>96</v>
      </c>
      <c r="D35" s="5" t="s">
        <v>1458</v>
      </c>
      <c r="E35" s="5" t="s">
        <v>1459</v>
      </c>
      <c r="F35" s="5" t="s">
        <v>1460</v>
      </c>
      <c r="G35" s="5" t="s">
        <v>1461</v>
      </c>
      <c r="J35" s="5" t="s">
        <v>2838</v>
      </c>
    </row>
    <row r="36" spans="1:10">
      <c r="A36" s="5">
        <v>35</v>
      </c>
      <c r="B36" s="5" t="s">
        <v>1338</v>
      </c>
      <c r="C36" s="5" t="s">
        <v>96</v>
      </c>
      <c r="D36" s="5" t="s">
        <v>1462</v>
      </c>
      <c r="E36" s="5" t="s">
        <v>1463</v>
      </c>
      <c r="F36" s="5" t="s">
        <v>1464</v>
      </c>
      <c r="G36" s="5" t="s">
        <v>1465</v>
      </c>
      <c r="J36" s="5" t="s">
        <v>2838</v>
      </c>
    </row>
    <row r="37" spans="1:10">
      <c r="A37" s="5">
        <v>36</v>
      </c>
      <c r="B37" s="5" t="s">
        <v>1338</v>
      </c>
      <c r="C37" s="5" t="s">
        <v>96</v>
      </c>
      <c r="D37" s="5" t="s">
        <v>1466</v>
      </c>
      <c r="E37" s="5" t="s">
        <v>1467</v>
      </c>
      <c r="F37" s="5" t="s">
        <v>1468</v>
      </c>
      <c r="G37" s="5" t="s">
        <v>1346</v>
      </c>
      <c r="J37" s="5" t="s">
        <v>2838</v>
      </c>
    </row>
    <row r="38" spans="1:10">
      <c r="A38" s="5">
        <v>37</v>
      </c>
      <c r="B38" s="5" t="s">
        <v>1338</v>
      </c>
      <c r="C38" s="5" t="s">
        <v>96</v>
      </c>
      <c r="D38" s="5" t="s">
        <v>1469</v>
      </c>
      <c r="E38" s="5" t="s">
        <v>1470</v>
      </c>
      <c r="F38" s="5" t="s">
        <v>1471</v>
      </c>
      <c r="G38" s="5" t="s">
        <v>1380</v>
      </c>
      <c r="J38" s="5" t="s">
        <v>2838</v>
      </c>
    </row>
    <row r="39" spans="1:10">
      <c r="A39" s="5">
        <v>38</v>
      </c>
      <c r="B39" s="5" t="s">
        <v>1338</v>
      </c>
      <c r="C39" s="5" t="s">
        <v>96</v>
      </c>
      <c r="D39" s="5" t="s">
        <v>1472</v>
      </c>
      <c r="E39" s="5" t="s">
        <v>1473</v>
      </c>
      <c r="F39" s="5" t="s">
        <v>1474</v>
      </c>
      <c r="G39" s="5" t="s">
        <v>1461</v>
      </c>
      <c r="J39" s="5" t="s">
        <v>2838</v>
      </c>
    </row>
    <row r="40" spans="1:10">
      <c r="A40" s="5">
        <v>39</v>
      </c>
      <c r="B40" s="5" t="s">
        <v>1338</v>
      </c>
      <c r="C40" s="5" t="s">
        <v>96</v>
      </c>
      <c r="D40" s="5" t="s">
        <v>1475</v>
      </c>
      <c r="E40" s="5" t="s">
        <v>1476</v>
      </c>
      <c r="F40" s="5" t="s">
        <v>1477</v>
      </c>
      <c r="G40" s="5" t="s">
        <v>1478</v>
      </c>
      <c r="H40" s="5" t="s">
        <v>1479</v>
      </c>
      <c r="J40" s="5" t="s">
        <v>2838</v>
      </c>
    </row>
    <row r="41" spans="1:10">
      <c r="A41" s="5">
        <v>40</v>
      </c>
      <c r="B41" s="5" t="s">
        <v>1338</v>
      </c>
      <c r="C41" s="5" t="s">
        <v>96</v>
      </c>
      <c r="D41" s="5" t="s">
        <v>1480</v>
      </c>
      <c r="E41" s="5" t="s">
        <v>1481</v>
      </c>
      <c r="F41" s="5" t="s">
        <v>1482</v>
      </c>
      <c r="G41" s="5" t="s">
        <v>1365</v>
      </c>
      <c r="J41" s="5" t="s">
        <v>2838</v>
      </c>
    </row>
    <row r="42" spans="1:10">
      <c r="A42" s="5">
        <v>41</v>
      </c>
      <c r="B42" s="5" t="s">
        <v>1338</v>
      </c>
      <c r="C42" s="5" t="s">
        <v>96</v>
      </c>
      <c r="D42" s="5" t="s">
        <v>1483</v>
      </c>
      <c r="E42" s="5" t="s">
        <v>1484</v>
      </c>
      <c r="F42" s="5" t="s">
        <v>1482</v>
      </c>
      <c r="G42" s="5" t="s">
        <v>1485</v>
      </c>
      <c r="J42" s="5" t="s">
        <v>2838</v>
      </c>
    </row>
    <row r="43" spans="1:10">
      <c r="A43" s="5">
        <v>42</v>
      </c>
      <c r="B43" s="5" t="s">
        <v>1338</v>
      </c>
      <c r="C43" s="5" t="s">
        <v>96</v>
      </c>
      <c r="D43" s="5" t="s">
        <v>1486</v>
      </c>
      <c r="E43" s="5" t="s">
        <v>1487</v>
      </c>
      <c r="F43" s="5" t="s">
        <v>1482</v>
      </c>
      <c r="G43" s="5" t="s">
        <v>1488</v>
      </c>
      <c r="J43" s="5" t="s">
        <v>2838</v>
      </c>
    </row>
    <row r="44" spans="1:10">
      <c r="A44" s="5">
        <v>43</v>
      </c>
      <c r="B44" s="5" t="s">
        <v>1338</v>
      </c>
      <c r="C44" s="5" t="s">
        <v>96</v>
      </c>
      <c r="D44" s="5" t="s">
        <v>1489</v>
      </c>
      <c r="E44" s="5" t="s">
        <v>1490</v>
      </c>
      <c r="F44" s="5" t="s">
        <v>1482</v>
      </c>
      <c r="G44" s="5" t="s">
        <v>1491</v>
      </c>
      <c r="J44" s="5" t="s">
        <v>2838</v>
      </c>
    </row>
    <row r="45" spans="1:10">
      <c r="A45" s="5">
        <v>44</v>
      </c>
      <c r="B45" s="5" t="s">
        <v>1338</v>
      </c>
      <c r="C45" s="5" t="s">
        <v>96</v>
      </c>
      <c r="D45" s="5" t="s">
        <v>1492</v>
      </c>
      <c r="E45" s="5" t="s">
        <v>1493</v>
      </c>
      <c r="F45" s="5" t="s">
        <v>1482</v>
      </c>
      <c r="G45" s="5" t="s">
        <v>1494</v>
      </c>
      <c r="J45" s="5" t="s">
        <v>2838</v>
      </c>
    </row>
    <row r="46" spans="1:10">
      <c r="A46" s="5">
        <v>45</v>
      </c>
      <c r="B46" s="5" t="s">
        <v>1338</v>
      </c>
      <c r="C46" s="5" t="s">
        <v>96</v>
      </c>
      <c r="D46" s="5" t="s">
        <v>1495</v>
      </c>
      <c r="E46" s="5" t="s">
        <v>1496</v>
      </c>
      <c r="F46" s="5" t="s">
        <v>1482</v>
      </c>
      <c r="G46" s="5" t="s">
        <v>1497</v>
      </c>
      <c r="J46" s="5" t="s">
        <v>2838</v>
      </c>
    </row>
    <row r="47" spans="1:10">
      <c r="A47" s="5">
        <v>46</v>
      </c>
      <c r="B47" s="5" t="s">
        <v>1338</v>
      </c>
      <c r="C47" s="5" t="s">
        <v>96</v>
      </c>
      <c r="D47" s="5" t="s">
        <v>1498</v>
      </c>
      <c r="E47" s="5" t="s">
        <v>1499</v>
      </c>
      <c r="F47" s="5" t="s">
        <v>1500</v>
      </c>
      <c r="G47" s="5" t="s">
        <v>1501</v>
      </c>
      <c r="J47" s="5" t="s">
        <v>2838</v>
      </c>
    </row>
    <row r="48" spans="1:10">
      <c r="A48" s="5">
        <v>47</v>
      </c>
      <c r="B48" s="5" t="s">
        <v>1338</v>
      </c>
      <c r="C48" s="5" t="s">
        <v>96</v>
      </c>
      <c r="D48" s="5" t="s">
        <v>1502</v>
      </c>
      <c r="E48" s="5" t="s">
        <v>1503</v>
      </c>
      <c r="F48" s="5" t="s">
        <v>1504</v>
      </c>
      <c r="G48" s="5" t="s">
        <v>1365</v>
      </c>
      <c r="J48" s="5" t="s">
        <v>2838</v>
      </c>
    </row>
    <row r="49" spans="1:10">
      <c r="A49" s="5">
        <v>48</v>
      </c>
      <c r="B49" s="5" t="s">
        <v>1338</v>
      </c>
      <c r="C49" s="5" t="s">
        <v>96</v>
      </c>
      <c r="D49" s="5" t="s">
        <v>1505</v>
      </c>
      <c r="E49" s="5" t="s">
        <v>1506</v>
      </c>
      <c r="F49" s="5" t="s">
        <v>1507</v>
      </c>
      <c r="G49" s="5" t="s">
        <v>1350</v>
      </c>
      <c r="J49" s="5" t="s">
        <v>2838</v>
      </c>
    </row>
    <row r="50" spans="1:10">
      <c r="A50" s="5">
        <v>49</v>
      </c>
      <c r="B50" s="5" t="s">
        <v>1338</v>
      </c>
      <c r="C50" s="5" t="s">
        <v>96</v>
      </c>
      <c r="D50" s="5" t="s">
        <v>1508</v>
      </c>
      <c r="E50" s="5" t="s">
        <v>1509</v>
      </c>
      <c r="F50" s="5" t="s">
        <v>1510</v>
      </c>
      <c r="G50" s="5" t="s">
        <v>1511</v>
      </c>
      <c r="J50" s="5" t="s">
        <v>2838</v>
      </c>
    </row>
    <row r="51" spans="1:10">
      <c r="A51" s="5">
        <v>50</v>
      </c>
      <c r="B51" s="5" t="s">
        <v>1338</v>
      </c>
      <c r="C51" s="5" t="s">
        <v>96</v>
      </c>
      <c r="D51" s="5" t="s">
        <v>1512</v>
      </c>
      <c r="E51" s="5" t="s">
        <v>1513</v>
      </c>
      <c r="F51" s="5" t="s">
        <v>1514</v>
      </c>
      <c r="G51" s="5" t="s">
        <v>1515</v>
      </c>
      <c r="J51" s="5" t="s">
        <v>2838</v>
      </c>
    </row>
    <row r="52" spans="1:10">
      <c r="A52" s="5">
        <v>51</v>
      </c>
      <c r="B52" s="5" t="s">
        <v>1338</v>
      </c>
      <c r="C52" s="5" t="s">
        <v>96</v>
      </c>
      <c r="D52" s="5" t="s">
        <v>1516</v>
      </c>
      <c r="E52" s="5" t="s">
        <v>1517</v>
      </c>
      <c r="F52" s="5" t="s">
        <v>1518</v>
      </c>
      <c r="G52" s="5" t="s">
        <v>1519</v>
      </c>
      <c r="J52" s="5" t="s">
        <v>2838</v>
      </c>
    </row>
    <row r="53" spans="1:10">
      <c r="A53" s="5">
        <v>52</v>
      </c>
      <c r="B53" s="5" t="s">
        <v>1338</v>
      </c>
      <c r="C53" s="5" t="s">
        <v>96</v>
      </c>
      <c r="D53" s="5" t="s">
        <v>1520</v>
      </c>
      <c r="E53" s="5" t="s">
        <v>1521</v>
      </c>
      <c r="F53" s="5" t="s">
        <v>1522</v>
      </c>
      <c r="G53" s="5" t="s">
        <v>1350</v>
      </c>
      <c r="J53" s="5" t="s">
        <v>2838</v>
      </c>
    </row>
    <row r="54" spans="1:10">
      <c r="A54" s="5">
        <v>53</v>
      </c>
      <c r="B54" s="5" t="s">
        <v>1338</v>
      </c>
      <c r="C54" s="5" t="s">
        <v>96</v>
      </c>
      <c r="D54" s="5" t="s">
        <v>1523</v>
      </c>
      <c r="E54" s="5" t="s">
        <v>1524</v>
      </c>
      <c r="F54" s="5" t="s">
        <v>1525</v>
      </c>
      <c r="G54" s="5" t="s">
        <v>1519</v>
      </c>
      <c r="J54" s="5" t="s">
        <v>2838</v>
      </c>
    </row>
    <row r="55" spans="1:10">
      <c r="A55" s="5">
        <v>54</v>
      </c>
      <c r="B55" s="5" t="s">
        <v>1338</v>
      </c>
      <c r="C55" s="5" t="s">
        <v>96</v>
      </c>
      <c r="D55" s="5" t="s">
        <v>1526</v>
      </c>
      <c r="E55" s="5" t="s">
        <v>1527</v>
      </c>
      <c r="F55" s="5" t="s">
        <v>1528</v>
      </c>
      <c r="G55" s="5" t="s">
        <v>1529</v>
      </c>
      <c r="J55" s="5" t="s">
        <v>2838</v>
      </c>
    </row>
    <row r="56" spans="1:10">
      <c r="A56" s="5">
        <v>55</v>
      </c>
      <c r="B56" s="5" t="s">
        <v>1338</v>
      </c>
      <c r="C56" s="5" t="s">
        <v>96</v>
      </c>
      <c r="D56" s="5" t="s">
        <v>1530</v>
      </c>
      <c r="E56" s="5" t="s">
        <v>1531</v>
      </c>
      <c r="F56" s="5" t="s">
        <v>1532</v>
      </c>
      <c r="G56" s="5" t="s">
        <v>1420</v>
      </c>
      <c r="H56" s="5" t="s">
        <v>1533</v>
      </c>
      <c r="J56" s="5" t="s">
        <v>2838</v>
      </c>
    </row>
    <row r="57" spans="1:10">
      <c r="A57" s="5">
        <v>56</v>
      </c>
      <c r="B57" s="5" t="s">
        <v>1338</v>
      </c>
      <c r="C57" s="5" t="s">
        <v>96</v>
      </c>
      <c r="D57" s="5" t="s">
        <v>1534</v>
      </c>
      <c r="E57" s="5" t="s">
        <v>1535</v>
      </c>
      <c r="F57" s="5" t="s">
        <v>1536</v>
      </c>
      <c r="G57" s="5" t="s">
        <v>1346</v>
      </c>
      <c r="J57" s="5" t="s">
        <v>2838</v>
      </c>
    </row>
    <row r="58" spans="1:10">
      <c r="A58" s="5">
        <v>57</v>
      </c>
      <c r="B58" s="5" t="s">
        <v>1338</v>
      </c>
      <c r="C58" s="5" t="s">
        <v>96</v>
      </c>
      <c r="D58" s="5" t="s">
        <v>1537</v>
      </c>
      <c r="E58" s="5" t="s">
        <v>1538</v>
      </c>
      <c r="F58" s="5" t="s">
        <v>1539</v>
      </c>
      <c r="G58" s="5" t="s">
        <v>1540</v>
      </c>
      <c r="H58" s="5" t="s">
        <v>1541</v>
      </c>
      <c r="J58" s="5" t="s">
        <v>2838</v>
      </c>
    </row>
    <row r="59" spans="1:10">
      <c r="A59" s="5">
        <v>58</v>
      </c>
      <c r="B59" s="5" t="s">
        <v>1338</v>
      </c>
      <c r="C59" s="5" t="s">
        <v>96</v>
      </c>
      <c r="D59" s="5" t="s">
        <v>1542</v>
      </c>
      <c r="E59" s="5" t="s">
        <v>1543</v>
      </c>
      <c r="F59" s="5" t="s">
        <v>1544</v>
      </c>
      <c r="G59" s="5" t="s">
        <v>1380</v>
      </c>
      <c r="H59" s="5" t="s">
        <v>1545</v>
      </c>
      <c r="J59" s="5" t="s">
        <v>2838</v>
      </c>
    </row>
    <row r="60" spans="1:10">
      <c r="A60" s="5">
        <v>59</v>
      </c>
      <c r="B60" s="5" t="s">
        <v>1338</v>
      </c>
      <c r="C60" s="5" t="s">
        <v>96</v>
      </c>
      <c r="D60" s="5" t="s">
        <v>1546</v>
      </c>
      <c r="E60" s="5" t="s">
        <v>1547</v>
      </c>
      <c r="F60" s="5" t="s">
        <v>1548</v>
      </c>
      <c r="G60" s="5" t="s">
        <v>1549</v>
      </c>
      <c r="J60" s="5" t="s">
        <v>2838</v>
      </c>
    </row>
    <row r="61" spans="1:10">
      <c r="A61" s="5">
        <v>60</v>
      </c>
      <c r="B61" s="5" t="s">
        <v>1338</v>
      </c>
      <c r="C61" s="5" t="s">
        <v>96</v>
      </c>
      <c r="D61" s="5" t="s">
        <v>1550</v>
      </c>
      <c r="E61" s="5" t="s">
        <v>1551</v>
      </c>
      <c r="F61" s="5" t="s">
        <v>1552</v>
      </c>
      <c r="G61" s="5" t="s">
        <v>1529</v>
      </c>
      <c r="J61" s="5" t="s">
        <v>2838</v>
      </c>
    </row>
    <row r="62" spans="1:10">
      <c r="A62" s="5">
        <v>61</v>
      </c>
      <c r="B62" s="5" t="s">
        <v>1338</v>
      </c>
      <c r="C62" s="5" t="s">
        <v>96</v>
      </c>
      <c r="D62" s="5" t="s">
        <v>1553</v>
      </c>
      <c r="E62" s="5" t="s">
        <v>1554</v>
      </c>
      <c r="F62" s="5" t="s">
        <v>1555</v>
      </c>
      <c r="G62" s="5" t="s">
        <v>1556</v>
      </c>
      <c r="H62" s="5" t="s">
        <v>1557</v>
      </c>
      <c r="J62" s="5" t="s">
        <v>2838</v>
      </c>
    </row>
    <row r="63" spans="1:10">
      <c r="A63" s="5">
        <v>62</v>
      </c>
      <c r="B63" s="5" t="s">
        <v>1338</v>
      </c>
      <c r="C63" s="5" t="s">
        <v>96</v>
      </c>
      <c r="D63" s="5" t="s">
        <v>1558</v>
      </c>
      <c r="E63" s="5" t="s">
        <v>1559</v>
      </c>
      <c r="F63" s="5" t="s">
        <v>1560</v>
      </c>
      <c r="G63" s="5" t="s">
        <v>1556</v>
      </c>
      <c r="J63" s="5" t="s">
        <v>2838</v>
      </c>
    </row>
    <row r="64" spans="1:10">
      <c r="A64" s="5">
        <v>63</v>
      </c>
      <c r="B64" s="5" t="s">
        <v>1338</v>
      </c>
      <c r="C64" s="5" t="s">
        <v>96</v>
      </c>
      <c r="D64" s="5" t="s">
        <v>1561</v>
      </c>
      <c r="E64" s="5" t="s">
        <v>1562</v>
      </c>
      <c r="F64" s="5" t="s">
        <v>1482</v>
      </c>
      <c r="G64" s="5" t="s">
        <v>1563</v>
      </c>
      <c r="J64" s="5" t="s">
        <v>2838</v>
      </c>
    </row>
    <row r="65" spans="1:10">
      <c r="A65" s="5">
        <v>64</v>
      </c>
      <c r="B65" s="5" t="s">
        <v>1338</v>
      </c>
      <c r="C65" s="5" t="s">
        <v>96</v>
      </c>
      <c r="D65" s="5" t="s">
        <v>1564</v>
      </c>
      <c r="E65" s="5" t="s">
        <v>1565</v>
      </c>
      <c r="F65" s="5" t="s">
        <v>1566</v>
      </c>
      <c r="G65" s="5" t="s">
        <v>1567</v>
      </c>
      <c r="J65" s="5" t="s">
        <v>2838</v>
      </c>
    </row>
    <row r="66" spans="1:10">
      <c r="A66" s="5">
        <v>65</v>
      </c>
      <c r="B66" s="5" t="s">
        <v>1338</v>
      </c>
      <c r="C66" s="5" t="s">
        <v>96</v>
      </c>
      <c r="D66" s="5" t="s">
        <v>1568</v>
      </c>
      <c r="E66" s="5" t="s">
        <v>1569</v>
      </c>
      <c r="F66" s="5" t="s">
        <v>1570</v>
      </c>
      <c r="G66" s="5" t="s">
        <v>1571</v>
      </c>
      <c r="H66" s="5" t="s">
        <v>1572</v>
      </c>
      <c r="J66" s="5" t="s">
        <v>2838</v>
      </c>
    </row>
    <row r="67" spans="1:10">
      <c r="A67" s="5">
        <v>66</v>
      </c>
      <c r="B67" s="5" t="s">
        <v>1338</v>
      </c>
      <c r="C67" s="5" t="s">
        <v>96</v>
      </c>
      <c r="D67" s="5" t="s">
        <v>1573</v>
      </c>
      <c r="E67" s="5" t="s">
        <v>1574</v>
      </c>
      <c r="F67" s="5" t="s">
        <v>1575</v>
      </c>
      <c r="G67" s="5" t="s">
        <v>1576</v>
      </c>
      <c r="J67" s="5" t="s">
        <v>2838</v>
      </c>
    </row>
    <row r="68" spans="1:10">
      <c r="A68" s="5">
        <v>67</v>
      </c>
      <c r="B68" s="5" t="s">
        <v>1338</v>
      </c>
      <c r="C68" s="5" t="s">
        <v>96</v>
      </c>
      <c r="D68" s="5" t="s">
        <v>1577</v>
      </c>
      <c r="E68" s="5" t="s">
        <v>1578</v>
      </c>
      <c r="F68" s="5" t="s">
        <v>1579</v>
      </c>
      <c r="G68" s="5" t="s">
        <v>1580</v>
      </c>
      <c r="J68" s="5" t="s">
        <v>2838</v>
      </c>
    </row>
    <row r="69" spans="1:10">
      <c r="A69" s="5">
        <v>68</v>
      </c>
      <c r="B69" s="5" t="s">
        <v>1338</v>
      </c>
      <c r="C69" s="5" t="s">
        <v>96</v>
      </c>
      <c r="D69" s="5" t="s">
        <v>1581</v>
      </c>
      <c r="E69" s="5" t="s">
        <v>1582</v>
      </c>
      <c r="F69" s="5" t="s">
        <v>1583</v>
      </c>
      <c r="G69" s="5" t="s">
        <v>1437</v>
      </c>
      <c r="J69" s="5" t="s">
        <v>2838</v>
      </c>
    </row>
    <row r="70" spans="1:10">
      <c r="A70" s="5">
        <v>69</v>
      </c>
      <c r="B70" s="5" t="s">
        <v>1338</v>
      </c>
      <c r="C70" s="5" t="s">
        <v>96</v>
      </c>
      <c r="D70" s="5" t="s">
        <v>1584</v>
      </c>
      <c r="E70" s="5" t="s">
        <v>1585</v>
      </c>
      <c r="F70" s="5" t="s">
        <v>1586</v>
      </c>
      <c r="G70" s="5" t="s">
        <v>1587</v>
      </c>
      <c r="J70" s="5" t="s">
        <v>2838</v>
      </c>
    </row>
    <row r="71" spans="1:10">
      <c r="A71" s="5">
        <v>70</v>
      </c>
      <c r="B71" s="5" t="s">
        <v>1338</v>
      </c>
      <c r="C71" s="5" t="s">
        <v>96</v>
      </c>
      <c r="D71" s="5" t="s">
        <v>1588</v>
      </c>
      <c r="E71" s="5" t="s">
        <v>1589</v>
      </c>
      <c r="F71" s="5" t="s">
        <v>1590</v>
      </c>
      <c r="G71" s="5" t="s">
        <v>1591</v>
      </c>
      <c r="J71" s="5" t="s">
        <v>2838</v>
      </c>
    </row>
    <row r="72" spans="1:10">
      <c r="A72" s="5">
        <v>71</v>
      </c>
      <c r="B72" s="5" t="s">
        <v>1338</v>
      </c>
      <c r="C72" s="5" t="s">
        <v>96</v>
      </c>
      <c r="D72" s="5" t="s">
        <v>1592</v>
      </c>
      <c r="E72" s="5" t="s">
        <v>1593</v>
      </c>
      <c r="F72" s="5" t="s">
        <v>1594</v>
      </c>
      <c r="G72" s="5" t="s">
        <v>1595</v>
      </c>
      <c r="J72" s="5" t="s">
        <v>2838</v>
      </c>
    </row>
    <row r="73" spans="1:10">
      <c r="A73" s="5">
        <v>72</v>
      </c>
      <c r="B73" s="5" t="s">
        <v>1338</v>
      </c>
      <c r="C73" s="5" t="s">
        <v>96</v>
      </c>
      <c r="D73" s="5" t="s">
        <v>1596</v>
      </c>
      <c r="E73" s="5" t="s">
        <v>1597</v>
      </c>
      <c r="F73" s="5" t="s">
        <v>1598</v>
      </c>
      <c r="G73" s="5" t="s">
        <v>1380</v>
      </c>
      <c r="J73" s="5" t="s">
        <v>2838</v>
      </c>
    </row>
    <row r="74" spans="1:10">
      <c r="A74" s="5">
        <v>73</v>
      </c>
      <c r="B74" s="5" t="s">
        <v>1338</v>
      </c>
      <c r="C74" s="5" t="s">
        <v>96</v>
      </c>
      <c r="D74" s="5" t="s">
        <v>1599</v>
      </c>
      <c r="E74" s="5" t="s">
        <v>1600</v>
      </c>
      <c r="F74" s="5" t="s">
        <v>1601</v>
      </c>
      <c r="G74" s="5" t="s">
        <v>1602</v>
      </c>
      <c r="J74" s="5" t="s">
        <v>2838</v>
      </c>
    </row>
    <row r="75" spans="1:10">
      <c r="A75" s="5">
        <v>74</v>
      </c>
      <c r="B75" s="5" t="s">
        <v>1338</v>
      </c>
      <c r="C75" s="5" t="s">
        <v>96</v>
      </c>
      <c r="D75" s="5" t="s">
        <v>1603</v>
      </c>
      <c r="E75" s="5" t="s">
        <v>1604</v>
      </c>
      <c r="F75" s="5" t="s">
        <v>1605</v>
      </c>
      <c r="G75" s="5" t="s">
        <v>1606</v>
      </c>
      <c r="J75" s="5" t="s">
        <v>2838</v>
      </c>
    </row>
    <row r="76" spans="1:10">
      <c r="A76" s="5">
        <v>75</v>
      </c>
      <c r="B76" s="5" t="s">
        <v>1338</v>
      </c>
      <c r="C76" s="5" t="s">
        <v>96</v>
      </c>
      <c r="D76" s="5" t="s">
        <v>1607</v>
      </c>
      <c r="E76" s="5" t="s">
        <v>1608</v>
      </c>
      <c r="F76" s="5" t="s">
        <v>1609</v>
      </c>
      <c r="G76" s="5" t="s">
        <v>1610</v>
      </c>
      <c r="J76" s="5" t="s">
        <v>2838</v>
      </c>
    </row>
    <row r="77" spans="1:10">
      <c r="A77" s="5">
        <v>76</v>
      </c>
      <c r="B77" s="5" t="s">
        <v>1338</v>
      </c>
      <c r="C77" s="5" t="s">
        <v>96</v>
      </c>
      <c r="D77" s="5" t="s">
        <v>1611</v>
      </c>
      <c r="E77" s="5" t="s">
        <v>1612</v>
      </c>
      <c r="F77" s="5" t="s">
        <v>1613</v>
      </c>
      <c r="G77" s="5" t="s">
        <v>1406</v>
      </c>
      <c r="J77" s="5" t="s">
        <v>2838</v>
      </c>
    </row>
    <row r="78" spans="1:10">
      <c r="A78" s="5">
        <v>77</v>
      </c>
      <c r="B78" s="5" t="s">
        <v>1338</v>
      </c>
      <c r="C78" s="5" t="s">
        <v>96</v>
      </c>
      <c r="D78" s="5" t="s">
        <v>1614</v>
      </c>
      <c r="E78" s="5" t="s">
        <v>1615</v>
      </c>
      <c r="F78" s="5" t="s">
        <v>1616</v>
      </c>
      <c r="G78" s="5" t="s">
        <v>1617</v>
      </c>
      <c r="J78" s="5" t="s">
        <v>2838</v>
      </c>
    </row>
    <row r="79" spans="1:10">
      <c r="A79" s="5">
        <v>78</v>
      </c>
      <c r="B79" s="5" t="s">
        <v>1338</v>
      </c>
      <c r="C79" s="5" t="s">
        <v>96</v>
      </c>
      <c r="D79" s="5" t="s">
        <v>1618</v>
      </c>
      <c r="E79" s="5" t="s">
        <v>1619</v>
      </c>
      <c r="F79" s="5" t="s">
        <v>1620</v>
      </c>
      <c r="G79" s="5" t="s">
        <v>1369</v>
      </c>
      <c r="J79" s="5" t="s">
        <v>2838</v>
      </c>
    </row>
    <row r="80" spans="1:10">
      <c r="A80" s="5">
        <v>79</v>
      </c>
      <c r="B80" s="5" t="s">
        <v>1338</v>
      </c>
      <c r="C80" s="5" t="s">
        <v>96</v>
      </c>
      <c r="D80" s="5" t="s">
        <v>1621</v>
      </c>
      <c r="E80" s="5" t="s">
        <v>1622</v>
      </c>
      <c r="F80" s="5" t="s">
        <v>1623</v>
      </c>
      <c r="G80" s="5" t="s">
        <v>1399</v>
      </c>
      <c r="J80" s="5" t="s">
        <v>2838</v>
      </c>
    </row>
    <row r="81" spans="1:10">
      <c r="A81" s="5">
        <v>80</v>
      </c>
      <c r="B81" s="5" t="s">
        <v>1338</v>
      </c>
      <c r="C81" s="5" t="s">
        <v>96</v>
      </c>
      <c r="D81" s="5" t="s">
        <v>1624</v>
      </c>
      <c r="E81" s="5" t="s">
        <v>1625</v>
      </c>
      <c r="F81" s="5" t="s">
        <v>1626</v>
      </c>
      <c r="G81" s="5" t="s">
        <v>1410</v>
      </c>
      <c r="J81" s="5" t="s">
        <v>2838</v>
      </c>
    </row>
    <row r="82" spans="1:10">
      <c r="A82" s="5">
        <v>81</v>
      </c>
      <c r="B82" s="5" t="s">
        <v>1338</v>
      </c>
      <c r="C82" s="5" t="s">
        <v>96</v>
      </c>
      <c r="D82" s="5" t="s">
        <v>1627</v>
      </c>
      <c r="E82" s="5" t="s">
        <v>1628</v>
      </c>
      <c r="F82" s="5" t="s">
        <v>1629</v>
      </c>
      <c r="G82" s="5" t="s">
        <v>1630</v>
      </c>
      <c r="J82" s="5" t="s">
        <v>2838</v>
      </c>
    </row>
    <row r="83" spans="1:10">
      <c r="A83" s="5">
        <v>82</v>
      </c>
      <c r="B83" s="5" t="s">
        <v>1338</v>
      </c>
      <c r="C83" s="5" t="s">
        <v>96</v>
      </c>
      <c r="D83" s="5" t="s">
        <v>1631</v>
      </c>
      <c r="E83" s="5" t="s">
        <v>1632</v>
      </c>
      <c r="F83" s="5" t="s">
        <v>1633</v>
      </c>
      <c r="G83" s="5" t="s">
        <v>1478</v>
      </c>
      <c r="J83" s="5" t="s">
        <v>2838</v>
      </c>
    </row>
    <row r="84" spans="1:10">
      <c r="A84" s="5">
        <v>83</v>
      </c>
      <c r="B84" s="5" t="s">
        <v>1338</v>
      </c>
      <c r="C84" s="5" t="s">
        <v>96</v>
      </c>
      <c r="D84" s="5" t="s">
        <v>1634</v>
      </c>
      <c r="E84" s="5" t="s">
        <v>1635</v>
      </c>
      <c r="F84" s="5" t="s">
        <v>1636</v>
      </c>
      <c r="G84" s="5" t="s">
        <v>1365</v>
      </c>
      <c r="J84" s="5" t="s">
        <v>2838</v>
      </c>
    </row>
    <row r="85" spans="1:10">
      <c r="A85" s="5">
        <v>84</v>
      </c>
      <c r="B85" s="5" t="s">
        <v>1338</v>
      </c>
      <c r="C85" s="5" t="s">
        <v>96</v>
      </c>
      <c r="D85" s="5" t="s">
        <v>1637</v>
      </c>
      <c r="E85" s="5" t="s">
        <v>1638</v>
      </c>
      <c r="F85" s="5" t="s">
        <v>1639</v>
      </c>
      <c r="G85" s="5" t="s">
        <v>1640</v>
      </c>
      <c r="J85" s="5" t="s">
        <v>2838</v>
      </c>
    </row>
    <row r="86" spans="1:10">
      <c r="A86" s="5">
        <v>85</v>
      </c>
      <c r="B86" s="5" t="s">
        <v>1338</v>
      </c>
      <c r="C86" s="5" t="s">
        <v>96</v>
      </c>
      <c r="D86" s="5" t="s">
        <v>1641</v>
      </c>
      <c r="E86" s="5" t="s">
        <v>1642</v>
      </c>
      <c r="F86" s="5" t="s">
        <v>1643</v>
      </c>
      <c r="G86" s="5" t="s">
        <v>1571</v>
      </c>
      <c r="J86" s="5" t="s">
        <v>2838</v>
      </c>
    </row>
    <row r="87" spans="1:10">
      <c r="A87" s="5">
        <v>86</v>
      </c>
      <c r="B87" s="5" t="s">
        <v>1338</v>
      </c>
      <c r="C87" s="5" t="s">
        <v>96</v>
      </c>
      <c r="D87" s="5" t="s">
        <v>1644</v>
      </c>
      <c r="E87" s="5" t="s">
        <v>1645</v>
      </c>
      <c r="F87" s="5" t="s">
        <v>1646</v>
      </c>
      <c r="G87" s="5" t="s">
        <v>1647</v>
      </c>
      <c r="J87" s="5" t="s">
        <v>2838</v>
      </c>
    </row>
    <row r="88" spans="1:10">
      <c r="A88" s="5">
        <v>87</v>
      </c>
      <c r="B88" s="5" t="s">
        <v>1338</v>
      </c>
      <c r="C88" s="5" t="s">
        <v>96</v>
      </c>
      <c r="D88" s="5" t="s">
        <v>1648</v>
      </c>
      <c r="E88" s="5" t="s">
        <v>1649</v>
      </c>
      <c r="F88" s="5" t="s">
        <v>1650</v>
      </c>
      <c r="G88" s="5" t="s">
        <v>1571</v>
      </c>
      <c r="J88" s="5" t="s">
        <v>2838</v>
      </c>
    </row>
    <row r="89" spans="1:10">
      <c r="A89" s="5">
        <v>88</v>
      </c>
      <c r="B89" s="5" t="s">
        <v>1338</v>
      </c>
      <c r="C89" s="5" t="s">
        <v>96</v>
      </c>
      <c r="D89" s="5" t="s">
        <v>1651</v>
      </c>
      <c r="E89" s="5" t="s">
        <v>1652</v>
      </c>
      <c r="F89" s="5" t="s">
        <v>1653</v>
      </c>
      <c r="G89" s="5" t="s">
        <v>1654</v>
      </c>
      <c r="J89" s="5" t="s">
        <v>2838</v>
      </c>
    </row>
    <row r="90" spans="1:10">
      <c r="A90" s="5">
        <v>89</v>
      </c>
      <c r="B90" s="5" t="s">
        <v>1338</v>
      </c>
      <c r="C90" s="5" t="s">
        <v>96</v>
      </c>
      <c r="D90" s="5" t="s">
        <v>1655</v>
      </c>
      <c r="E90" s="5" t="s">
        <v>1656</v>
      </c>
      <c r="F90" s="5" t="s">
        <v>1657</v>
      </c>
      <c r="G90" s="5" t="s">
        <v>1365</v>
      </c>
      <c r="J90" s="5" t="s">
        <v>2838</v>
      </c>
    </row>
    <row r="91" spans="1:10">
      <c r="A91" s="5">
        <v>90</v>
      </c>
      <c r="B91" s="5" t="s">
        <v>1338</v>
      </c>
      <c r="C91" s="5" t="s">
        <v>96</v>
      </c>
      <c r="D91" s="5" t="s">
        <v>1658</v>
      </c>
      <c r="E91" s="5" t="s">
        <v>1659</v>
      </c>
      <c r="F91" s="5" t="s">
        <v>1660</v>
      </c>
      <c r="G91" s="5" t="s">
        <v>1617</v>
      </c>
      <c r="J91" s="5" t="s">
        <v>2838</v>
      </c>
    </row>
    <row r="92" spans="1:10">
      <c r="A92" s="5">
        <v>91</v>
      </c>
      <c r="B92" s="5" t="s">
        <v>1338</v>
      </c>
      <c r="C92" s="5" t="s">
        <v>96</v>
      </c>
      <c r="D92" s="5" t="s">
        <v>1661</v>
      </c>
      <c r="E92" s="5" t="s">
        <v>1662</v>
      </c>
      <c r="F92" s="5" t="s">
        <v>1663</v>
      </c>
      <c r="G92" s="5" t="s">
        <v>1420</v>
      </c>
      <c r="J92" s="5" t="s">
        <v>2838</v>
      </c>
    </row>
    <row r="93" spans="1:10">
      <c r="A93" s="5">
        <v>92</v>
      </c>
      <c r="B93" s="5" t="s">
        <v>1338</v>
      </c>
      <c r="C93" s="5" t="s">
        <v>96</v>
      </c>
      <c r="D93" s="5" t="s">
        <v>1664</v>
      </c>
      <c r="E93" s="5" t="s">
        <v>1665</v>
      </c>
      <c r="F93" s="5" t="s">
        <v>1666</v>
      </c>
      <c r="G93" s="5" t="s">
        <v>1478</v>
      </c>
      <c r="J93" s="5" t="s">
        <v>2838</v>
      </c>
    </row>
    <row r="94" spans="1:10">
      <c r="A94" s="5">
        <v>93</v>
      </c>
      <c r="B94" s="5" t="s">
        <v>1338</v>
      </c>
      <c r="C94" s="5" t="s">
        <v>96</v>
      </c>
      <c r="D94" s="5" t="s">
        <v>1667</v>
      </c>
      <c r="E94" s="5" t="s">
        <v>1668</v>
      </c>
      <c r="F94" s="5" t="s">
        <v>1669</v>
      </c>
      <c r="G94" s="5" t="s">
        <v>1478</v>
      </c>
      <c r="J94" s="5" t="s">
        <v>2838</v>
      </c>
    </row>
    <row r="95" spans="1:10">
      <c r="A95" s="5">
        <v>94</v>
      </c>
      <c r="B95" s="5" t="s">
        <v>1338</v>
      </c>
      <c r="C95" s="5" t="s">
        <v>96</v>
      </c>
      <c r="D95" s="5" t="s">
        <v>1670</v>
      </c>
      <c r="E95" s="5" t="s">
        <v>1671</v>
      </c>
      <c r="F95" s="5" t="s">
        <v>1672</v>
      </c>
      <c r="G95" s="5" t="s">
        <v>1437</v>
      </c>
      <c r="J95" s="5" t="s">
        <v>2838</v>
      </c>
    </row>
    <row r="96" spans="1:10">
      <c r="A96" s="5">
        <v>95</v>
      </c>
      <c r="B96" s="5" t="s">
        <v>1338</v>
      </c>
      <c r="C96" s="5" t="s">
        <v>96</v>
      </c>
      <c r="D96" s="5" t="s">
        <v>1673</v>
      </c>
      <c r="E96" s="5" t="s">
        <v>1674</v>
      </c>
      <c r="F96" s="5" t="s">
        <v>1675</v>
      </c>
      <c r="G96" s="5" t="s">
        <v>1556</v>
      </c>
      <c r="J96" s="5" t="s">
        <v>2838</v>
      </c>
    </row>
    <row r="97" spans="1:10">
      <c r="A97" s="5">
        <v>96</v>
      </c>
      <c r="B97" s="5" t="s">
        <v>1338</v>
      </c>
      <c r="C97" s="5" t="s">
        <v>96</v>
      </c>
      <c r="D97" s="5" t="s">
        <v>1676</v>
      </c>
      <c r="E97" s="5" t="s">
        <v>1677</v>
      </c>
      <c r="F97" s="5" t="s">
        <v>1678</v>
      </c>
      <c r="G97" s="5" t="s">
        <v>1630</v>
      </c>
      <c r="J97" s="5" t="s">
        <v>2838</v>
      </c>
    </row>
    <row r="98" spans="1:10">
      <c r="A98" s="5">
        <v>97</v>
      </c>
      <c r="B98" s="5" t="s">
        <v>1338</v>
      </c>
      <c r="C98" s="5" t="s">
        <v>96</v>
      </c>
      <c r="D98" s="5" t="s">
        <v>1679</v>
      </c>
      <c r="E98" s="5" t="s">
        <v>1680</v>
      </c>
      <c r="F98" s="5" t="s">
        <v>1681</v>
      </c>
      <c r="G98" s="5" t="s">
        <v>1617</v>
      </c>
      <c r="J98" s="5" t="s">
        <v>2838</v>
      </c>
    </row>
    <row r="99" spans="1:10">
      <c r="A99" s="5">
        <v>98</v>
      </c>
      <c r="B99" s="5" t="s">
        <v>1338</v>
      </c>
      <c r="C99" s="5" t="s">
        <v>96</v>
      </c>
      <c r="D99" s="5" t="s">
        <v>1682</v>
      </c>
      <c r="E99" s="5" t="s">
        <v>1683</v>
      </c>
      <c r="F99" s="5" t="s">
        <v>1684</v>
      </c>
      <c r="G99" s="5" t="s">
        <v>1685</v>
      </c>
      <c r="J99" s="5" t="s">
        <v>2838</v>
      </c>
    </row>
    <row r="100" spans="1:10">
      <c r="A100" s="5">
        <v>99</v>
      </c>
      <c r="B100" s="5" t="s">
        <v>1338</v>
      </c>
      <c r="C100" s="5" t="s">
        <v>96</v>
      </c>
      <c r="D100" s="5" t="s">
        <v>1686</v>
      </c>
      <c r="E100" s="5" t="s">
        <v>1687</v>
      </c>
      <c r="F100" s="5" t="s">
        <v>1688</v>
      </c>
      <c r="G100" s="5" t="s">
        <v>1685</v>
      </c>
      <c r="J100" s="5" t="s">
        <v>2838</v>
      </c>
    </row>
    <row r="101" spans="1:10">
      <c r="A101" s="5">
        <v>100</v>
      </c>
      <c r="B101" s="5" t="s">
        <v>1338</v>
      </c>
      <c r="C101" s="5" t="s">
        <v>96</v>
      </c>
      <c r="D101" s="5" t="s">
        <v>1689</v>
      </c>
      <c r="E101" s="5" t="s">
        <v>1690</v>
      </c>
      <c r="F101" s="5" t="s">
        <v>1691</v>
      </c>
      <c r="G101" s="5" t="s">
        <v>1685</v>
      </c>
      <c r="J101" s="5" t="s">
        <v>2838</v>
      </c>
    </row>
    <row r="102" spans="1:10">
      <c r="A102" s="5">
        <v>101</v>
      </c>
      <c r="B102" s="5" t="s">
        <v>1338</v>
      </c>
      <c r="C102" s="5" t="s">
        <v>96</v>
      </c>
      <c r="D102" s="5" t="s">
        <v>1692</v>
      </c>
      <c r="E102" s="5" t="s">
        <v>1693</v>
      </c>
      <c r="F102" s="5" t="s">
        <v>1694</v>
      </c>
      <c r="G102" s="5" t="s">
        <v>1685</v>
      </c>
      <c r="J102" s="5" t="s">
        <v>2838</v>
      </c>
    </row>
    <row r="103" spans="1:10">
      <c r="A103" s="5">
        <v>102</v>
      </c>
      <c r="B103" s="5" t="s">
        <v>1338</v>
      </c>
      <c r="C103" s="5" t="s">
        <v>96</v>
      </c>
      <c r="D103" s="5" t="s">
        <v>1695</v>
      </c>
      <c r="E103" s="5" t="s">
        <v>1696</v>
      </c>
      <c r="F103" s="5" t="s">
        <v>1697</v>
      </c>
      <c r="G103" s="5" t="s">
        <v>1685</v>
      </c>
      <c r="J103" s="5" t="s">
        <v>2838</v>
      </c>
    </row>
    <row r="104" spans="1:10">
      <c r="A104" s="5">
        <v>103</v>
      </c>
      <c r="B104" s="5" t="s">
        <v>1338</v>
      </c>
      <c r="C104" s="5" t="s">
        <v>96</v>
      </c>
      <c r="D104" s="5" t="s">
        <v>1698</v>
      </c>
      <c r="E104" s="5" t="s">
        <v>1699</v>
      </c>
      <c r="F104" s="5" t="s">
        <v>1700</v>
      </c>
      <c r="G104" s="5" t="s">
        <v>1685</v>
      </c>
      <c r="J104" s="5" t="s">
        <v>2838</v>
      </c>
    </row>
    <row r="105" spans="1:10">
      <c r="A105" s="5">
        <v>104</v>
      </c>
      <c r="B105" s="5" t="s">
        <v>1338</v>
      </c>
      <c r="C105" s="5" t="s">
        <v>96</v>
      </c>
      <c r="D105" s="5" t="s">
        <v>1701</v>
      </c>
      <c r="E105" s="5" t="s">
        <v>1702</v>
      </c>
      <c r="F105" s="5" t="s">
        <v>1703</v>
      </c>
      <c r="G105" s="5" t="s">
        <v>1685</v>
      </c>
      <c r="J105" s="5" t="s">
        <v>2838</v>
      </c>
    </row>
    <row r="106" spans="1:10">
      <c r="A106" s="5">
        <v>105</v>
      </c>
      <c r="B106" s="5" t="s">
        <v>1338</v>
      </c>
      <c r="C106" s="5" t="s">
        <v>96</v>
      </c>
      <c r="D106" s="5" t="s">
        <v>1704</v>
      </c>
      <c r="E106" s="5" t="s">
        <v>1705</v>
      </c>
      <c r="F106" s="5" t="s">
        <v>1706</v>
      </c>
      <c r="G106" s="5" t="s">
        <v>1707</v>
      </c>
      <c r="J106" s="5" t="s">
        <v>2838</v>
      </c>
    </row>
    <row r="107" spans="1:10">
      <c r="A107" s="5">
        <v>106</v>
      </c>
      <c r="B107" s="5" t="s">
        <v>1338</v>
      </c>
      <c r="C107" s="5" t="s">
        <v>96</v>
      </c>
      <c r="D107" s="5" t="s">
        <v>1708</v>
      </c>
      <c r="E107" s="5" t="s">
        <v>1709</v>
      </c>
      <c r="F107" s="5" t="s">
        <v>1710</v>
      </c>
      <c r="G107" s="5" t="s">
        <v>1711</v>
      </c>
      <c r="J107" s="5" t="s">
        <v>2838</v>
      </c>
    </row>
    <row r="108" spans="1:10">
      <c r="A108" s="5">
        <v>107</v>
      </c>
      <c r="B108" s="5" t="s">
        <v>1338</v>
      </c>
      <c r="C108" s="5" t="s">
        <v>96</v>
      </c>
      <c r="D108" s="5" t="s">
        <v>1712</v>
      </c>
      <c r="E108" s="5" t="s">
        <v>1713</v>
      </c>
      <c r="F108" s="5" t="s">
        <v>1575</v>
      </c>
      <c r="G108" s="5" t="s">
        <v>1714</v>
      </c>
      <c r="J108" s="5" t="s">
        <v>2838</v>
      </c>
    </row>
    <row r="109" spans="1:10">
      <c r="A109" s="5">
        <v>108</v>
      </c>
      <c r="B109" s="5" t="s">
        <v>1338</v>
      </c>
      <c r="C109" s="5" t="s">
        <v>96</v>
      </c>
      <c r="D109" s="5" t="s">
        <v>1715</v>
      </c>
      <c r="E109" s="5" t="s">
        <v>1716</v>
      </c>
      <c r="F109" s="5" t="s">
        <v>1717</v>
      </c>
      <c r="G109" s="5" t="s">
        <v>1529</v>
      </c>
      <c r="J109" s="5" t="s">
        <v>2838</v>
      </c>
    </row>
    <row r="110" spans="1:10">
      <c r="A110" s="5">
        <v>109</v>
      </c>
      <c r="B110" s="5" t="s">
        <v>1338</v>
      </c>
      <c r="C110" s="5" t="s">
        <v>96</v>
      </c>
      <c r="D110" s="5" t="s">
        <v>1718</v>
      </c>
      <c r="E110" s="5" t="s">
        <v>1719</v>
      </c>
      <c r="F110" s="5" t="s">
        <v>1720</v>
      </c>
      <c r="G110" s="5" t="s">
        <v>1721</v>
      </c>
      <c r="J110" s="5" t="s">
        <v>2838</v>
      </c>
    </row>
    <row r="111" spans="1:10">
      <c r="A111" s="5">
        <v>110</v>
      </c>
      <c r="B111" s="5" t="s">
        <v>1338</v>
      </c>
      <c r="C111" s="5" t="s">
        <v>96</v>
      </c>
      <c r="D111" s="5" t="s">
        <v>1722</v>
      </c>
      <c r="E111" s="5" t="s">
        <v>1723</v>
      </c>
      <c r="F111" s="5" t="s">
        <v>1724</v>
      </c>
      <c r="G111" s="5" t="s">
        <v>1725</v>
      </c>
      <c r="J111" s="5" t="s">
        <v>2838</v>
      </c>
    </row>
    <row r="112" spans="1:10">
      <c r="A112" s="5">
        <v>111</v>
      </c>
      <c r="B112" s="5" t="s">
        <v>1338</v>
      </c>
      <c r="C112" s="5" t="s">
        <v>96</v>
      </c>
      <c r="D112" s="5" t="s">
        <v>1726</v>
      </c>
      <c r="E112" s="5" t="s">
        <v>1727</v>
      </c>
      <c r="F112" s="5" t="s">
        <v>1728</v>
      </c>
      <c r="G112" s="5" t="s">
        <v>1647</v>
      </c>
      <c r="H112" s="5" t="s">
        <v>1729</v>
      </c>
      <c r="J112" s="5" t="s">
        <v>2838</v>
      </c>
    </row>
    <row r="113" spans="1:10">
      <c r="A113" s="5">
        <v>112</v>
      </c>
      <c r="B113" s="5" t="s">
        <v>1338</v>
      </c>
      <c r="C113" s="5" t="s">
        <v>96</v>
      </c>
      <c r="D113" s="5" t="s">
        <v>1730</v>
      </c>
      <c r="E113" s="5" t="s">
        <v>1731</v>
      </c>
      <c r="F113" s="5" t="s">
        <v>1732</v>
      </c>
      <c r="G113" s="5" t="s">
        <v>1733</v>
      </c>
      <c r="J113" s="5" t="s">
        <v>2838</v>
      </c>
    </row>
    <row r="114" spans="1:10">
      <c r="A114" s="5">
        <v>113</v>
      </c>
      <c r="B114" s="5" t="s">
        <v>1338</v>
      </c>
      <c r="C114" s="5" t="s">
        <v>96</v>
      </c>
      <c r="D114" s="5" t="s">
        <v>1734</v>
      </c>
      <c r="E114" s="5" t="s">
        <v>1735</v>
      </c>
      <c r="F114" s="5" t="s">
        <v>1736</v>
      </c>
      <c r="G114" s="5" t="s">
        <v>1737</v>
      </c>
      <c r="J114" s="5" t="s">
        <v>2838</v>
      </c>
    </row>
    <row r="115" spans="1:10">
      <c r="A115" s="5">
        <v>114</v>
      </c>
      <c r="B115" s="5" t="s">
        <v>1338</v>
      </c>
      <c r="C115" s="5" t="s">
        <v>96</v>
      </c>
      <c r="D115" s="5" t="s">
        <v>1738</v>
      </c>
      <c r="E115" s="5" t="s">
        <v>1739</v>
      </c>
      <c r="F115" s="5" t="s">
        <v>1740</v>
      </c>
      <c r="G115" s="5" t="s">
        <v>1721</v>
      </c>
      <c r="J115" s="5" t="s">
        <v>2838</v>
      </c>
    </row>
    <row r="116" spans="1:10">
      <c r="A116" s="5">
        <v>115</v>
      </c>
      <c r="B116" s="5" t="s">
        <v>1338</v>
      </c>
      <c r="C116" s="5" t="s">
        <v>96</v>
      </c>
      <c r="D116" s="5" t="s">
        <v>1741</v>
      </c>
      <c r="E116" s="5" t="s">
        <v>1742</v>
      </c>
      <c r="F116" s="5" t="s">
        <v>1743</v>
      </c>
      <c r="G116" s="5" t="s">
        <v>1744</v>
      </c>
      <c r="J116" s="5" t="s">
        <v>2838</v>
      </c>
    </row>
    <row r="117" spans="1:10">
      <c r="A117" s="5">
        <v>116</v>
      </c>
      <c r="B117" s="5" t="s">
        <v>1338</v>
      </c>
      <c r="C117" s="5" t="s">
        <v>96</v>
      </c>
      <c r="D117" s="5" t="s">
        <v>1745</v>
      </c>
      <c r="E117" s="5" t="s">
        <v>1746</v>
      </c>
      <c r="F117" s="5" t="s">
        <v>1747</v>
      </c>
      <c r="G117" s="5" t="s">
        <v>1529</v>
      </c>
      <c r="J117" s="5" t="s">
        <v>2838</v>
      </c>
    </row>
    <row r="118" spans="1:10">
      <c r="A118" s="5">
        <v>117</v>
      </c>
      <c r="B118" s="5" t="s">
        <v>1338</v>
      </c>
      <c r="C118" s="5" t="s">
        <v>96</v>
      </c>
      <c r="D118" s="5" t="s">
        <v>1748</v>
      </c>
      <c r="E118" s="5" t="s">
        <v>1749</v>
      </c>
      <c r="F118" s="5" t="s">
        <v>1750</v>
      </c>
      <c r="G118" s="5" t="s">
        <v>1751</v>
      </c>
      <c r="J118" s="5" t="s">
        <v>2838</v>
      </c>
    </row>
    <row r="119" spans="1:10">
      <c r="A119" s="5">
        <v>118</v>
      </c>
      <c r="B119" s="5" t="s">
        <v>1338</v>
      </c>
      <c r="C119" s="5" t="s">
        <v>96</v>
      </c>
      <c r="D119" s="5" t="s">
        <v>1752</v>
      </c>
      <c r="E119" s="5" t="s">
        <v>1753</v>
      </c>
      <c r="F119" s="5" t="s">
        <v>1754</v>
      </c>
      <c r="G119" s="5" t="s">
        <v>1751</v>
      </c>
      <c r="J119" s="5" t="s">
        <v>2838</v>
      </c>
    </row>
    <row r="120" spans="1:10">
      <c r="A120" s="5">
        <v>119</v>
      </c>
      <c r="B120" s="5" t="s">
        <v>1338</v>
      </c>
      <c r="C120" s="5" t="s">
        <v>96</v>
      </c>
      <c r="D120" s="5" t="s">
        <v>1755</v>
      </c>
      <c r="E120" s="5" t="s">
        <v>1756</v>
      </c>
      <c r="F120" s="5" t="s">
        <v>1757</v>
      </c>
      <c r="G120" s="5" t="s">
        <v>1465</v>
      </c>
      <c r="J120" s="5" t="s">
        <v>2838</v>
      </c>
    </row>
    <row r="121" spans="1:10">
      <c r="A121" s="5">
        <v>120</v>
      </c>
      <c r="B121" s="5" t="s">
        <v>1338</v>
      </c>
      <c r="C121" s="5" t="s">
        <v>96</v>
      </c>
      <c r="D121" s="5" t="s">
        <v>1758</v>
      </c>
      <c r="E121" s="5" t="s">
        <v>1759</v>
      </c>
      <c r="F121" s="5" t="s">
        <v>1760</v>
      </c>
      <c r="G121" s="5" t="s">
        <v>1761</v>
      </c>
      <c r="J121" s="5" t="s">
        <v>2838</v>
      </c>
    </row>
    <row r="122" spans="1:10">
      <c r="A122" s="5">
        <v>121</v>
      </c>
      <c r="B122" s="5" t="s">
        <v>1338</v>
      </c>
      <c r="C122" s="5" t="s">
        <v>96</v>
      </c>
      <c r="D122" s="5" t="s">
        <v>1762</v>
      </c>
      <c r="E122" s="5" t="s">
        <v>1763</v>
      </c>
      <c r="F122" s="5" t="s">
        <v>1764</v>
      </c>
      <c r="G122" s="5" t="s">
        <v>1369</v>
      </c>
      <c r="J122" s="5" t="s">
        <v>2838</v>
      </c>
    </row>
    <row r="123" spans="1:10">
      <c r="A123" s="5">
        <v>122</v>
      </c>
      <c r="B123" s="5" t="s">
        <v>1338</v>
      </c>
      <c r="C123" s="5" t="s">
        <v>96</v>
      </c>
      <c r="D123" s="5" t="s">
        <v>1765</v>
      </c>
      <c r="E123" s="5" t="s">
        <v>1766</v>
      </c>
      <c r="F123" s="5" t="s">
        <v>1767</v>
      </c>
      <c r="G123" s="5" t="s">
        <v>1540</v>
      </c>
      <c r="J123" s="5" t="s">
        <v>2838</v>
      </c>
    </row>
    <row r="124" spans="1:10">
      <c r="A124" s="5">
        <v>123</v>
      </c>
      <c r="B124" s="5" t="s">
        <v>1338</v>
      </c>
      <c r="C124" s="5" t="s">
        <v>96</v>
      </c>
      <c r="D124" s="5" t="s">
        <v>1768</v>
      </c>
      <c r="E124" s="5" t="s">
        <v>1769</v>
      </c>
      <c r="F124" s="5" t="s">
        <v>1770</v>
      </c>
      <c r="G124" s="5" t="s">
        <v>1761</v>
      </c>
      <c r="J124" s="5" t="s">
        <v>2838</v>
      </c>
    </row>
    <row r="125" spans="1:10">
      <c r="A125" s="5">
        <v>124</v>
      </c>
      <c r="B125" s="5" t="s">
        <v>1338</v>
      </c>
      <c r="C125" s="5" t="s">
        <v>96</v>
      </c>
      <c r="D125" s="5" t="s">
        <v>1771</v>
      </c>
      <c r="E125" s="5" t="s">
        <v>1772</v>
      </c>
      <c r="F125" s="5" t="s">
        <v>1773</v>
      </c>
      <c r="G125" s="5" t="s">
        <v>1774</v>
      </c>
      <c r="J125" s="5" t="s">
        <v>2838</v>
      </c>
    </row>
    <row r="126" spans="1:10">
      <c r="A126" s="5">
        <v>125</v>
      </c>
      <c r="B126" s="5" t="s">
        <v>1338</v>
      </c>
      <c r="C126" s="5" t="s">
        <v>96</v>
      </c>
      <c r="D126" s="5" t="s">
        <v>1775</v>
      </c>
      <c r="E126" s="5" t="s">
        <v>1776</v>
      </c>
      <c r="F126" s="5" t="s">
        <v>1777</v>
      </c>
      <c r="G126" s="5" t="s">
        <v>1406</v>
      </c>
      <c r="J126" s="5" t="s">
        <v>2838</v>
      </c>
    </row>
    <row r="127" spans="1:10">
      <c r="A127" s="5">
        <v>126</v>
      </c>
      <c r="B127" s="5" t="s">
        <v>1338</v>
      </c>
      <c r="C127" s="5" t="s">
        <v>96</v>
      </c>
      <c r="D127" s="5" t="s">
        <v>1778</v>
      </c>
      <c r="E127" s="5" t="s">
        <v>1779</v>
      </c>
      <c r="F127" s="5" t="s">
        <v>1780</v>
      </c>
      <c r="G127" s="5" t="s">
        <v>1781</v>
      </c>
      <c r="J127" s="5" t="s">
        <v>2838</v>
      </c>
    </row>
    <row r="128" spans="1:10">
      <c r="A128" s="5">
        <v>127</v>
      </c>
      <c r="B128" s="5" t="s">
        <v>1338</v>
      </c>
      <c r="C128" s="5" t="s">
        <v>96</v>
      </c>
      <c r="D128" s="5" t="s">
        <v>1782</v>
      </c>
      <c r="E128" s="5" t="s">
        <v>1783</v>
      </c>
      <c r="F128" s="5" t="s">
        <v>1784</v>
      </c>
      <c r="G128" s="5" t="s">
        <v>1342</v>
      </c>
      <c r="J128" s="5" t="s">
        <v>2838</v>
      </c>
    </row>
    <row r="129" spans="1:10">
      <c r="A129" s="5">
        <v>128</v>
      </c>
      <c r="B129" s="5" t="s">
        <v>1338</v>
      </c>
      <c r="C129" s="5" t="s">
        <v>96</v>
      </c>
      <c r="D129" s="5" t="s">
        <v>1785</v>
      </c>
      <c r="E129" s="5" t="s">
        <v>1786</v>
      </c>
      <c r="F129" s="5" t="s">
        <v>1787</v>
      </c>
      <c r="G129" s="5" t="s">
        <v>1437</v>
      </c>
      <c r="J129" s="5" t="s">
        <v>2838</v>
      </c>
    </row>
    <row r="130" spans="1:10">
      <c r="A130" s="5">
        <v>129</v>
      </c>
      <c r="B130" s="5" t="s">
        <v>1338</v>
      </c>
      <c r="C130" s="5" t="s">
        <v>96</v>
      </c>
      <c r="D130" s="5" t="s">
        <v>1788</v>
      </c>
      <c r="E130" s="5" t="s">
        <v>1789</v>
      </c>
      <c r="F130" s="5" t="s">
        <v>1790</v>
      </c>
      <c r="G130" s="5" t="s">
        <v>1707</v>
      </c>
      <c r="J130" s="5" t="s">
        <v>2838</v>
      </c>
    </row>
    <row r="131" spans="1:10">
      <c r="A131" s="5">
        <v>130</v>
      </c>
      <c r="B131" s="5" t="s">
        <v>1338</v>
      </c>
      <c r="C131" s="5" t="s">
        <v>96</v>
      </c>
      <c r="D131" s="5" t="s">
        <v>1791</v>
      </c>
      <c r="E131" s="5" t="s">
        <v>1792</v>
      </c>
      <c r="F131" s="5" t="s">
        <v>1793</v>
      </c>
      <c r="G131" s="5" t="s">
        <v>1733</v>
      </c>
      <c r="J131" s="5" t="s">
        <v>2838</v>
      </c>
    </row>
    <row r="132" spans="1:10">
      <c r="A132" s="5">
        <v>131</v>
      </c>
      <c r="B132" s="5" t="s">
        <v>1338</v>
      </c>
      <c r="C132" s="5" t="s">
        <v>96</v>
      </c>
      <c r="D132" s="5" t="s">
        <v>1794</v>
      </c>
      <c r="E132" s="5" t="s">
        <v>1795</v>
      </c>
      <c r="F132" s="5" t="s">
        <v>1796</v>
      </c>
      <c r="G132" s="5" t="s">
        <v>1391</v>
      </c>
      <c r="J132" s="5" t="s">
        <v>2838</v>
      </c>
    </row>
    <row r="133" spans="1:10">
      <c r="A133" s="5">
        <v>132</v>
      </c>
      <c r="B133" s="5" t="s">
        <v>1338</v>
      </c>
      <c r="C133" s="5" t="s">
        <v>96</v>
      </c>
      <c r="D133" s="5" t="s">
        <v>1797</v>
      </c>
      <c r="E133" s="5" t="s">
        <v>1798</v>
      </c>
      <c r="F133" s="5" t="s">
        <v>1799</v>
      </c>
      <c r="G133" s="5" t="s">
        <v>1800</v>
      </c>
      <c r="J133" s="5" t="s">
        <v>2838</v>
      </c>
    </row>
    <row r="134" spans="1:10">
      <c r="A134" s="5">
        <v>133</v>
      </c>
      <c r="B134" s="5" t="s">
        <v>1338</v>
      </c>
      <c r="C134" s="5" t="s">
        <v>96</v>
      </c>
      <c r="D134" s="5" t="s">
        <v>1801</v>
      </c>
      <c r="E134" s="5" t="s">
        <v>1802</v>
      </c>
      <c r="F134" s="5" t="s">
        <v>1803</v>
      </c>
      <c r="G134" s="5" t="s">
        <v>1804</v>
      </c>
      <c r="J134" s="5" t="s">
        <v>2838</v>
      </c>
    </row>
    <row r="135" spans="1:10">
      <c r="A135" s="5">
        <v>134</v>
      </c>
      <c r="B135" s="5" t="s">
        <v>1338</v>
      </c>
      <c r="C135" s="5" t="s">
        <v>96</v>
      </c>
      <c r="D135" s="5" t="s">
        <v>1805</v>
      </c>
      <c r="E135" s="5" t="s">
        <v>1806</v>
      </c>
      <c r="F135" s="5" t="s">
        <v>1807</v>
      </c>
      <c r="G135" s="5" t="s">
        <v>1808</v>
      </c>
      <c r="J135" s="5" t="s">
        <v>2838</v>
      </c>
    </row>
    <row r="136" spans="1:10">
      <c r="A136" s="5">
        <v>135</v>
      </c>
      <c r="B136" s="5" t="s">
        <v>1338</v>
      </c>
      <c r="C136" s="5" t="s">
        <v>96</v>
      </c>
      <c r="D136" s="5" t="s">
        <v>1809</v>
      </c>
      <c r="E136" s="5" t="s">
        <v>1810</v>
      </c>
      <c r="F136" s="5" t="s">
        <v>1811</v>
      </c>
      <c r="G136" s="5" t="s">
        <v>1602</v>
      </c>
      <c r="J136" s="5" t="s">
        <v>2838</v>
      </c>
    </row>
    <row r="137" spans="1:10">
      <c r="A137" s="5">
        <v>136</v>
      </c>
      <c r="B137" s="5" t="s">
        <v>1338</v>
      </c>
      <c r="C137" s="5" t="s">
        <v>96</v>
      </c>
      <c r="D137" s="5" t="s">
        <v>1812</v>
      </c>
      <c r="E137" s="5" t="s">
        <v>1813</v>
      </c>
      <c r="F137" s="5" t="s">
        <v>1814</v>
      </c>
      <c r="G137" s="5" t="s">
        <v>1410</v>
      </c>
      <c r="J137" s="5" t="s">
        <v>2838</v>
      </c>
    </row>
    <row r="138" spans="1:10">
      <c r="A138" s="5">
        <v>137</v>
      </c>
      <c r="B138" s="5" t="s">
        <v>1338</v>
      </c>
      <c r="C138" s="5" t="s">
        <v>96</v>
      </c>
      <c r="D138" s="5" t="s">
        <v>1815</v>
      </c>
      <c r="E138" s="5" t="s">
        <v>1816</v>
      </c>
      <c r="F138" s="5" t="s">
        <v>1817</v>
      </c>
      <c r="G138" s="5" t="s">
        <v>1606</v>
      </c>
      <c r="J138" s="5" t="s">
        <v>2838</v>
      </c>
    </row>
    <row r="139" spans="1:10">
      <c r="A139" s="5">
        <v>138</v>
      </c>
      <c r="B139" s="5" t="s">
        <v>1338</v>
      </c>
      <c r="C139" s="5" t="s">
        <v>96</v>
      </c>
      <c r="D139" s="5" t="s">
        <v>1818</v>
      </c>
      <c r="E139" s="5" t="s">
        <v>1819</v>
      </c>
      <c r="F139" s="5" t="s">
        <v>1820</v>
      </c>
      <c r="G139" s="5" t="s">
        <v>1406</v>
      </c>
      <c r="J139" s="5" t="s">
        <v>2838</v>
      </c>
    </row>
    <row r="140" spans="1:10">
      <c r="A140" s="5">
        <v>139</v>
      </c>
      <c r="B140" s="5" t="s">
        <v>1338</v>
      </c>
      <c r="C140" s="5" t="s">
        <v>96</v>
      </c>
      <c r="D140" s="5" t="s">
        <v>1821</v>
      </c>
      <c r="E140" s="5" t="s">
        <v>1822</v>
      </c>
      <c r="F140" s="5" t="s">
        <v>1823</v>
      </c>
      <c r="G140" s="5" t="s">
        <v>1800</v>
      </c>
      <c r="J140" s="5" t="s">
        <v>2838</v>
      </c>
    </row>
    <row r="141" spans="1:10">
      <c r="A141" s="5">
        <v>140</v>
      </c>
      <c r="B141" s="5" t="s">
        <v>1338</v>
      </c>
      <c r="C141" s="5" t="s">
        <v>96</v>
      </c>
      <c r="D141" s="5" t="s">
        <v>1824</v>
      </c>
      <c r="E141" s="5" t="s">
        <v>1825</v>
      </c>
      <c r="F141" s="5" t="s">
        <v>1826</v>
      </c>
      <c r="G141" s="5" t="s">
        <v>1610</v>
      </c>
      <c r="J141" s="5" t="s">
        <v>2838</v>
      </c>
    </row>
    <row r="142" spans="1:10">
      <c r="A142" s="5">
        <v>141</v>
      </c>
      <c r="B142" s="5" t="s">
        <v>1338</v>
      </c>
      <c r="C142" s="5" t="s">
        <v>96</v>
      </c>
      <c r="D142" s="5" t="s">
        <v>1827</v>
      </c>
      <c r="E142" s="5" t="s">
        <v>1828</v>
      </c>
      <c r="F142" s="5" t="s">
        <v>1829</v>
      </c>
      <c r="G142" s="5" t="s">
        <v>1830</v>
      </c>
      <c r="J142" s="5" t="s">
        <v>2838</v>
      </c>
    </row>
    <row r="143" spans="1:10">
      <c r="A143" s="5">
        <v>142</v>
      </c>
      <c r="B143" s="5" t="s">
        <v>1338</v>
      </c>
      <c r="C143" s="5" t="s">
        <v>96</v>
      </c>
      <c r="D143" s="5" t="s">
        <v>1831</v>
      </c>
      <c r="E143" s="5" t="s">
        <v>1832</v>
      </c>
      <c r="F143" s="5" t="s">
        <v>1833</v>
      </c>
      <c r="G143" s="5" t="s">
        <v>1830</v>
      </c>
      <c r="J143" s="5" t="s">
        <v>2838</v>
      </c>
    </row>
    <row r="144" spans="1:10">
      <c r="A144" s="5">
        <v>143</v>
      </c>
      <c r="B144" s="5" t="s">
        <v>1338</v>
      </c>
      <c r="C144" s="5" t="s">
        <v>96</v>
      </c>
      <c r="D144" s="5" t="s">
        <v>1834</v>
      </c>
      <c r="E144" s="5" t="s">
        <v>1835</v>
      </c>
      <c r="F144" s="5" t="s">
        <v>1836</v>
      </c>
      <c r="G144" s="5" t="s">
        <v>1830</v>
      </c>
      <c r="J144" s="5" t="s">
        <v>2838</v>
      </c>
    </row>
    <row r="145" spans="1:10">
      <c r="A145" s="5">
        <v>144</v>
      </c>
      <c r="B145" s="5" t="s">
        <v>1338</v>
      </c>
      <c r="C145" s="5" t="s">
        <v>96</v>
      </c>
      <c r="D145" s="5" t="s">
        <v>1837</v>
      </c>
      <c r="E145" s="5" t="s">
        <v>1838</v>
      </c>
      <c r="F145" s="5" t="s">
        <v>1839</v>
      </c>
      <c r="G145" s="5" t="s">
        <v>1830</v>
      </c>
      <c r="J145" s="5" t="s">
        <v>2838</v>
      </c>
    </row>
    <row r="146" spans="1:10">
      <c r="A146" s="5">
        <v>145</v>
      </c>
      <c r="B146" s="5" t="s">
        <v>1338</v>
      </c>
      <c r="C146" s="5" t="s">
        <v>96</v>
      </c>
      <c r="D146" s="5" t="s">
        <v>1840</v>
      </c>
      <c r="E146" s="5" t="s">
        <v>1841</v>
      </c>
      <c r="F146" s="5" t="s">
        <v>1842</v>
      </c>
      <c r="G146" s="5" t="s">
        <v>1830</v>
      </c>
      <c r="J146" s="5" t="s">
        <v>2838</v>
      </c>
    </row>
    <row r="147" spans="1:10">
      <c r="A147" s="5">
        <v>146</v>
      </c>
      <c r="B147" s="5" t="s">
        <v>1338</v>
      </c>
      <c r="C147" s="5" t="s">
        <v>96</v>
      </c>
      <c r="D147" s="5" t="s">
        <v>1843</v>
      </c>
      <c r="E147" s="5" t="s">
        <v>1844</v>
      </c>
      <c r="F147" s="5" t="s">
        <v>1845</v>
      </c>
      <c r="G147" s="5" t="s">
        <v>1830</v>
      </c>
      <c r="J147" s="5" t="s">
        <v>2838</v>
      </c>
    </row>
    <row r="148" spans="1:10">
      <c r="A148" s="5">
        <v>147</v>
      </c>
      <c r="B148" s="5" t="s">
        <v>1338</v>
      </c>
      <c r="C148" s="5" t="s">
        <v>96</v>
      </c>
      <c r="D148" s="5" t="s">
        <v>1846</v>
      </c>
      <c r="E148" s="5" t="s">
        <v>1847</v>
      </c>
      <c r="F148" s="5" t="s">
        <v>1848</v>
      </c>
      <c r="G148" s="5" t="s">
        <v>1830</v>
      </c>
      <c r="J148" s="5" t="s">
        <v>2838</v>
      </c>
    </row>
    <row r="149" spans="1:10">
      <c r="A149" s="5">
        <v>148</v>
      </c>
      <c r="B149" s="5" t="s">
        <v>1338</v>
      </c>
      <c r="C149" s="5" t="s">
        <v>96</v>
      </c>
      <c r="D149" s="5" t="s">
        <v>1849</v>
      </c>
      <c r="E149" s="5" t="s">
        <v>1850</v>
      </c>
      <c r="F149" s="5" t="s">
        <v>1851</v>
      </c>
      <c r="G149" s="5" t="s">
        <v>1437</v>
      </c>
      <c r="J149" s="5" t="s">
        <v>2838</v>
      </c>
    </row>
    <row r="150" spans="1:10">
      <c r="A150" s="5">
        <v>149</v>
      </c>
      <c r="B150" s="5" t="s">
        <v>1338</v>
      </c>
      <c r="C150" s="5" t="s">
        <v>96</v>
      </c>
      <c r="D150" s="5" t="s">
        <v>1852</v>
      </c>
      <c r="E150" s="5" t="s">
        <v>1853</v>
      </c>
      <c r="F150" s="5" t="s">
        <v>1854</v>
      </c>
      <c r="G150" s="5" t="s">
        <v>1830</v>
      </c>
      <c r="J150" s="5" t="s">
        <v>2838</v>
      </c>
    </row>
    <row r="151" spans="1:10">
      <c r="A151" s="5">
        <v>150</v>
      </c>
      <c r="B151" s="5" t="s">
        <v>1338</v>
      </c>
      <c r="C151" s="5" t="s">
        <v>96</v>
      </c>
      <c r="D151" s="5" t="s">
        <v>1855</v>
      </c>
      <c r="E151" s="5" t="s">
        <v>1856</v>
      </c>
      <c r="F151" s="5" t="s">
        <v>1857</v>
      </c>
      <c r="G151" s="5" t="s">
        <v>1830</v>
      </c>
      <c r="J151" s="5" t="s">
        <v>2838</v>
      </c>
    </row>
    <row r="152" spans="1:10">
      <c r="A152" s="5">
        <v>151</v>
      </c>
      <c r="B152" s="5" t="s">
        <v>1338</v>
      </c>
      <c r="C152" s="5" t="s">
        <v>96</v>
      </c>
      <c r="D152" s="5" t="s">
        <v>1858</v>
      </c>
      <c r="E152" s="5" t="s">
        <v>1859</v>
      </c>
      <c r="F152" s="5" t="s">
        <v>1860</v>
      </c>
      <c r="G152" s="5" t="s">
        <v>1861</v>
      </c>
      <c r="J152" s="5" t="s">
        <v>2838</v>
      </c>
    </row>
    <row r="153" spans="1:10">
      <c r="A153" s="5">
        <v>152</v>
      </c>
      <c r="B153" s="5" t="s">
        <v>1338</v>
      </c>
      <c r="C153" s="5" t="s">
        <v>96</v>
      </c>
      <c r="D153" s="5" t="s">
        <v>1862</v>
      </c>
      <c r="E153" s="5" t="s">
        <v>1863</v>
      </c>
      <c r="F153" s="5" t="s">
        <v>1864</v>
      </c>
      <c r="G153" s="5" t="s">
        <v>1830</v>
      </c>
      <c r="J153" s="5" t="s">
        <v>2838</v>
      </c>
    </row>
    <row r="154" spans="1:10">
      <c r="A154" s="5">
        <v>153</v>
      </c>
      <c r="B154" s="5" t="s">
        <v>1338</v>
      </c>
      <c r="C154" s="5" t="s">
        <v>96</v>
      </c>
      <c r="D154" s="5" t="s">
        <v>1865</v>
      </c>
      <c r="E154" s="5" t="s">
        <v>1866</v>
      </c>
      <c r="F154" s="5" t="s">
        <v>1867</v>
      </c>
      <c r="G154" s="5" t="s">
        <v>1868</v>
      </c>
      <c r="J154" s="5" t="s">
        <v>2838</v>
      </c>
    </row>
    <row r="155" spans="1:10">
      <c r="A155" s="5">
        <v>154</v>
      </c>
      <c r="B155" s="5" t="s">
        <v>1338</v>
      </c>
      <c r="C155" s="5" t="s">
        <v>96</v>
      </c>
      <c r="D155" s="5" t="s">
        <v>1869</v>
      </c>
      <c r="E155" s="5" t="s">
        <v>1870</v>
      </c>
      <c r="F155" s="5" t="s">
        <v>1871</v>
      </c>
      <c r="G155" s="5" t="s">
        <v>1580</v>
      </c>
      <c r="J155" s="5" t="s">
        <v>2838</v>
      </c>
    </row>
    <row r="156" spans="1:10">
      <c r="A156" s="5">
        <v>155</v>
      </c>
      <c r="B156" s="5" t="s">
        <v>1338</v>
      </c>
      <c r="C156" s="5" t="s">
        <v>96</v>
      </c>
      <c r="D156" s="5" t="s">
        <v>1872</v>
      </c>
      <c r="E156" s="5" t="s">
        <v>1873</v>
      </c>
      <c r="F156" s="5" t="s">
        <v>1874</v>
      </c>
      <c r="G156" s="5" t="s">
        <v>1647</v>
      </c>
      <c r="H156" s="5" t="s">
        <v>1875</v>
      </c>
      <c r="J156" s="5" t="s">
        <v>2838</v>
      </c>
    </row>
    <row r="157" spans="1:10">
      <c r="A157" s="5">
        <v>156</v>
      </c>
      <c r="B157" s="5" t="s">
        <v>1338</v>
      </c>
      <c r="C157" s="5" t="s">
        <v>96</v>
      </c>
      <c r="D157" s="5" t="s">
        <v>1876</v>
      </c>
      <c r="E157" s="5" t="s">
        <v>1877</v>
      </c>
      <c r="F157" s="5" t="s">
        <v>1878</v>
      </c>
      <c r="G157" s="5" t="s">
        <v>1606</v>
      </c>
      <c r="J157" s="5" t="s">
        <v>2838</v>
      </c>
    </row>
    <row r="158" spans="1:10">
      <c r="A158" s="5">
        <v>157</v>
      </c>
      <c r="B158" s="5" t="s">
        <v>1338</v>
      </c>
      <c r="C158" s="5" t="s">
        <v>96</v>
      </c>
      <c r="D158" s="5" t="s">
        <v>1879</v>
      </c>
      <c r="E158" s="5" t="s">
        <v>1880</v>
      </c>
      <c r="F158" s="5" t="s">
        <v>1881</v>
      </c>
      <c r="G158" s="5" t="s">
        <v>1391</v>
      </c>
      <c r="J158" s="5" t="s">
        <v>2838</v>
      </c>
    </row>
    <row r="159" spans="1:10">
      <c r="A159" s="5">
        <v>158</v>
      </c>
      <c r="B159" s="5" t="s">
        <v>1338</v>
      </c>
      <c r="C159" s="5" t="s">
        <v>96</v>
      </c>
      <c r="D159" s="5" t="s">
        <v>1882</v>
      </c>
      <c r="E159" s="5" t="s">
        <v>1883</v>
      </c>
      <c r="F159" s="5" t="s">
        <v>1884</v>
      </c>
      <c r="G159" s="5" t="s">
        <v>1885</v>
      </c>
      <c r="J159" s="5" t="s">
        <v>2838</v>
      </c>
    </row>
    <row r="160" spans="1:10">
      <c r="A160" s="5">
        <v>159</v>
      </c>
      <c r="B160" s="5" t="s">
        <v>1338</v>
      </c>
      <c r="C160" s="5" t="s">
        <v>96</v>
      </c>
      <c r="D160" s="5" t="s">
        <v>1886</v>
      </c>
      <c r="E160" s="5" t="s">
        <v>1887</v>
      </c>
      <c r="F160" s="5" t="s">
        <v>1888</v>
      </c>
      <c r="G160" s="5" t="s">
        <v>1610</v>
      </c>
      <c r="J160" s="5" t="s">
        <v>2838</v>
      </c>
    </row>
    <row r="161" spans="1:10">
      <c r="A161" s="5">
        <v>160</v>
      </c>
      <c r="B161" s="5" t="s">
        <v>1338</v>
      </c>
      <c r="C161" s="5" t="s">
        <v>96</v>
      </c>
      <c r="D161" s="5" t="s">
        <v>1889</v>
      </c>
      <c r="E161" s="5" t="s">
        <v>1890</v>
      </c>
      <c r="F161" s="5" t="s">
        <v>1891</v>
      </c>
      <c r="G161" s="5" t="s">
        <v>1355</v>
      </c>
      <c r="J161" s="5" t="s">
        <v>2838</v>
      </c>
    </row>
    <row r="162" spans="1:10">
      <c r="A162" s="5">
        <v>161</v>
      </c>
      <c r="B162" s="5" t="s">
        <v>1338</v>
      </c>
      <c r="C162" s="5" t="s">
        <v>96</v>
      </c>
      <c r="D162" s="5" t="s">
        <v>1892</v>
      </c>
      <c r="E162" s="5" t="s">
        <v>1893</v>
      </c>
      <c r="F162" s="5" t="s">
        <v>1894</v>
      </c>
      <c r="G162" s="5" t="s">
        <v>1391</v>
      </c>
      <c r="J162" s="5" t="s">
        <v>2838</v>
      </c>
    </row>
    <row r="163" spans="1:10">
      <c r="A163" s="5">
        <v>162</v>
      </c>
      <c r="B163" s="5" t="s">
        <v>1338</v>
      </c>
      <c r="C163" s="5" t="s">
        <v>96</v>
      </c>
      <c r="D163" s="5" t="s">
        <v>1895</v>
      </c>
      <c r="E163" s="5" t="s">
        <v>1896</v>
      </c>
      <c r="F163" s="5" t="s">
        <v>1897</v>
      </c>
      <c r="G163" s="5" t="s">
        <v>1606</v>
      </c>
      <c r="J163" s="5" t="s">
        <v>2838</v>
      </c>
    </row>
    <row r="164" spans="1:10">
      <c r="A164" s="5">
        <v>163</v>
      </c>
      <c r="B164" s="5" t="s">
        <v>1338</v>
      </c>
      <c r="C164" s="5" t="s">
        <v>96</v>
      </c>
      <c r="D164" s="5" t="s">
        <v>1898</v>
      </c>
      <c r="E164" s="5" t="s">
        <v>1899</v>
      </c>
      <c r="F164" s="5" t="s">
        <v>1900</v>
      </c>
      <c r="G164" s="5" t="s">
        <v>1437</v>
      </c>
      <c r="J164" s="5" t="s">
        <v>2838</v>
      </c>
    </row>
    <row r="165" spans="1:10">
      <c r="A165" s="5">
        <v>164</v>
      </c>
      <c r="B165" s="5" t="s">
        <v>1338</v>
      </c>
      <c r="C165" s="5" t="s">
        <v>96</v>
      </c>
      <c r="D165" s="5" t="s">
        <v>1901</v>
      </c>
      <c r="E165" s="5" t="s">
        <v>1902</v>
      </c>
      <c r="F165" s="5" t="s">
        <v>1903</v>
      </c>
      <c r="G165" s="5" t="s">
        <v>1391</v>
      </c>
      <c r="J165" s="5" t="s">
        <v>2838</v>
      </c>
    </row>
    <row r="166" spans="1:10">
      <c r="A166" s="5">
        <v>165</v>
      </c>
      <c r="B166" s="5" t="s">
        <v>1338</v>
      </c>
      <c r="C166" s="5" t="s">
        <v>96</v>
      </c>
      <c r="D166" s="5" t="s">
        <v>1904</v>
      </c>
      <c r="E166" s="5" t="s">
        <v>2852</v>
      </c>
      <c r="F166" s="5" t="s">
        <v>1905</v>
      </c>
      <c r="G166" s="5" t="s">
        <v>1391</v>
      </c>
      <c r="J166" s="5" t="s">
        <v>2838</v>
      </c>
    </row>
    <row r="167" spans="1:10">
      <c r="A167" s="5">
        <v>166</v>
      </c>
      <c r="B167" s="5" t="s">
        <v>1338</v>
      </c>
      <c r="C167" s="5" t="s">
        <v>96</v>
      </c>
      <c r="D167" s="5" t="s">
        <v>1906</v>
      </c>
      <c r="E167" s="5" t="s">
        <v>1907</v>
      </c>
      <c r="F167" s="5" t="s">
        <v>1908</v>
      </c>
      <c r="G167" s="5" t="s">
        <v>1610</v>
      </c>
      <c r="J167" s="5" t="s">
        <v>2838</v>
      </c>
    </row>
    <row r="168" spans="1:10">
      <c r="A168" s="5">
        <v>167</v>
      </c>
      <c r="B168" s="5" t="s">
        <v>1338</v>
      </c>
      <c r="C168" s="5" t="s">
        <v>96</v>
      </c>
      <c r="D168" s="5" t="s">
        <v>1909</v>
      </c>
      <c r="E168" s="5" t="s">
        <v>1910</v>
      </c>
      <c r="F168" s="5" t="s">
        <v>1911</v>
      </c>
      <c r="G168" s="5" t="s">
        <v>1885</v>
      </c>
      <c r="J168" s="5" t="s">
        <v>2838</v>
      </c>
    </row>
    <row r="169" spans="1:10">
      <c r="A169" s="5">
        <v>168</v>
      </c>
      <c r="B169" s="5" t="s">
        <v>1338</v>
      </c>
      <c r="C169" s="5" t="s">
        <v>96</v>
      </c>
      <c r="D169" s="5" t="s">
        <v>1912</v>
      </c>
      <c r="E169" s="5" t="s">
        <v>1913</v>
      </c>
      <c r="F169" s="5" t="s">
        <v>1914</v>
      </c>
      <c r="G169" s="5" t="s">
        <v>1610</v>
      </c>
      <c r="J169" s="5" t="s">
        <v>2838</v>
      </c>
    </row>
    <row r="170" spans="1:10">
      <c r="A170" s="5">
        <v>169</v>
      </c>
      <c r="B170" s="5" t="s">
        <v>1338</v>
      </c>
      <c r="C170" s="5" t="s">
        <v>96</v>
      </c>
      <c r="D170" s="5" t="s">
        <v>1915</v>
      </c>
      <c r="E170" s="5" t="s">
        <v>1916</v>
      </c>
      <c r="F170" s="5" t="s">
        <v>1917</v>
      </c>
      <c r="G170" s="5" t="s">
        <v>1602</v>
      </c>
      <c r="J170" s="5" t="s">
        <v>2838</v>
      </c>
    </row>
    <row r="171" spans="1:10">
      <c r="A171" s="5">
        <v>170</v>
      </c>
      <c r="B171" s="5" t="s">
        <v>1338</v>
      </c>
      <c r="C171" s="5" t="s">
        <v>96</v>
      </c>
      <c r="D171" s="5" t="s">
        <v>1918</v>
      </c>
      <c r="E171" s="5" t="s">
        <v>1919</v>
      </c>
      <c r="F171" s="5" t="s">
        <v>1920</v>
      </c>
      <c r="G171" s="5" t="s">
        <v>1595</v>
      </c>
      <c r="J171" s="5" t="s">
        <v>2838</v>
      </c>
    </row>
    <row r="172" spans="1:10">
      <c r="A172" s="5">
        <v>171</v>
      </c>
      <c r="B172" s="5" t="s">
        <v>1338</v>
      </c>
      <c r="C172" s="5" t="s">
        <v>96</v>
      </c>
      <c r="D172" s="5" t="s">
        <v>1921</v>
      </c>
      <c r="E172" s="5" t="s">
        <v>1922</v>
      </c>
      <c r="F172" s="5" t="s">
        <v>1923</v>
      </c>
      <c r="G172" s="5" t="s">
        <v>1610</v>
      </c>
      <c r="J172" s="5" t="s">
        <v>2838</v>
      </c>
    </row>
    <row r="173" spans="1:10">
      <c r="A173" s="5">
        <v>172</v>
      </c>
      <c r="B173" s="5" t="s">
        <v>1338</v>
      </c>
      <c r="C173" s="5" t="s">
        <v>96</v>
      </c>
      <c r="D173" s="5" t="s">
        <v>1924</v>
      </c>
      <c r="E173" s="5" t="s">
        <v>1925</v>
      </c>
      <c r="F173" s="5" t="s">
        <v>1926</v>
      </c>
      <c r="G173" s="5" t="s">
        <v>1410</v>
      </c>
      <c r="J173" s="5" t="s">
        <v>2838</v>
      </c>
    </row>
    <row r="174" spans="1:10">
      <c r="A174" s="5">
        <v>173</v>
      </c>
      <c r="B174" s="5" t="s">
        <v>1338</v>
      </c>
      <c r="C174" s="5" t="s">
        <v>96</v>
      </c>
      <c r="D174" s="5" t="s">
        <v>1927</v>
      </c>
      <c r="E174" s="5" t="s">
        <v>1928</v>
      </c>
      <c r="F174" s="5" t="s">
        <v>1929</v>
      </c>
      <c r="G174" s="5" t="s">
        <v>1830</v>
      </c>
      <c r="J174" s="5" t="s">
        <v>2838</v>
      </c>
    </row>
    <row r="175" spans="1:10">
      <c r="A175" s="5">
        <v>174</v>
      </c>
      <c r="B175" s="5" t="s">
        <v>1338</v>
      </c>
      <c r="C175" s="5" t="s">
        <v>96</v>
      </c>
      <c r="D175" s="5" t="s">
        <v>1930</v>
      </c>
      <c r="E175" s="5" t="s">
        <v>1931</v>
      </c>
      <c r="F175" s="5" t="s">
        <v>1932</v>
      </c>
      <c r="G175" s="5" t="s">
        <v>1933</v>
      </c>
      <c r="J175" s="5" t="s">
        <v>2838</v>
      </c>
    </row>
    <row r="176" spans="1:10">
      <c r="A176" s="5">
        <v>175</v>
      </c>
      <c r="B176" s="5" t="s">
        <v>1338</v>
      </c>
      <c r="C176" s="5" t="s">
        <v>96</v>
      </c>
      <c r="D176" s="5" t="s">
        <v>1934</v>
      </c>
      <c r="E176" s="5" t="s">
        <v>1935</v>
      </c>
      <c r="F176" s="5" t="s">
        <v>1936</v>
      </c>
      <c r="G176" s="5" t="s">
        <v>1399</v>
      </c>
      <c r="J176" s="5" t="s">
        <v>2838</v>
      </c>
    </row>
    <row r="177" spans="1:10">
      <c r="A177" s="5">
        <v>176</v>
      </c>
      <c r="B177" s="5" t="s">
        <v>1338</v>
      </c>
      <c r="C177" s="5" t="s">
        <v>96</v>
      </c>
      <c r="D177" s="5" t="s">
        <v>1937</v>
      </c>
      <c r="E177" s="5" t="s">
        <v>1938</v>
      </c>
      <c r="F177" s="5" t="s">
        <v>1939</v>
      </c>
      <c r="G177" s="5" t="s">
        <v>1940</v>
      </c>
      <c r="J177" s="5" t="s">
        <v>2838</v>
      </c>
    </row>
    <row r="178" spans="1:10">
      <c r="A178" s="5">
        <v>177</v>
      </c>
      <c r="B178" s="5" t="s">
        <v>1338</v>
      </c>
      <c r="C178" s="5" t="s">
        <v>96</v>
      </c>
      <c r="D178" s="5" t="s">
        <v>1941</v>
      </c>
      <c r="E178" s="5" t="s">
        <v>1942</v>
      </c>
      <c r="F178" s="5" t="s">
        <v>1943</v>
      </c>
      <c r="G178" s="5" t="s">
        <v>1830</v>
      </c>
      <c r="J178" s="5" t="s">
        <v>2838</v>
      </c>
    </row>
    <row r="179" spans="1:10">
      <c r="A179" s="5">
        <v>178</v>
      </c>
      <c r="B179" s="5" t="s">
        <v>1338</v>
      </c>
      <c r="C179" s="5" t="s">
        <v>96</v>
      </c>
      <c r="D179" s="5" t="s">
        <v>1944</v>
      </c>
      <c r="E179" s="5" t="s">
        <v>1945</v>
      </c>
      <c r="F179" s="5" t="s">
        <v>1946</v>
      </c>
      <c r="G179" s="5" t="s">
        <v>1617</v>
      </c>
      <c r="J179" s="5" t="s">
        <v>2838</v>
      </c>
    </row>
    <row r="180" spans="1:10">
      <c r="A180" s="5">
        <v>179</v>
      </c>
      <c r="B180" s="5" t="s">
        <v>1338</v>
      </c>
      <c r="C180" s="5" t="s">
        <v>96</v>
      </c>
      <c r="D180" s="5" t="s">
        <v>1947</v>
      </c>
      <c r="E180" s="5" t="s">
        <v>1948</v>
      </c>
      <c r="F180" s="5" t="s">
        <v>1949</v>
      </c>
      <c r="G180" s="5" t="s">
        <v>1800</v>
      </c>
      <c r="J180" s="5" t="s">
        <v>2838</v>
      </c>
    </row>
    <row r="181" spans="1:10">
      <c r="A181" s="5">
        <v>180</v>
      </c>
      <c r="B181" s="5" t="s">
        <v>1338</v>
      </c>
      <c r="C181" s="5" t="s">
        <v>96</v>
      </c>
      <c r="D181" s="5" t="s">
        <v>1950</v>
      </c>
      <c r="E181" s="5" t="s">
        <v>1951</v>
      </c>
      <c r="F181" s="5" t="s">
        <v>1952</v>
      </c>
      <c r="G181" s="5" t="s">
        <v>1721</v>
      </c>
      <c r="J181" s="5" t="s">
        <v>2838</v>
      </c>
    </row>
    <row r="182" spans="1:10">
      <c r="A182" s="5">
        <v>181</v>
      </c>
      <c r="B182" s="5" t="s">
        <v>1338</v>
      </c>
      <c r="C182" s="5" t="s">
        <v>96</v>
      </c>
      <c r="D182" s="5" t="s">
        <v>1953</v>
      </c>
      <c r="E182" s="5" t="s">
        <v>1954</v>
      </c>
      <c r="F182" s="5" t="s">
        <v>1955</v>
      </c>
      <c r="G182" s="5" t="s">
        <v>1725</v>
      </c>
      <c r="J182" s="5" t="s">
        <v>2838</v>
      </c>
    </row>
    <row r="183" spans="1:10">
      <c r="A183" s="5">
        <v>182</v>
      </c>
      <c r="B183" s="5" t="s">
        <v>1338</v>
      </c>
      <c r="C183" s="5" t="s">
        <v>96</v>
      </c>
      <c r="D183" s="5" t="s">
        <v>1956</v>
      </c>
      <c r="E183" s="5" t="s">
        <v>1957</v>
      </c>
      <c r="F183" s="5" t="s">
        <v>1958</v>
      </c>
      <c r="G183" s="5" t="s">
        <v>1410</v>
      </c>
      <c r="J183" s="5" t="s">
        <v>2838</v>
      </c>
    </row>
    <row r="184" spans="1:10">
      <c r="A184" s="5">
        <v>183</v>
      </c>
      <c r="B184" s="5" t="s">
        <v>1338</v>
      </c>
      <c r="C184" s="5" t="s">
        <v>96</v>
      </c>
      <c r="D184" s="5" t="s">
        <v>1959</v>
      </c>
      <c r="E184" s="5" t="s">
        <v>1960</v>
      </c>
      <c r="F184" s="5" t="s">
        <v>1961</v>
      </c>
      <c r="G184" s="5" t="s">
        <v>1602</v>
      </c>
      <c r="J184" s="5" t="s">
        <v>2838</v>
      </c>
    </row>
    <row r="185" spans="1:10">
      <c r="A185" s="5">
        <v>184</v>
      </c>
      <c r="B185" s="5" t="s">
        <v>1338</v>
      </c>
      <c r="C185" s="5" t="s">
        <v>96</v>
      </c>
      <c r="D185" s="5" t="s">
        <v>1962</v>
      </c>
      <c r="E185" s="5" t="s">
        <v>1963</v>
      </c>
      <c r="F185" s="5" t="s">
        <v>1964</v>
      </c>
      <c r="G185" s="5" t="s">
        <v>1965</v>
      </c>
      <c r="J185" s="5" t="s">
        <v>2838</v>
      </c>
    </row>
    <row r="186" spans="1:10">
      <c r="A186" s="5">
        <v>185</v>
      </c>
      <c r="B186" s="5" t="s">
        <v>1338</v>
      </c>
      <c r="C186" s="5" t="s">
        <v>96</v>
      </c>
      <c r="D186" s="5" t="s">
        <v>1966</v>
      </c>
      <c r="E186" s="5" t="s">
        <v>1967</v>
      </c>
      <c r="F186" s="5" t="s">
        <v>1968</v>
      </c>
      <c r="G186" s="5" t="s">
        <v>1571</v>
      </c>
      <c r="J186" s="5" t="s">
        <v>2838</v>
      </c>
    </row>
    <row r="187" spans="1:10">
      <c r="A187" s="5">
        <v>186</v>
      </c>
      <c r="B187" s="5" t="s">
        <v>1338</v>
      </c>
      <c r="C187" s="5" t="s">
        <v>96</v>
      </c>
      <c r="D187" s="5" t="s">
        <v>1969</v>
      </c>
      <c r="E187" s="5" t="s">
        <v>1970</v>
      </c>
      <c r="F187" s="5" t="s">
        <v>1971</v>
      </c>
      <c r="G187" s="5" t="s">
        <v>1610</v>
      </c>
      <c r="H187" s="5" t="s">
        <v>1972</v>
      </c>
      <c r="J187" s="5" t="s">
        <v>2838</v>
      </c>
    </row>
    <row r="188" spans="1:10">
      <c r="A188" s="5">
        <v>187</v>
      </c>
      <c r="B188" s="5" t="s">
        <v>1338</v>
      </c>
      <c r="C188" s="5" t="s">
        <v>96</v>
      </c>
      <c r="D188" s="5" t="s">
        <v>1973</v>
      </c>
      <c r="E188" s="5" t="s">
        <v>1974</v>
      </c>
      <c r="F188" s="5" t="s">
        <v>1975</v>
      </c>
      <c r="G188" s="5" t="s">
        <v>1610</v>
      </c>
      <c r="J188" s="5" t="s">
        <v>2838</v>
      </c>
    </row>
    <row r="189" spans="1:10">
      <c r="A189" s="5">
        <v>188</v>
      </c>
      <c r="B189" s="5" t="s">
        <v>1338</v>
      </c>
      <c r="C189" s="5" t="s">
        <v>96</v>
      </c>
      <c r="D189" s="5" t="s">
        <v>1976</v>
      </c>
      <c r="E189" s="5" t="s">
        <v>1977</v>
      </c>
      <c r="F189" s="5" t="s">
        <v>1978</v>
      </c>
      <c r="G189" s="5" t="s">
        <v>1979</v>
      </c>
      <c r="J189" s="5" t="s">
        <v>2838</v>
      </c>
    </row>
    <row r="190" spans="1:10">
      <c r="A190" s="5">
        <v>189</v>
      </c>
      <c r="B190" s="5" t="s">
        <v>1338</v>
      </c>
      <c r="C190" s="5" t="s">
        <v>96</v>
      </c>
      <c r="D190" s="5" t="s">
        <v>1980</v>
      </c>
      <c r="E190" s="5" t="s">
        <v>1981</v>
      </c>
      <c r="F190" s="5" t="s">
        <v>1982</v>
      </c>
      <c r="G190" s="5" t="s">
        <v>1830</v>
      </c>
      <c r="J190" s="5" t="s">
        <v>2838</v>
      </c>
    </row>
    <row r="191" spans="1:10">
      <c r="A191" s="5">
        <v>190</v>
      </c>
      <c r="B191" s="5" t="s">
        <v>1338</v>
      </c>
      <c r="C191" s="5" t="s">
        <v>96</v>
      </c>
      <c r="D191" s="5" t="s">
        <v>1983</v>
      </c>
      <c r="E191" s="5" t="s">
        <v>1984</v>
      </c>
      <c r="F191" s="5" t="s">
        <v>1985</v>
      </c>
      <c r="G191" s="5" t="s">
        <v>1571</v>
      </c>
      <c r="H191" s="5" t="s">
        <v>1986</v>
      </c>
      <c r="J191" s="5" t="s">
        <v>2838</v>
      </c>
    </row>
    <row r="192" spans="1:10">
      <c r="A192" s="5">
        <v>191</v>
      </c>
      <c r="B192" s="5" t="s">
        <v>1338</v>
      </c>
      <c r="C192" s="5" t="s">
        <v>96</v>
      </c>
      <c r="D192" s="5" t="s">
        <v>1987</v>
      </c>
      <c r="E192" s="5" t="s">
        <v>1988</v>
      </c>
      <c r="F192" s="5" t="s">
        <v>1989</v>
      </c>
      <c r="G192" s="5" t="s">
        <v>1725</v>
      </c>
      <c r="J192" s="5" t="s">
        <v>2838</v>
      </c>
    </row>
    <row r="193" spans="1:10">
      <c r="A193" s="5">
        <v>192</v>
      </c>
      <c r="B193" s="5" t="s">
        <v>1338</v>
      </c>
      <c r="C193" s="5" t="s">
        <v>96</v>
      </c>
      <c r="D193" s="5" t="s">
        <v>1990</v>
      </c>
      <c r="E193" s="5" t="s">
        <v>1991</v>
      </c>
      <c r="F193" s="5" t="s">
        <v>1992</v>
      </c>
      <c r="G193" s="5" t="s">
        <v>1725</v>
      </c>
      <c r="J193" s="5" t="s">
        <v>2838</v>
      </c>
    </row>
    <row r="194" spans="1:10">
      <c r="A194" s="5">
        <v>193</v>
      </c>
      <c r="B194" s="5" t="s">
        <v>1338</v>
      </c>
      <c r="C194" s="5" t="s">
        <v>96</v>
      </c>
      <c r="D194" s="5" t="s">
        <v>1993</v>
      </c>
      <c r="E194" s="5" t="s">
        <v>1994</v>
      </c>
      <c r="F194" s="5" t="s">
        <v>1995</v>
      </c>
      <c r="G194" s="5" t="s">
        <v>1725</v>
      </c>
      <c r="J194" s="5" t="s">
        <v>2838</v>
      </c>
    </row>
    <row r="195" spans="1:10">
      <c r="A195" s="5">
        <v>194</v>
      </c>
      <c r="B195" s="5" t="s">
        <v>1338</v>
      </c>
      <c r="C195" s="5" t="s">
        <v>96</v>
      </c>
      <c r="D195" s="5" t="s">
        <v>1996</v>
      </c>
      <c r="E195" s="5" t="s">
        <v>1997</v>
      </c>
      <c r="F195" s="5" t="s">
        <v>1998</v>
      </c>
      <c r="G195" s="5" t="s">
        <v>1647</v>
      </c>
      <c r="H195" s="5" t="s">
        <v>1999</v>
      </c>
      <c r="J195" s="5" t="s">
        <v>2838</v>
      </c>
    </row>
    <row r="196" spans="1:10">
      <c r="A196" s="5">
        <v>195</v>
      </c>
      <c r="B196" s="5" t="s">
        <v>1338</v>
      </c>
      <c r="C196" s="5" t="s">
        <v>96</v>
      </c>
      <c r="D196" s="5" t="s">
        <v>2000</v>
      </c>
      <c r="E196" s="5" t="s">
        <v>2001</v>
      </c>
      <c r="F196" s="5" t="s">
        <v>2002</v>
      </c>
      <c r="G196" s="5" t="s">
        <v>2003</v>
      </c>
      <c r="J196" s="5" t="s">
        <v>2838</v>
      </c>
    </row>
    <row r="197" spans="1:10">
      <c r="A197" s="5">
        <v>196</v>
      </c>
      <c r="B197" s="5" t="s">
        <v>1338</v>
      </c>
      <c r="C197" s="5" t="s">
        <v>96</v>
      </c>
      <c r="D197" s="5" t="s">
        <v>2004</v>
      </c>
      <c r="E197" s="5" t="s">
        <v>2005</v>
      </c>
      <c r="F197" s="5" t="s">
        <v>2006</v>
      </c>
      <c r="G197" s="5" t="s">
        <v>1571</v>
      </c>
      <c r="H197" s="5" t="s">
        <v>2007</v>
      </c>
      <c r="J197" s="5" t="s">
        <v>2838</v>
      </c>
    </row>
    <row r="198" spans="1:10">
      <c r="A198" s="5">
        <v>197</v>
      </c>
      <c r="B198" s="5" t="s">
        <v>1338</v>
      </c>
      <c r="C198" s="5" t="s">
        <v>96</v>
      </c>
      <c r="D198" s="5" t="s">
        <v>2008</v>
      </c>
      <c r="E198" s="5" t="s">
        <v>2009</v>
      </c>
      <c r="F198" s="5" t="s">
        <v>2010</v>
      </c>
      <c r="G198" s="5" t="s">
        <v>1365</v>
      </c>
      <c r="J198" s="5" t="s">
        <v>2838</v>
      </c>
    </row>
    <row r="199" spans="1:10">
      <c r="A199" s="5">
        <v>198</v>
      </c>
      <c r="B199" s="5" t="s">
        <v>1338</v>
      </c>
      <c r="C199" s="5" t="s">
        <v>96</v>
      </c>
      <c r="D199" s="5" t="s">
        <v>2011</v>
      </c>
      <c r="E199" s="5" t="s">
        <v>2012</v>
      </c>
      <c r="F199" s="5" t="s">
        <v>2013</v>
      </c>
      <c r="G199" s="5" t="s">
        <v>1365</v>
      </c>
      <c r="J199" s="5" t="s">
        <v>2838</v>
      </c>
    </row>
    <row r="200" spans="1:10">
      <c r="A200" s="5">
        <v>199</v>
      </c>
      <c r="B200" s="5" t="s">
        <v>1338</v>
      </c>
      <c r="C200" s="5" t="s">
        <v>96</v>
      </c>
      <c r="D200" s="5" t="s">
        <v>2014</v>
      </c>
      <c r="E200" s="5" t="s">
        <v>2015</v>
      </c>
      <c r="F200" s="5" t="s">
        <v>1566</v>
      </c>
      <c r="G200" s="5" t="s">
        <v>1630</v>
      </c>
      <c r="J200" s="5" t="s">
        <v>2838</v>
      </c>
    </row>
    <row r="201" spans="1:10">
      <c r="A201" s="5">
        <v>200</v>
      </c>
      <c r="B201" s="5" t="s">
        <v>1338</v>
      </c>
      <c r="C201" s="5" t="s">
        <v>96</v>
      </c>
      <c r="D201" s="5" t="s">
        <v>2016</v>
      </c>
      <c r="E201" s="5" t="s">
        <v>2017</v>
      </c>
      <c r="F201" s="5" t="s">
        <v>2018</v>
      </c>
      <c r="G201" s="5" t="s">
        <v>2019</v>
      </c>
      <c r="J201" s="5" t="s">
        <v>2838</v>
      </c>
    </row>
    <row r="202" spans="1:10">
      <c r="A202" s="5">
        <v>201</v>
      </c>
      <c r="B202" s="5" t="s">
        <v>1338</v>
      </c>
      <c r="C202" s="5" t="s">
        <v>96</v>
      </c>
      <c r="D202" s="5" t="s">
        <v>2020</v>
      </c>
      <c r="E202" s="5" t="s">
        <v>2021</v>
      </c>
      <c r="F202" s="5" t="s">
        <v>2018</v>
      </c>
      <c r="G202" s="5" t="s">
        <v>2022</v>
      </c>
      <c r="J202" s="5" t="s">
        <v>2838</v>
      </c>
    </row>
    <row r="203" spans="1:10">
      <c r="A203" s="5">
        <v>202</v>
      </c>
      <c r="B203" s="5" t="s">
        <v>1338</v>
      </c>
      <c r="C203" s="5" t="s">
        <v>96</v>
      </c>
      <c r="D203" s="5" t="s">
        <v>2023</v>
      </c>
      <c r="E203" s="5" t="s">
        <v>2024</v>
      </c>
      <c r="F203" s="5" t="s">
        <v>2025</v>
      </c>
      <c r="G203" s="5" t="s">
        <v>1350</v>
      </c>
      <c r="J203" s="5" t="s">
        <v>2838</v>
      </c>
    </row>
    <row r="204" spans="1:10">
      <c r="A204" s="5">
        <v>203</v>
      </c>
      <c r="B204" s="5" t="s">
        <v>1338</v>
      </c>
      <c r="C204" s="5" t="s">
        <v>96</v>
      </c>
      <c r="D204" s="5" t="s">
        <v>2026</v>
      </c>
      <c r="E204" s="5" t="s">
        <v>2027</v>
      </c>
      <c r="F204" s="5" t="s">
        <v>2028</v>
      </c>
      <c r="G204" s="5" t="s">
        <v>1571</v>
      </c>
      <c r="J204" s="5" t="s">
        <v>2838</v>
      </c>
    </row>
    <row r="205" spans="1:10">
      <c r="A205" s="5">
        <v>204</v>
      </c>
      <c r="B205" s="5" t="s">
        <v>1338</v>
      </c>
      <c r="C205" s="5" t="s">
        <v>96</v>
      </c>
      <c r="D205" s="5" t="s">
        <v>2029</v>
      </c>
      <c r="E205" s="5" t="s">
        <v>2030</v>
      </c>
      <c r="F205" s="5" t="s">
        <v>2031</v>
      </c>
      <c r="G205" s="5" t="s">
        <v>1630</v>
      </c>
      <c r="J205" s="5" t="s">
        <v>2838</v>
      </c>
    </row>
    <row r="206" spans="1:10">
      <c r="A206" s="5">
        <v>205</v>
      </c>
      <c r="B206" s="5" t="s">
        <v>1338</v>
      </c>
      <c r="C206" s="5" t="s">
        <v>96</v>
      </c>
      <c r="D206" s="5" t="s">
        <v>2032</v>
      </c>
      <c r="E206" s="5" t="s">
        <v>2033</v>
      </c>
      <c r="F206" s="5" t="s">
        <v>2034</v>
      </c>
      <c r="G206" s="5" t="s">
        <v>1556</v>
      </c>
      <c r="J206" s="5" t="s">
        <v>2838</v>
      </c>
    </row>
    <row r="207" spans="1:10">
      <c r="A207" s="5">
        <v>206</v>
      </c>
      <c r="B207" s="5" t="s">
        <v>1338</v>
      </c>
      <c r="C207" s="5" t="s">
        <v>96</v>
      </c>
      <c r="D207" s="5" t="s">
        <v>2035</v>
      </c>
      <c r="E207" s="5" t="s">
        <v>2036</v>
      </c>
      <c r="F207" s="5" t="s">
        <v>2037</v>
      </c>
      <c r="G207" s="5" t="s">
        <v>1617</v>
      </c>
      <c r="J207" s="5" t="s">
        <v>2838</v>
      </c>
    </row>
    <row r="208" spans="1:10">
      <c r="A208" s="5">
        <v>207</v>
      </c>
      <c r="B208" s="5" t="s">
        <v>1338</v>
      </c>
      <c r="C208" s="5" t="s">
        <v>96</v>
      </c>
      <c r="D208" s="5" t="s">
        <v>2038</v>
      </c>
      <c r="E208" s="5" t="s">
        <v>2039</v>
      </c>
      <c r="F208" s="5" t="s">
        <v>2040</v>
      </c>
      <c r="G208" s="5" t="s">
        <v>1751</v>
      </c>
      <c r="J208" s="5" t="s">
        <v>2838</v>
      </c>
    </row>
    <row r="209" spans="1:10">
      <c r="A209" s="5">
        <v>208</v>
      </c>
      <c r="B209" s="5" t="s">
        <v>1338</v>
      </c>
      <c r="C209" s="5" t="s">
        <v>96</v>
      </c>
      <c r="D209" s="5" t="s">
        <v>2041</v>
      </c>
      <c r="E209" s="5" t="s">
        <v>2042</v>
      </c>
      <c r="F209" s="5" t="s">
        <v>2043</v>
      </c>
      <c r="G209" s="5" t="s">
        <v>1346</v>
      </c>
      <c r="J209" s="5" t="s">
        <v>2838</v>
      </c>
    </row>
    <row r="210" spans="1:10">
      <c r="A210" s="5">
        <v>209</v>
      </c>
      <c r="B210" s="5" t="s">
        <v>1338</v>
      </c>
      <c r="C210" s="5" t="s">
        <v>96</v>
      </c>
      <c r="D210" s="5" t="s">
        <v>2044</v>
      </c>
      <c r="E210" s="5" t="s">
        <v>2045</v>
      </c>
      <c r="F210" s="5" t="s">
        <v>1383</v>
      </c>
      <c r="G210" s="5" t="s">
        <v>2046</v>
      </c>
      <c r="J210" s="5" t="s">
        <v>2838</v>
      </c>
    </row>
    <row r="211" spans="1:10">
      <c r="A211" s="5">
        <v>210</v>
      </c>
      <c r="B211" s="5" t="s">
        <v>1338</v>
      </c>
      <c r="C211" s="5" t="s">
        <v>96</v>
      </c>
      <c r="D211" s="5" t="s">
        <v>2047</v>
      </c>
      <c r="E211" s="5" t="s">
        <v>2048</v>
      </c>
      <c r="F211" s="5" t="s">
        <v>2049</v>
      </c>
      <c r="G211" s="5" t="s">
        <v>1630</v>
      </c>
      <c r="J211" s="5" t="s">
        <v>2838</v>
      </c>
    </row>
    <row r="212" spans="1:10">
      <c r="A212" s="5">
        <v>211</v>
      </c>
      <c r="B212" s="5" t="s">
        <v>1338</v>
      </c>
      <c r="C212" s="5" t="s">
        <v>96</v>
      </c>
      <c r="D212" s="5" t="s">
        <v>2050</v>
      </c>
      <c r="E212" s="5" t="s">
        <v>2051</v>
      </c>
      <c r="F212" s="5" t="s">
        <v>2052</v>
      </c>
      <c r="G212" s="5" t="s">
        <v>1420</v>
      </c>
      <c r="J212" s="5" t="s">
        <v>2838</v>
      </c>
    </row>
    <row r="213" spans="1:10">
      <c r="A213" s="5">
        <v>212</v>
      </c>
      <c r="B213" s="5" t="s">
        <v>1338</v>
      </c>
      <c r="C213" s="5" t="s">
        <v>96</v>
      </c>
      <c r="D213" s="5" t="s">
        <v>2053</v>
      </c>
      <c r="E213" s="5" t="s">
        <v>2054</v>
      </c>
      <c r="F213" s="5" t="s">
        <v>2055</v>
      </c>
      <c r="G213" s="5" t="s">
        <v>1346</v>
      </c>
      <c r="J213" s="5" t="s">
        <v>2838</v>
      </c>
    </row>
    <row r="214" spans="1:10">
      <c r="A214" s="5">
        <v>213</v>
      </c>
      <c r="B214" s="5" t="s">
        <v>1338</v>
      </c>
      <c r="C214" s="5" t="s">
        <v>96</v>
      </c>
      <c r="D214" s="5" t="s">
        <v>2056</v>
      </c>
      <c r="E214" s="5" t="s">
        <v>2057</v>
      </c>
      <c r="F214" s="5" t="s">
        <v>2058</v>
      </c>
      <c r="G214" s="5" t="s">
        <v>1406</v>
      </c>
      <c r="J214" s="5" t="s">
        <v>2838</v>
      </c>
    </row>
    <row r="215" spans="1:10">
      <c r="A215" s="5">
        <v>214</v>
      </c>
      <c r="B215" s="5" t="s">
        <v>1338</v>
      </c>
      <c r="C215" s="5" t="s">
        <v>96</v>
      </c>
      <c r="D215" s="5" t="s">
        <v>2059</v>
      </c>
      <c r="E215" s="5" t="s">
        <v>2060</v>
      </c>
      <c r="F215" s="5" t="s">
        <v>2061</v>
      </c>
      <c r="G215" s="5" t="s">
        <v>1420</v>
      </c>
      <c r="J215" s="5" t="s">
        <v>2838</v>
      </c>
    </row>
    <row r="216" spans="1:10">
      <c r="A216" s="5">
        <v>215</v>
      </c>
      <c r="B216" s="5" t="s">
        <v>1338</v>
      </c>
      <c r="C216" s="5" t="s">
        <v>96</v>
      </c>
      <c r="D216" s="5" t="s">
        <v>2062</v>
      </c>
      <c r="E216" s="5" t="s">
        <v>2063</v>
      </c>
      <c r="F216" s="5" t="s">
        <v>2064</v>
      </c>
      <c r="G216" s="5" t="s">
        <v>1365</v>
      </c>
      <c r="H216" s="5" t="s">
        <v>2065</v>
      </c>
      <c r="J216" s="5" t="s">
        <v>2838</v>
      </c>
    </row>
    <row r="217" spans="1:10">
      <c r="A217" s="5">
        <v>216</v>
      </c>
      <c r="B217" s="5" t="s">
        <v>1338</v>
      </c>
      <c r="C217" s="5" t="s">
        <v>96</v>
      </c>
      <c r="D217" s="5" t="s">
        <v>2066</v>
      </c>
      <c r="E217" s="5" t="s">
        <v>2067</v>
      </c>
      <c r="F217" s="5" t="s">
        <v>2068</v>
      </c>
      <c r="G217" s="5" t="s">
        <v>1461</v>
      </c>
      <c r="J217" s="5" t="s">
        <v>2838</v>
      </c>
    </row>
    <row r="218" spans="1:10">
      <c r="A218" s="5">
        <v>217</v>
      </c>
      <c r="B218" s="5" t="s">
        <v>1338</v>
      </c>
      <c r="C218" s="5" t="s">
        <v>96</v>
      </c>
      <c r="D218" s="5" t="s">
        <v>2069</v>
      </c>
      <c r="E218" s="5" t="s">
        <v>2070</v>
      </c>
      <c r="F218" s="5" t="s">
        <v>2071</v>
      </c>
      <c r="G218" s="5" t="s">
        <v>1610</v>
      </c>
      <c r="J218" s="5" t="s">
        <v>2838</v>
      </c>
    </row>
    <row r="219" spans="1:10">
      <c r="A219" s="5">
        <v>218</v>
      </c>
      <c r="B219" s="5" t="s">
        <v>1338</v>
      </c>
      <c r="C219" s="5" t="s">
        <v>96</v>
      </c>
      <c r="D219" s="5" t="s">
        <v>2072</v>
      </c>
      <c r="E219" s="5" t="s">
        <v>2073</v>
      </c>
      <c r="F219" s="5" t="s">
        <v>2074</v>
      </c>
      <c r="G219" s="5" t="s">
        <v>1420</v>
      </c>
      <c r="J219" s="5" t="s">
        <v>2838</v>
      </c>
    </row>
    <row r="220" spans="1:10">
      <c r="A220" s="5">
        <v>219</v>
      </c>
      <c r="B220" s="5" t="s">
        <v>1338</v>
      </c>
      <c r="C220" s="5" t="s">
        <v>96</v>
      </c>
      <c r="D220" s="5" t="s">
        <v>2075</v>
      </c>
      <c r="E220" s="5" t="s">
        <v>2076</v>
      </c>
      <c r="F220" s="5" t="s">
        <v>2077</v>
      </c>
      <c r="G220" s="5" t="s">
        <v>2078</v>
      </c>
      <c r="J220" s="5" t="s">
        <v>2838</v>
      </c>
    </row>
    <row r="221" spans="1:10">
      <c r="A221" s="5">
        <v>220</v>
      </c>
      <c r="B221" s="5" t="s">
        <v>1338</v>
      </c>
      <c r="C221" s="5" t="s">
        <v>96</v>
      </c>
      <c r="D221" s="5" t="s">
        <v>2079</v>
      </c>
      <c r="E221" s="5" t="s">
        <v>2080</v>
      </c>
      <c r="F221" s="5" t="s">
        <v>2081</v>
      </c>
      <c r="G221" s="5" t="s">
        <v>1804</v>
      </c>
      <c r="J221" s="5" t="s">
        <v>2838</v>
      </c>
    </row>
    <row r="222" spans="1:10">
      <c r="A222" s="5">
        <v>221</v>
      </c>
      <c r="B222" s="5" t="s">
        <v>1338</v>
      </c>
      <c r="C222" s="5" t="s">
        <v>96</v>
      </c>
      <c r="D222" s="5" t="s">
        <v>2082</v>
      </c>
      <c r="E222" s="5" t="s">
        <v>2083</v>
      </c>
      <c r="F222" s="5" t="s">
        <v>2084</v>
      </c>
      <c r="G222" s="5" t="s">
        <v>1355</v>
      </c>
      <c r="H222" s="5" t="s">
        <v>2085</v>
      </c>
      <c r="J222" s="5" t="s">
        <v>2838</v>
      </c>
    </row>
    <row r="223" spans="1:10">
      <c r="A223" s="5">
        <v>222</v>
      </c>
      <c r="B223" s="5" t="s">
        <v>1338</v>
      </c>
      <c r="C223" s="5" t="s">
        <v>96</v>
      </c>
      <c r="D223" s="5" t="s">
        <v>2086</v>
      </c>
      <c r="E223" s="5" t="s">
        <v>2087</v>
      </c>
      <c r="F223" s="5" t="s">
        <v>2088</v>
      </c>
      <c r="G223" s="5" t="s">
        <v>1437</v>
      </c>
      <c r="J223" s="5" t="s">
        <v>2838</v>
      </c>
    </row>
    <row r="224" spans="1:10">
      <c r="A224" s="5">
        <v>223</v>
      </c>
      <c r="B224" s="5" t="s">
        <v>1338</v>
      </c>
      <c r="C224" s="5" t="s">
        <v>96</v>
      </c>
      <c r="D224" s="5" t="s">
        <v>2089</v>
      </c>
      <c r="E224" s="5" t="s">
        <v>2090</v>
      </c>
      <c r="F224" s="5" t="s">
        <v>2091</v>
      </c>
      <c r="G224" s="5" t="s">
        <v>1399</v>
      </c>
      <c r="J224" s="5" t="s">
        <v>2838</v>
      </c>
    </row>
    <row r="225" spans="1:10">
      <c r="A225" s="5">
        <v>224</v>
      </c>
      <c r="B225" s="5" t="s">
        <v>1338</v>
      </c>
      <c r="C225" s="5" t="s">
        <v>96</v>
      </c>
      <c r="D225" s="5" t="s">
        <v>2092</v>
      </c>
      <c r="E225" s="5" t="s">
        <v>2093</v>
      </c>
      <c r="F225" s="5" t="s">
        <v>2094</v>
      </c>
      <c r="G225" s="5" t="s">
        <v>1369</v>
      </c>
      <c r="J225" s="5" t="s">
        <v>2838</v>
      </c>
    </row>
    <row r="226" spans="1:10">
      <c r="A226" s="5">
        <v>225</v>
      </c>
      <c r="B226" s="5" t="s">
        <v>1338</v>
      </c>
      <c r="C226" s="5" t="s">
        <v>96</v>
      </c>
      <c r="D226" s="5" t="s">
        <v>2095</v>
      </c>
      <c r="E226" s="5" t="s">
        <v>2096</v>
      </c>
      <c r="F226" s="5" t="s">
        <v>2097</v>
      </c>
      <c r="G226" s="5" t="s">
        <v>1461</v>
      </c>
      <c r="J226" s="5" t="s">
        <v>2838</v>
      </c>
    </row>
    <row r="227" spans="1:10">
      <c r="A227" s="5">
        <v>226</v>
      </c>
      <c r="B227" s="5" t="s">
        <v>1338</v>
      </c>
      <c r="C227" s="5" t="s">
        <v>96</v>
      </c>
      <c r="D227" s="5" t="s">
        <v>2098</v>
      </c>
      <c r="E227" s="5" t="s">
        <v>2099</v>
      </c>
      <c r="F227" s="5" t="s">
        <v>2100</v>
      </c>
      <c r="G227" s="5" t="s">
        <v>1830</v>
      </c>
      <c r="J227" s="5" t="s">
        <v>2838</v>
      </c>
    </row>
    <row r="228" spans="1:10">
      <c r="A228" s="5">
        <v>227</v>
      </c>
      <c r="B228" s="5" t="s">
        <v>1338</v>
      </c>
      <c r="C228" s="5" t="s">
        <v>96</v>
      </c>
      <c r="D228" s="5" t="s">
        <v>2101</v>
      </c>
      <c r="E228" s="5" t="s">
        <v>2102</v>
      </c>
      <c r="F228" s="5" t="s">
        <v>2103</v>
      </c>
      <c r="G228" s="5" t="s">
        <v>1399</v>
      </c>
      <c r="J228" s="5" t="s">
        <v>2838</v>
      </c>
    </row>
    <row r="229" spans="1:10">
      <c r="A229" s="5">
        <v>228</v>
      </c>
      <c r="B229" s="5" t="s">
        <v>1338</v>
      </c>
      <c r="C229" s="5" t="s">
        <v>96</v>
      </c>
      <c r="D229" s="5" t="s">
        <v>2104</v>
      </c>
      <c r="E229" s="5" t="s">
        <v>2105</v>
      </c>
      <c r="F229" s="5" t="s">
        <v>2106</v>
      </c>
      <c r="G229" s="5" t="s">
        <v>1399</v>
      </c>
      <c r="J229" s="5" t="s">
        <v>2838</v>
      </c>
    </row>
    <row r="230" spans="1:10">
      <c r="A230" s="5">
        <v>229</v>
      </c>
      <c r="B230" s="5" t="s">
        <v>1338</v>
      </c>
      <c r="C230" s="5" t="s">
        <v>96</v>
      </c>
      <c r="D230" s="5" t="s">
        <v>2107</v>
      </c>
      <c r="E230" s="5" t="s">
        <v>2108</v>
      </c>
      <c r="F230" s="5" t="s">
        <v>2109</v>
      </c>
      <c r="G230" s="5" t="s">
        <v>1761</v>
      </c>
      <c r="J230" s="5" t="s">
        <v>2838</v>
      </c>
    </row>
    <row r="231" spans="1:10">
      <c r="A231" s="5">
        <v>230</v>
      </c>
      <c r="B231" s="5" t="s">
        <v>1338</v>
      </c>
      <c r="C231" s="5" t="s">
        <v>96</v>
      </c>
      <c r="D231" s="5" t="s">
        <v>2110</v>
      </c>
      <c r="E231" s="5" t="s">
        <v>2111</v>
      </c>
      <c r="F231" s="5" t="s">
        <v>1639</v>
      </c>
      <c r="G231" s="5" t="s">
        <v>2112</v>
      </c>
      <c r="J231" s="5" t="s">
        <v>2838</v>
      </c>
    </row>
    <row r="232" spans="1:10">
      <c r="A232" s="5">
        <v>231</v>
      </c>
      <c r="B232" s="5" t="s">
        <v>1338</v>
      </c>
      <c r="C232" s="5" t="s">
        <v>96</v>
      </c>
      <c r="D232" s="5" t="s">
        <v>2113</v>
      </c>
      <c r="E232" s="5" t="s">
        <v>2114</v>
      </c>
      <c r="F232" s="5" t="s">
        <v>2115</v>
      </c>
      <c r="G232" s="5" t="s">
        <v>1556</v>
      </c>
      <c r="J232" s="5" t="s">
        <v>2838</v>
      </c>
    </row>
    <row r="233" spans="1:10">
      <c r="A233" s="5">
        <v>232</v>
      </c>
      <c r="B233" s="5" t="s">
        <v>1338</v>
      </c>
      <c r="C233" s="5" t="s">
        <v>96</v>
      </c>
      <c r="D233" s="5" t="s">
        <v>2116</v>
      </c>
      <c r="E233" s="5" t="s">
        <v>2117</v>
      </c>
      <c r="F233" s="5" t="s">
        <v>2118</v>
      </c>
      <c r="G233" s="5" t="s">
        <v>1355</v>
      </c>
      <c r="J233" s="5" t="s">
        <v>2838</v>
      </c>
    </row>
    <row r="234" spans="1:10">
      <c r="A234" s="5">
        <v>233</v>
      </c>
      <c r="B234" s="5" t="s">
        <v>1338</v>
      </c>
      <c r="C234" s="5" t="s">
        <v>96</v>
      </c>
      <c r="D234" s="5" t="s">
        <v>2119</v>
      </c>
      <c r="E234" s="5" t="s">
        <v>2120</v>
      </c>
      <c r="F234" s="5" t="s">
        <v>2121</v>
      </c>
      <c r="G234" s="5" t="s">
        <v>1420</v>
      </c>
      <c r="J234" s="5" t="s">
        <v>2838</v>
      </c>
    </row>
    <row r="235" spans="1:10">
      <c r="A235" s="5">
        <v>234</v>
      </c>
      <c r="B235" s="5" t="s">
        <v>1338</v>
      </c>
      <c r="C235" s="5" t="s">
        <v>96</v>
      </c>
      <c r="D235" s="5" t="s">
        <v>2122</v>
      </c>
      <c r="E235" s="5" t="s">
        <v>2123</v>
      </c>
      <c r="F235" s="5" t="s">
        <v>2124</v>
      </c>
      <c r="G235" s="5" t="s">
        <v>1365</v>
      </c>
      <c r="J235" s="5" t="s">
        <v>2838</v>
      </c>
    </row>
    <row r="236" spans="1:10">
      <c r="A236" s="5">
        <v>235</v>
      </c>
      <c r="B236" s="5" t="s">
        <v>1338</v>
      </c>
      <c r="C236" s="5" t="s">
        <v>96</v>
      </c>
      <c r="D236" s="5" t="s">
        <v>2125</v>
      </c>
      <c r="E236" s="5" t="s">
        <v>2126</v>
      </c>
      <c r="F236" s="5" t="s">
        <v>2127</v>
      </c>
      <c r="G236" s="5" t="s">
        <v>1591</v>
      </c>
      <c r="J236" s="5" t="s">
        <v>2838</v>
      </c>
    </row>
    <row r="237" spans="1:10">
      <c r="A237" s="5">
        <v>236</v>
      </c>
      <c r="B237" s="5" t="s">
        <v>1338</v>
      </c>
      <c r="C237" s="5" t="s">
        <v>96</v>
      </c>
      <c r="D237" s="5" t="s">
        <v>2128</v>
      </c>
      <c r="E237" s="5" t="s">
        <v>2129</v>
      </c>
      <c r="F237" s="5" t="s">
        <v>2130</v>
      </c>
      <c r="G237" s="5" t="s">
        <v>2131</v>
      </c>
      <c r="J237" s="5" t="s">
        <v>2838</v>
      </c>
    </row>
    <row r="238" spans="1:10">
      <c r="A238" s="5">
        <v>237</v>
      </c>
      <c r="B238" s="5" t="s">
        <v>1338</v>
      </c>
      <c r="C238" s="5" t="s">
        <v>96</v>
      </c>
      <c r="D238" s="5" t="s">
        <v>2132</v>
      </c>
      <c r="E238" s="5" t="s">
        <v>2133</v>
      </c>
      <c r="F238" s="5" t="s">
        <v>2134</v>
      </c>
      <c r="G238" s="5" t="s">
        <v>1556</v>
      </c>
      <c r="J238" s="5" t="s">
        <v>2838</v>
      </c>
    </row>
    <row r="239" spans="1:10">
      <c r="A239" s="5">
        <v>238</v>
      </c>
      <c r="B239" s="5" t="s">
        <v>1338</v>
      </c>
      <c r="C239" s="5" t="s">
        <v>96</v>
      </c>
      <c r="D239" s="5" t="s">
        <v>2135</v>
      </c>
      <c r="E239" s="5" t="s">
        <v>2136</v>
      </c>
      <c r="F239" s="5" t="s">
        <v>2137</v>
      </c>
      <c r="G239" s="5" t="s">
        <v>1630</v>
      </c>
      <c r="J239" s="5" t="s">
        <v>2838</v>
      </c>
    </row>
    <row r="240" spans="1:10">
      <c r="A240" s="5">
        <v>239</v>
      </c>
      <c r="B240" s="5" t="s">
        <v>1338</v>
      </c>
      <c r="C240" s="5" t="s">
        <v>96</v>
      </c>
      <c r="D240" s="5" t="s">
        <v>2138</v>
      </c>
      <c r="E240" s="5" t="s">
        <v>2139</v>
      </c>
      <c r="F240" s="5" t="s">
        <v>2140</v>
      </c>
      <c r="G240" s="5" t="s">
        <v>1380</v>
      </c>
      <c r="J240" s="5" t="s">
        <v>2838</v>
      </c>
    </row>
    <row r="241" spans="1:10">
      <c r="A241" s="5">
        <v>240</v>
      </c>
      <c r="B241" s="5" t="s">
        <v>1338</v>
      </c>
      <c r="C241" s="5" t="s">
        <v>96</v>
      </c>
      <c r="D241" s="5" t="s">
        <v>2141</v>
      </c>
      <c r="E241" s="5" t="s">
        <v>2142</v>
      </c>
      <c r="F241" s="5" t="s">
        <v>2143</v>
      </c>
      <c r="G241" s="5" t="s">
        <v>1380</v>
      </c>
      <c r="J241" s="5" t="s">
        <v>2838</v>
      </c>
    </row>
    <row r="242" spans="1:10">
      <c r="A242" s="5">
        <v>241</v>
      </c>
      <c r="B242" s="5" t="s">
        <v>1338</v>
      </c>
      <c r="C242" s="5" t="s">
        <v>96</v>
      </c>
      <c r="D242" s="5" t="s">
        <v>2144</v>
      </c>
      <c r="E242" s="5" t="s">
        <v>2145</v>
      </c>
      <c r="F242" s="5" t="s">
        <v>2146</v>
      </c>
      <c r="G242" s="5" t="s">
        <v>1461</v>
      </c>
      <c r="J242" s="5" t="s">
        <v>2838</v>
      </c>
    </row>
    <row r="243" spans="1:10">
      <c r="A243" s="5">
        <v>242</v>
      </c>
      <c r="B243" s="5" t="s">
        <v>1338</v>
      </c>
      <c r="C243" s="5" t="s">
        <v>96</v>
      </c>
      <c r="D243" s="5" t="s">
        <v>2147</v>
      </c>
      <c r="E243" s="5" t="s">
        <v>2148</v>
      </c>
      <c r="F243" s="5" t="s">
        <v>2149</v>
      </c>
      <c r="G243" s="5" t="s">
        <v>1365</v>
      </c>
      <c r="J243" s="5" t="s">
        <v>2838</v>
      </c>
    </row>
    <row r="244" spans="1:10">
      <c r="A244" s="5">
        <v>243</v>
      </c>
      <c r="B244" s="5" t="s">
        <v>1338</v>
      </c>
      <c r="C244" s="5" t="s">
        <v>96</v>
      </c>
      <c r="D244" s="5" t="s">
        <v>2150</v>
      </c>
      <c r="E244" s="5" t="s">
        <v>2151</v>
      </c>
      <c r="F244" s="5" t="s">
        <v>1575</v>
      </c>
      <c r="G244" s="5" t="s">
        <v>1355</v>
      </c>
      <c r="J244" s="5" t="s">
        <v>2838</v>
      </c>
    </row>
    <row r="245" spans="1:10">
      <c r="A245" s="5">
        <v>244</v>
      </c>
      <c r="B245" s="5" t="s">
        <v>1338</v>
      </c>
      <c r="C245" s="5" t="s">
        <v>96</v>
      </c>
      <c r="D245" s="5" t="s">
        <v>2152</v>
      </c>
      <c r="E245" s="5" t="s">
        <v>2153</v>
      </c>
      <c r="F245" s="5" t="s">
        <v>2154</v>
      </c>
      <c r="G245" s="5" t="s">
        <v>1461</v>
      </c>
      <c r="J245" s="5" t="s">
        <v>2838</v>
      </c>
    </row>
    <row r="246" spans="1:10">
      <c r="A246" s="5">
        <v>245</v>
      </c>
      <c r="B246" s="5" t="s">
        <v>1338</v>
      </c>
      <c r="C246" s="5" t="s">
        <v>96</v>
      </c>
      <c r="D246" s="5" t="s">
        <v>2155</v>
      </c>
      <c r="E246" s="5" t="s">
        <v>2156</v>
      </c>
      <c r="F246" s="5" t="s">
        <v>2157</v>
      </c>
      <c r="G246" s="5" t="s">
        <v>1556</v>
      </c>
      <c r="J246" s="5" t="s">
        <v>2838</v>
      </c>
    </row>
    <row r="247" spans="1:10">
      <c r="A247" s="5">
        <v>246</v>
      </c>
      <c r="B247" s="5" t="s">
        <v>1338</v>
      </c>
      <c r="C247" s="5" t="s">
        <v>96</v>
      </c>
      <c r="D247" s="5" t="s">
        <v>2158</v>
      </c>
      <c r="E247" s="5" t="s">
        <v>2159</v>
      </c>
      <c r="F247" s="5" t="s">
        <v>2160</v>
      </c>
      <c r="G247" s="5" t="s">
        <v>1369</v>
      </c>
      <c r="J247" s="5" t="s">
        <v>2838</v>
      </c>
    </row>
    <row r="248" spans="1:10">
      <c r="A248" s="5">
        <v>247</v>
      </c>
      <c r="B248" s="5" t="s">
        <v>1338</v>
      </c>
      <c r="C248" s="5" t="s">
        <v>96</v>
      </c>
      <c r="D248" s="5" t="s">
        <v>2161</v>
      </c>
      <c r="E248" s="5" t="s">
        <v>2162</v>
      </c>
      <c r="F248" s="5" t="s">
        <v>2163</v>
      </c>
      <c r="G248" s="5" t="s">
        <v>1369</v>
      </c>
      <c r="J248" s="5" t="s">
        <v>2838</v>
      </c>
    </row>
    <row r="249" spans="1:10">
      <c r="A249" s="5">
        <v>248</v>
      </c>
      <c r="B249" s="5" t="s">
        <v>1338</v>
      </c>
      <c r="C249" s="5" t="s">
        <v>96</v>
      </c>
      <c r="D249" s="5" t="s">
        <v>2164</v>
      </c>
      <c r="E249" s="5" t="s">
        <v>2165</v>
      </c>
      <c r="F249" s="5" t="s">
        <v>2166</v>
      </c>
      <c r="G249" s="5" t="s">
        <v>1391</v>
      </c>
      <c r="J249" s="5" t="s">
        <v>2838</v>
      </c>
    </row>
    <row r="250" spans="1:10">
      <c r="A250" s="5">
        <v>249</v>
      </c>
      <c r="B250" s="5" t="s">
        <v>1338</v>
      </c>
      <c r="C250" s="5" t="s">
        <v>96</v>
      </c>
      <c r="D250" s="5" t="s">
        <v>2167</v>
      </c>
      <c r="E250" s="5" t="s">
        <v>2168</v>
      </c>
      <c r="F250" s="5" t="s">
        <v>2169</v>
      </c>
      <c r="G250" s="5" t="s">
        <v>1478</v>
      </c>
      <c r="H250" s="5" t="s">
        <v>2170</v>
      </c>
      <c r="J250" s="5" t="s">
        <v>2838</v>
      </c>
    </row>
    <row r="251" spans="1:10">
      <c r="A251" s="5">
        <v>250</v>
      </c>
      <c r="B251" s="5" t="s">
        <v>1338</v>
      </c>
      <c r="C251" s="5" t="s">
        <v>96</v>
      </c>
      <c r="D251" s="5" t="s">
        <v>2171</v>
      </c>
      <c r="E251" s="5" t="s">
        <v>2172</v>
      </c>
      <c r="F251" s="5" t="s">
        <v>2173</v>
      </c>
      <c r="G251" s="5" t="s">
        <v>1437</v>
      </c>
      <c r="J251" s="5" t="s">
        <v>2838</v>
      </c>
    </row>
    <row r="252" spans="1:10">
      <c r="A252" s="5">
        <v>251</v>
      </c>
      <c r="B252" s="5" t="s">
        <v>1338</v>
      </c>
      <c r="C252" s="5" t="s">
        <v>96</v>
      </c>
      <c r="D252" s="5" t="s">
        <v>2174</v>
      </c>
      <c r="E252" s="5" t="s">
        <v>2175</v>
      </c>
      <c r="F252" s="5" t="s">
        <v>2176</v>
      </c>
      <c r="G252" s="5" t="s">
        <v>1369</v>
      </c>
      <c r="J252" s="5" t="s">
        <v>2838</v>
      </c>
    </row>
    <row r="253" spans="1:10">
      <c r="A253" s="5">
        <v>252</v>
      </c>
      <c r="B253" s="5" t="s">
        <v>1338</v>
      </c>
      <c r="C253" s="5" t="s">
        <v>96</v>
      </c>
      <c r="D253" s="5" t="s">
        <v>2177</v>
      </c>
      <c r="E253" s="5" t="s">
        <v>2178</v>
      </c>
      <c r="F253" s="5" t="s">
        <v>2179</v>
      </c>
      <c r="G253" s="5" t="s">
        <v>1369</v>
      </c>
      <c r="J253" s="5" t="s">
        <v>2838</v>
      </c>
    </row>
    <row r="254" spans="1:10">
      <c r="A254" s="5">
        <v>253</v>
      </c>
      <c r="B254" s="5" t="s">
        <v>1338</v>
      </c>
      <c r="C254" s="5" t="s">
        <v>96</v>
      </c>
      <c r="D254" s="5" t="s">
        <v>2180</v>
      </c>
      <c r="E254" s="5" t="s">
        <v>2181</v>
      </c>
      <c r="F254" s="5" t="s">
        <v>2182</v>
      </c>
      <c r="G254" s="5" t="s">
        <v>1369</v>
      </c>
      <c r="J254" s="5" t="s">
        <v>2838</v>
      </c>
    </row>
    <row r="255" spans="1:10">
      <c r="A255" s="5">
        <v>254</v>
      </c>
      <c r="B255" s="5" t="s">
        <v>1338</v>
      </c>
      <c r="C255" s="5" t="s">
        <v>96</v>
      </c>
      <c r="D255" s="5" t="s">
        <v>2183</v>
      </c>
      <c r="E255" s="5" t="s">
        <v>2184</v>
      </c>
      <c r="F255" s="5" t="s">
        <v>2185</v>
      </c>
      <c r="G255" s="5" t="s">
        <v>1610</v>
      </c>
      <c r="J255" s="5" t="s">
        <v>2838</v>
      </c>
    </row>
    <row r="256" spans="1:10">
      <c r="A256" s="5">
        <v>255</v>
      </c>
      <c r="B256" s="5" t="s">
        <v>1338</v>
      </c>
      <c r="C256" s="5" t="s">
        <v>96</v>
      </c>
      <c r="D256" s="5" t="s">
        <v>2186</v>
      </c>
      <c r="E256" s="5" t="s">
        <v>2184</v>
      </c>
      <c r="F256" s="5" t="s">
        <v>2187</v>
      </c>
      <c r="G256" s="5" t="s">
        <v>1556</v>
      </c>
      <c r="J256" s="5" t="s">
        <v>2838</v>
      </c>
    </row>
    <row r="257" spans="1:10">
      <c r="A257" s="5">
        <v>256</v>
      </c>
      <c r="B257" s="5" t="s">
        <v>1338</v>
      </c>
      <c r="C257" s="5" t="s">
        <v>96</v>
      </c>
      <c r="D257" s="5" t="s">
        <v>2188</v>
      </c>
      <c r="E257" s="5" t="s">
        <v>2184</v>
      </c>
      <c r="F257" s="5" t="s">
        <v>2189</v>
      </c>
      <c r="G257" s="5" t="s">
        <v>1630</v>
      </c>
      <c r="J257" s="5" t="s">
        <v>2838</v>
      </c>
    </row>
    <row r="258" spans="1:10">
      <c r="A258" s="5">
        <v>257</v>
      </c>
      <c r="B258" s="5" t="s">
        <v>1338</v>
      </c>
      <c r="C258" s="5" t="s">
        <v>96</v>
      </c>
      <c r="D258" s="5" t="s">
        <v>2190</v>
      </c>
      <c r="E258" s="5" t="s">
        <v>2191</v>
      </c>
      <c r="F258" s="5" t="s">
        <v>2192</v>
      </c>
      <c r="G258" s="5" t="s">
        <v>2193</v>
      </c>
      <c r="J258" s="5" t="s">
        <v>2838</v>
      </c>
    </row>
    <row r="259" spans="1:10">
      <c r="A259" s="5">
        <v>258</v>
      </c>
      <c r="B259" s="5" t="s">
        <v>1338</v>
      </c>
      <c r="C259" s="5" t="s">
        <v>96</v>
      </c>
      <c r="D259" s="5" t="s">
        <v>2194</v>
      </c>
      <c r="E259" s="5" t="s">
        <v>2195</v>
      </c>
      <c r="F259" s="5" t="s">
        <v>2196</v>
      </c>
      <c r="G259" s="5" t="s">
        <v>1346</v>
      </c>
      <c r="J259" s="5" t="s">
        <v>2838</v>
      </c>
    </row>
    <row r="260" spans="1:10">
      <c r="A260" s="5">
        <v>259</v>
      </c>
      <c r="B260" s="5" t="s">
        <v>1338</v>
      </c>
      <c r="C260" s="5" t="s">
        <v>96</v>
      </c>
      <c r="D260" s="5" t="s">
        <v>2197</v>
      </c>
      <c r="E260" s="5" t="s">
        <v>2198</v>
      </c>
      <c r="F260" s="5" t="s">
        <v>2199</v>
      </c>
      <c r="G260" s="5" t="s">
        <v>1373</v>
      </c>
      <c r="J260" s="5" t="s">
        <v>2838</v>
      </c>
    </row>
    <row r="261" spans="1:10">
      <c r="A261" s="5">
        <v>260</v>
      </c>
      <c r="B261" s="5" t="s">
        <v>1338</v>
      </c>
      <c r="C261" s="5" t="s">
        <v>96</v>
      </c>
      <c r="D261" s="5" t="s">
        <v>2200</v>
      </c>
      <c r="E261" s="5" t="s">
        <v>2201</v>
      </c>
      <c r="F261" s="5" t="s">
        <v>2202</v>
      </c>
      <c r="G261" s="5" t="s">
        <v>1391</v>
      </c>
      <c r="J261" s="5" t="s">
        <v>2838</v>
      </c>
    </row>
    <row r="262" spans="1:10">
      <c r="A262" s="5">
        <v>261</v>
      </c>
      <c r="B262" s="5" t="s">
        <v>1338</v>
      </c>
      <c r="C262" s="5" t="s">
        <v>96</v>
      </c>
      <c r="D262" s="5" t="s">
        <v>2203</v>
      </c>
      <c r="E262" s="5" t="s">
        <v>2204</v>
      </c>
      <c r="F262" s="5" t="s">
        <v>2205</v>
      </c>
      <c r="G262" s="5" t="s">
        <v>1721</v>
      </c>
      <c r="J262" s="5" t="s">
        <v>2838</v>
      </c>
    </row>
    <row r="263" spans="1:10">
      <c r="A263" s="5">
        <v>262</v>
      </c>
      <c r="B263" s="5" t="s">
        <v>1338</v>
      </c>
      <c r="C263" s="5" t="s">
        <v>96</v>
      </c>
      <c r="D263" s="5" t="s">
        <v>2206</v>
      </c>
      <c r="E263" s="5" t="s">
        <v>2207</v>
      </c>
      <c r="F263" s="5" t="s">
        <v>2208</v>
      </c>
      <c r="G263" s="5" t="s">
        <v>1733</v>
      </c>
      <c r="J263" s="5" t="s">
        <v>2838</v>
      </c>
    </row>
    <row r="264" spans="1:10">
      <c r="A264" s="5">
        <v>263</v>
      </c>
      <c r="B264" s="5" t="s">
        <v>1338</v>
      </c>
      <c r="C264" s="5" t="s">
        <v>96</v>
      </c>
      <c r="D264" s="5" t="s">
        <v>2209</v>
      </c>
      <c r="E264" s="5" t="s">
        <v>2210</v>
      </c>
      <c r="F264" s="5" t="s">
        <v>2211</v>
      </c>
      <c r="G264" s="5" t="s">
        <v>1346</v>
      </c>
      <c r="H264" s="5" t="s">
        <v>2212</v>
      </c>
      <c r="J264" s="5" t="s">
        <v>2838</v>
      </c>
    </row>
    <row r="265" spans="1:10">
      <c r="A265" s="5">
        <v>264</v>
      </c>
      <c r="B265" s="5" t="s">
        <v>1338</v>
      </c>
      <c r="C265" s="5" t="s">
        <v>96</v>
      </c>
      <c r="D265" s="5" t="s">
        <v>2213</v>
      </c>
      <c r="E265" s="5" t="s">
        <v>2214</v>
      </c>
      <c r="F265" s="5" t="s">
        <v>2215</v>
      </c>
      <c r="G265" s="5" t="s">
        <v>1617</v>
      </c>
      <c r="J265" s="5" t="s">
        <v>2838</v>
      </c>
    </row>
    <row r="266" spans="1:10">
      <c r="A266" s="5">
        <v>265</v>
      </c>
      <c r="B266" s="5" t="s">
        <v>1338</v>
      </c>
      <c r="C266" s="5" t="s">
        <v>96</v>
      </c>
      <c r="D266" s="5" t="s">
        <v>2216</v>
      </c>
      <c r="E266" s="5" t="s">
        <v>2214</v>
      </c>
      <c r="F266" s="5" t="s">
        <v>2217</v>
      </c>
      <c r="G266" s="5" t="s">
        <v>1707</v>
      </c>
      <c r="J266" s="5" t="s">
        <v>2838</v>
      </c>
    </row>
    <row r="267" spans="1:10">
      <c r="A267" s="5">
        <v>266</v>
      </c>
      <c r="B267" s="5" t="s">
        <v>1338</v>
      </c>
      <c r="C267" s="5" t="s">
        <v>96</v>
      </c>
      <c r="D267" s="5" t="s">
        <v>2218</v>
      </c>
      <c r="E267" s="5" t="s">
        <v>2219</v>
      </c>
      <c r="F267" s="5" t="s">
        <v>2220</v>
      </c>
      <c r="G267" s="5" t="s">
        <v>1737</v>
      </c>
      <c r="J267" s="5" t="s">
        <v>2838</v>
      </c>
    </row>
    <row r="268" spans="1:10">
      <c r="A268" s="5">
        <v>267</v>
      </c>
      <c r="B268" s="5" t="s">
        <v>1338</v>
      </c>
      <c r="C268" s="5" t="s">
        <v>96</v>
      </c>
      <c r="D268" s="5" t="s">
        <v>2221</v>
      </c>
      <c r="E268" s="5" t="s">
        <v>2222</v>
      </c>
      <c r="F268" s="5" t="s">
        <v>2223</v>
      </c>
      <c r="G268" s="5" t="s">
        <v>1350</v>
      </c>
      <c r="J268" s="5" t="s">
        <v>2838</v>
      </c>
    </row>
    <row r="269" spans="1:10">
      <c r="A269" s="5">
        <v>268</v>
      </c>
      <c r="B269" s="5" t="s">
        <v>1338</v>
      </c>
      <c r="C269" s="5" t="s">
        <v>96</v>
      </c>
      <c r="D269" s="5" t="s">
        <v>2224</v>
      </c>
      <c r="E269" s="5" t="s">
        <v>2225</v>
      </c>
      <c r="F269" s="5" t="s">
        <v>2226</v>
      </c>
      <c r="G269" s="5" t="s">
        <v>1369</v>
      </c>
      <c r="J269" s="5" t="s">
        <v>2838</v>
      </c>
    </row>
    <row r="270" spans="1:10">
      <c r="A270" s="5">
        <v>269</v>
      </c>
      <c r="B270" s="5" t="s">
        <v>1338</v>
      </c>
      <c r="C270" s="5" t="s">
        <v>96</v>
      </c>
      <c r="D270" s="5" t="s">
        <v>2227</v>
      </c>
      <c r="E270" s="5" t="s">
        <v>2228</v>
      </c>
      <c r="F270" s="5" t="s">
        <v>2229</v>
      </c>
      <c r="G270" s="5" t="s">
        <v>1602</v>
      </c>
      <c r="J270" s="5" t="s">
        <v>2838</v>
      </c>
    </row>
    <row r="271" spans="1:10">
      <c r="A271" s="5">
        <v>270</v>
      </c>
      <c r="B271" s="5" t="s">
        <v>1338</v>
      </c>
      <c r="C271" s="5" t="s">
        <v>96</v>
      </c>
      <c r="D271" s="5" t="s">
        <v>2230</v>
      </c>
      <c r="E271" s="5" t="s">
        <v>2231</v>
      </c>
      <c r="F271" s="5" t="s">
        <v>2232</v>
      </c>
      <c r="G271" s="5" t="s">
        <v>1365</v>
      </c>
      <c r="J271" s="5" t="s">
        <v>2838</v>
      </c>
    </row>
    <row r="272" spans="1:10">
      <c r="A272" s="5">
        <v>271</v>
      </c>
      <c r="B272" s="5" t="s">
        <v>1338</v>
      </c>
      <c r="C272" s="5" t="s">
        <v>96</v>
      </c>
      <c r="D272" s="5" t="s">
        <v>2233</v>
      </c>
      <c r="E272" s="5" t="s">
        <v>2234</v>
      </c>
      <c r="F272" s="5" t="s">
        <v>2235</v>
      </c>
      <c r="G272" s="5" t="s">
        <v>1630</v>
      </c>
      <c r="J272" s="5" t="s">
        <v>2838</v>
      </c>
    </row>
    <row r="273" spans="1:10">
      <c r="A273" s="5">
        <v>272</v>
      </c>
      <c r="B273" s="5" t="s">
        <v>1338</v>
      </c>
      <c r="C273" s="5" t="s">
        <v>96</v>
      </c>
      <c r="D273" s="5" t="s">
        <v>2236</v>
      </c>
      <c r="E273" s="5" t="s">
        <v>2237</v>
      </c>
      <c r="F273" s="5" t="s">
        <v>2238</v>
      </c>
      <c r="G273" s="5" t="s">
        <v>2239</v>
      </c>
      <c r="J273" s="5" t="s">
        <v>2838</v>
      </c>
    </row>
    <row r="274" spans="1:10">
      <c r="A274" s="5">
        <v>273</v>
      </c>
      <c r="B274" s="5" t="s">
        <v>1338</v>
      </c>
      <c r="C274" s="5" t="s">
        <v>96</v>
      </c>
      <c r="D274" s="5" t="s">
        <v>2240</v>
      </c>
      <c r="E274" s="5" t="s">
        <v>2241</v>
      </c>
      <c r="F274" s="5" t="s">
        <v>2242</v>
      </c>
      <c r="G274" s="5" t="s">
        <v>1556</v>
      </c>
      <c r="J274" s="5" t="s">
        <v>2838</v>
      </c>
    </row>
    <row r="275" spans="1:10">
      <c r="A275" s="5">
        <v>274</v>
      </c>
      <c r="B275" s="5" t="s">
        <v>1338</v>
      </c>
      <c r="C275" s="5" t="s">
        <v>96</v>
      </c>
      <c r="D275" s="5" t="s">
        <v>2243</v>
      </c>
      <c r="E275" s="5" t="s">
        <v>2244</v>
      </c>
      <c r="F275" s="5" t="s">
        <v>2245</v>
      </c>
      <c r="G275" s="5" t="s">
        <v>1410</v>
      </c>
      <c r="J275" s="5" t="s">
        <v>2838</v>
      </c>
    </row>
    <row r="276" spans="1:10">
      <c r="A276" s="5">
        <v>275</v>
      </c>
      <c r="B276" s="5" t="s">
        <v>1338</v>
      </c>
      <c r="C276" s="5" t="s">
        <v>96</v>
      </c>
      <c r="D276" s="5" t="s">
        <v>2246</v>
      </c>
      <c r="E276" s="5" t="s">
        <v>2247</v>
      </c>
      <c r="F276" s="5" t="s">
        <v>2248</v>
      </c>
      <c r="G276" s="5" t="s">
        <v>1830</v>
      </c>
      <c r="J276" s="5" t="s">
        <v>2838</v>
      </c>
    </row>
    <row r="277" spans="1:10">
      <c r="A277" s="5">
        <v>276</v>
      </c>
      <c r="B277" s="5" t="s">
        <v>1338</v>
      </c>
      <c r="C277" s="5" t="s">
        <v>96</v>
      </c>
      <c r="D277" s="5" t="s">
        <v>2249</v>
      </c>
      <c r="E277" s="5" t="s">
        <v>2250</v>
      </c>
      <c r="F277" s="5" t="s">
        <v>2251</v>
      </c>
      <c r="G277" s="5" t="s">
        <v>1365</v>
      </c>
      <c r="J277" s="5" t="s">
        <v>2838</v>
      </c>
    </row>
    <row r="278" spans="1:10">
      <c r="A278" s="5">
        <v>277</v>
      </c>
      <c r="B278" s="5" t="s">
        <v>1338</v>
      </c>
      <c r="C278" s="5" t="s">
        <v>96</v>
      </c>
      <c r="D278" s="5" t="s">
        <v>2252</v>
      </c>
      <c r="E278" s="5" t="s">
        <v>2253</v>
      </c>
      <c r="F278" s="5" t="s">
        <v>2254</v>
      </c>
      <c r="G278" s="5" t="s">
        <v>1365</v>
      </c>
      <c r="J278" s="5" t="s">
        <v>2838</v>
      </c>
    </row>
    <row r="279" spans="1:10">
      <c r="A279" s="5">
        <v>278</v>
      </c>
      <c r="B279" s="5" t="s">
        <v>1338</v>
      </c>
      <c r="C279" s="5" t="s">
        <v>96</v>
      </c>
      <c r="D279" s="5" t="s">
        <v>2255</v>
      </c>
      <c r="E279" s="5" t="s">
        <v>2256</v>
      </c>
      <c r="F279" s="5" t="s">
        <v>2257</v>
      </c>
      <c r="G279" s="5" t="s">
        <v>1556</v>
      </c>
      <c r="J279" s="5" t="s">
        <v>2838</v>
      </c>
    </row>
    <row r="280" spans="1:10">
      <c r="A280" s="5">
        <v>279</v>
      </c>
      <c r="B280" s="5" t="s">
        <v>1338</v>
      </c>
      <c r="C280" s="5" t="s">
        <v>96</v>
      </c>
      <c r="D280" s="5" t="s">
        <v>2258</v>
      </c>
      <c r="E280" s="5" t="s">
        <v>2259</v>
      </c>
      <c r="F280" s="5" t="s">
        <v>2260</v>
      </c>
      <c r="G280" s="5" t="s">
        <v>1406</v>
      </c>
      <c r="J280" s="5" t="s">
        <v>2838</v>
      </c>
    </row>
    <row r="281" spans="1:10">
      <c r="A281" s="5">
        <v>280</v>
      </c>
      <c r="B281" s="5" t="s">
        <v>1338</v>
      </c>
      <c r="C281" s="5" t="s">
        <v>96</v>
      </c>
      <c r="D281" s="5" t="s">
        <v>2261</v>
      </c>
      <c r="E281" s="5" t="s">
        <v>2262</v>
      </c>
      <c r="F281" s="5" t="s">
        <v>2263</v>
      </c>
      <c r="G281" s="5" t="s">
        <v>1420</v>
      </c>
      <c r="J281" s="5" t="s">
        <v>2838</v>
      </c>
    </row>
    <row r="282" spans="1:10">
      <c r="A282" s="5">
        <v>281</v>
      </c>
      <c r="B282" s="5" t="s">
        <v>1338</v>
      </c>
      <c r="C282" s="5" t="s">
        <v>96</v>
      </c>
      <c r="D282" s="5" t="s">
        <v>2264</v>
      </c>
      <c r="E282" s="5" t="s">
        <v>2265</v>
      </c>
      <c r="F282" s="5" t="s">
        <v>2266</v>
      </c>
      <c r="G282" s="5" t="s">
        <v>1399</v>
      </c>
      <c r="J282" s="5" t="s">
        <v>2838</v>
      </c>
    </row>
    <row r="283" spans="1:10">
      <c r="A283" s="5">
        <v>282</v>
      </c>
      <c r="B283" s="5" t="s">
        <v>1338</v>
      </c>
      <c r="C283" s="5" t="s">
        <v>96</v>
      </c>
      <c r="D283" s="5" t="s">
        <v>2267</v>
      </c>
      <c r="E283" s="5" t="s">
        <v>2268</v>
      </c>
      <c r="F283" s="5" t="s">
        <v>2269</v>
      </c>
      <c r="G283" s="5" t="s">
        <v>1529</v>
      </c>
      <c r="J283" s="5" t="s">
        <v>2838</v>
      </c>
    </row>
    <row r="284" spans="1:10">
      <c r="A284" s="5">
        <v>283</v>
      </c>
      <c r="B284" s="5" t="s">
        <v>1338</v>
      </c>
      <c r="C284" s="5" t="s">
        <v>96</v>
      </c>
      <c r="D284" s="5" t="s">
        <v>2270</v>
      </c>
      <c r="E284" s="5" t="s">
        <v>2271</v>
      </c>
      <c r="F284" s="5" t="s">
        <v>2272</v>
      </c>
      <c r="G284" s="5" t="s">
        <v>1529</v>
      </c>
      <c r="J284" s="5" t="s">
        <v>2838</v>
      </c>
    </row>
    <row r="285" spans="1:10">
      <c r="A285" s="5">
        <v>284</v>
      </c>
      <c r="B285" s="5" t="s">
        <v>1338</v>
      </c>
      <c r="C285" s="5" t="s">
        <v>96</v>
      </c>
      <c r="D285" s="5" t="s">
        <v>2273</v>
      </c>
      <c r="E285" s="5" t="s">
        <v>2274</v>
      </c>
      <c r="F285" s="5" t="s">
        <v>2275</v>
      </c>
      <c r="G285" s="5" t="s">
        <v>1630</v>
      </c>
      <c r="H285" s="5" t="s">
        <v>2276</v>
      </c>
      <c r="J285" s="5" t="s">
        <v>2838</v>
      </c>
    </row>
    <row r="286" spans="1:10">
      <c r="A286" s="5">
        <v>285</v>
      </c>
      <c r="B286" s="5" t="s">
        <v>1338</v>
      </c>
      <c r="C286" s="5" t="s">
        <v>96</v>
      </c>
      <c r="D286" s="5" t="s">
        <v>2277</v>
      </c>
      <c r="E286" s="5" t="s">
        <v>2278</v>
      </c>
      <c r="F286" s="5" t="s">
        <v>2279</v>
      </c>
      <c r="G286" s="5" t="s">
        <v>1350</v>
      </c>
      <c r="J286" s="5" t="s">
        <v>2838</v>
      </c>
    </row>
    <row r="287" spans="1:10">
      <c r="A287" s="5">
        <v>286</v>
      </c>
      <c r="B287" s="5" t="s">
        <v>1338</v>
      </c>
      <c r="C287" s="5" t="s">
        <v>96</v>
      </c>
      <c r="D287" s="5" t="s">
        <v>2280</v>
      </c>
      <c r="E287" s="5" t="s">
        <v>2281</v>
      </c>
      <c r="F287" s="5" t="s">
        <v>2282</v>
      </c>
      <c r="G287" s="5" t="s">
        <v>1556</v>
      </c>
      <c r="J287" s="5" t="s">
        <v>2838</v>
      </c>
    </row>
    <row r="288" spans="1:10">
      <c r="A288" s="5">
        <v>287</v>
      </c>
      <c r="B288" s="5" t="s">
        <v>1338</v>
      </c>
      <c r="C288" s="5" t="s">
        <v>96</v>
      </c>
      <c r="D288" s="5" t="s">
        <v>2283</v>
      </c>
      <c r="E288" s="5" t="s">
        <v>2284</v>
      </c>
      <c r="F288" s="5" t="s">
        <v>2285</v>
      </c>
      <c r="G288" s="5" t="s">
        <v>1369</v>
      </c>
      <c r="H288" s="5" t="s">
        <v>2286</v>
      </c>
      <c r="J288" s="5" t="s">
        <v>2838</v>
      </c>
    </row>
    <row r="289" spans="1:10">
      <c r="A289" s="5">
        <v>288</v>
      </c>
      <c r="B289" s="5" t="s">
        <v>1338</v>
      </c>
      <c r="C289" s="5" t="s">
        <v>96</v>
      </c>
      <c r="D289" s="5" t="s">
        <v>2287</v>
      </c>
      <c r="E289" s="5" t="s">
        <v>2288</v>
      </c>
      <c r="F289" s="5" t="s">
        <v>2289</v>
      </c>
      <c r="G289" s="5" t="s">
        <v>1369</v>
      </c>
      <c r="J289" s="5" t="s">
        <v>2838</v>
      </c>
    </row>
    <row r="290" spans="1:10">
      <c r="A290" s="5">
        <v>289</v>
      </c>
      <c r="B290" s="5" t="s">
        <v>1338</v>
      </c>
      <c r="C290" s="5" t="s">
        <v>96</v>
      </c>
      <c r="D290" s="5" t="s">
        <v>2290</v>
      </c>
      <c r="E290" s="5" t="s">
        <v>2291</v>
      </c>
      <c r="F290" s="5" t="s">
        <v>2292</v>
      </c>
      <c r="G290" s="5" t="s">
        <v>2078</v>
      </c>
      <c r="J290" s="5" t="s">
        <v>2838</v>
      </c>
    </row>
    <row r="291" spans="1:10">
      <c r="A291" s="5">
        <v>290</v>
      </c>
      <c r="B291" s="5" t="s">
        <v>1338</v>
      </c>
      <c r="C291" s="5" t="s">
        <v>96</v>
      </c>
      <c r="D291" s="5" t="s">
        <v>2293</v>
      </c>
      <c r="E291" s="5" t="s">
        <v>2294</v>
      </c>
      <c r="F291" s="5" t="s">
        <v>2295</v>
      </c>
      <c r="G291" s="5" t="s">
        <v>1478</v>
      </c>
      <c r="J291" s="5" t="s">
        <v>2838</v>
      </c>
    </row>
    <row r="292" spans="1:10">
      <c r="A292" s="5">
        <v>291</v>
      </c>
      <c r="B292" s="5" t="s">
        <v>1338</v>
      </c>
      <c r="C292" s="5" t="s">
        <v>96</v>
      </c>
      <c r="D292" s="5" t="s">
        <v>2296</v>
      </c>
      <c r="E292" s="5" t="s">
        <v>2297</v>
      </c>
      <c r="F292" s="5" t="s">
        <v>2298</v>
      </c>
      <c r="G292" s="5" t="s">
        <v>1391</v>
      </c>
      <c r="J292" s="5" t="s">
        <v>2838</v>
      </c>
    </row>
    <row r="293" spans="1:10">
      <c r="A293" s="5">
        <v>292</v>
      </c>
      <c r="B293" s="5" t="s">
        <v>1338</v>
      </c>
      <c r="C293" s="5" t="s">
        <v>96</v>
      </c>
      <c r="D293" s="5" t="s">
        <v>2299</v>
      </c>
      <c r="E293" s="5" t="s">
        <v>2300</v>
      </c>
      <c r="F293" s="5" t="s">
        <v>2301</v>
      </c>
      <c r="G293" s="5" t="s">
        <v>1365</v>
      </c>
      <c r="J293" s="5" t="s">
        <v>2838</v>
      </c>
    </row>
    <row r="294" spans="1:10">
      <c r="A294" s="5">
        <v>293</v>
      </c>
      <c r="B294" s="5" t="s">
        <v>1338</v>
      </c>
      <c r="C294" s="5" t="s">
        <v>96</v>
      </c>
      <c r="D294" s="5" t="s">
        <v>2302</v>
      </c>
      <c r="E294" s="5" t="s">
        <v>2303</v>
      </c>
      <c r="F294" s="5" t="s">
        <v>2304</v>
      </c>
      <c r="G294" s="5" t="s">
        <v>1478</v>
      </c>
      <c r="J294" s="5" t="s">
        <v>2838</v>
      </c>
    </row>
    <row r="295" spans="1:10">
      <c r="A295" s="5">
        <v>294</v>
      </c>
      <c r="B295" s="5" t="s">
        <v>1338</v>
      </c>
      <c r="C295" s="5" t="s">
        <v>96</v>
      </c>
      <c r="D295" s="5" t="s">
        <v>2305</v>
      </c>
      <c r="E295" s="5" t="s">
        <v>2306</v>
      </c>
      <c r="F295" s="5" t="s">
        <v>2307</v>
      </c>
      <c r="G295" s="5" t="s">
        <v>1630</v>
      </c>
      <c r="J295" s="5" t="s">
        <v>2838</v>
      </c>
    </row>
    <row r="296" spans="1:10">
      <c r="A296" s="5">
        <v>295</v>
      </c>
      <c r="B296" s="5" t="s">
        <v>1338</v>
      </c>
      <c r="C296" s="5" t="s">
        <v>96</v>
      </c>
      <c r="D296" s="5" t="s">
        <v>2308</v>
      </c>
      <c r="E296" s="5" t="s">
        <v>2309</v>
      </c>
      <c r="F296" s="5" t="s">
        <v>2310</v>
      </c>
      <c r="G296" s="5" t="s">
        <v>1630</v>
      </c>
      <c r="J296" s="5" t="s">
        <v>2838</v>
      </c>
    </row>
    <row r="297" spans="1:10">
      <c r="A297" s="5">
        <v>296</v>
      </c>
      <c r="B297" s="5" t="s">
        <v>1338</v>
      </c>
      <c r="C297" s="5" t="s">
        <v>96</v>
      </c>
      <c r="D297" s="5" t="s">
        <v>2311</v>
      </c>
      <c r="E297" s="5" t="s">
        <v>2312</v>
      </c>
      <c r="F297" s="5" t="s">
        <v>2313</v>
      </c>
      <c r="G297" s="5" t="s">
        <v>1478</v>
      </c>
      <c r="H297" s="5" t="s">
        <v>2314</v>
      </c>
      <c r="J297" s="5" t="s">
        <v>2838</v>
      </c>
    </row>
    <row r="298" spans="1:10">
      <c r="A298" s="5">
        <v>297</v>
      </c>
      <c r="B298" s="5" t="s">
        <v>1338</v>
      </c>
      <c r="C298" s="5" t="s">
        <v>96</v>
      </c>
      <c r="D298" s="5" t="s">
        <v>2315</v>
      </c>
      <c r="E298" s="5" t="s">
        <v>2316</v>
      </c>
      <c r="F298" s="5" t="s">
        <v>2317</v>
      </c>
      <c r="G298" s="5" t="s">
        <v>1380</v>
      </c>
      <c r="J298" s="5" t="s">
        <v>2838</v>
      </c>
    </row>
    <row r="299" spans="1:10">
      <c r="A299" s="5">
        <v>298</v>
      </c>
      <c r="B299" s="5" t="s">
        <v>1338</v>
      </c>
      <c r="C299" s="5" t="s">
        <v>96</v>
      </c>
      <c r="D299" s="5" t="s">
        <v>2318</v>
      </c>
      <c r="E299" s="5" t="s">
        <v>2319</v>
      </c>
      <c r="F299" s="5" t="s">
        <v>2320</v>
      </c>
      <c r="G299" s="5" t="s">
        <v>1406</v>
      </c>
      <c r="J299" s="5" t="s">
        <v>2838</v>
      </c>
    </row>
    <row r="300" spans="1:10">
      <c r="A300" s="5">
        <v>299</v>
      </c>
      <c r="B300" s="5" t="s">
        <v>1338</v>
      </c>
      <c r="C300" s="5" t="s">
        <v>96</v>
      </c>
      <c r="D300" s="5" t="s">
        <v>2321</v>
      </c>
      <c r="E300" s="5" t="s">
        <v>2322</v>
      </c>
      <c r="F300" s="5" t="s">
        <v>2323</v>
      </c>
      <c r="G300" s="5" t="s">
        <v>1940</v>
      </c>
      <c r="J300" s="5" t="s">
        <v>2838</v>
      </c>
    </row>
    <row r="301" spans="1:10">
      <c r="A301" s="5">
        <v>300</v>
      </c>
      <c r="B301" s="5" t="s">
        <v>1338</v>
      </c>
      <c r="C301" s="5" t="s">
        <v>96</v>
      </c>
      <c r="D301" s="5" t="s">
        <v>2324</v>
      </c>
      <c r="E301" s="5" t="s">
        <v>2325</v>
      </c>
      <c r="F301" s="5" t="s">
        <v>2326</v>
      </c>
      <c r="G301" s="5" t="s">
        <v>1365</v>
      </c>
      <c r="J301" s="5" t="s">
        <v>2838</v>
      </c>
    </row>
    <row r="302" spans="1:10">
      <c r="A302" s="5">
        <v>301</v>
      </c>
      <c r="B302" s="5" t="s">
        <v>1338</v>
      </c>
      <c r="C302" s="5" t="s">
        <v>96</v>
      </c>
      <c r="D302" s="5" t="s">
        <v>2327</v>
      </c>
      <c r="E302" s="5" t="s">
        <v>2328</v>
      </c>
      <c r="F302" s="5" t="s">
        <v>2329</v>
      </c>
      <c r="G302" s="5" t="s">
        <v>1868</v>
      </c>
      <c r="J302" s="5" t="s">
        <v>2838</v>
      </c>
    </row>
    <row r="303" spans="1:10">
      <c r="A303" s="5">
        <v>302</v>
      </c>
      <c r="B303" s="5" t="s">
        <v>1338</v>
      </c>
      <c r="C303" s="5" t="s">
        <v>96</v>
      </c>
      <c r="D303" s="5" t="s">
        <v>2330</v>
      </c>
      <c r="E303" s="5" t="s">
        <v>2331</v>
      </c>
      <c r="F303" s="5" t="s">
        <v>2332</v>
      </c>
      <c r="G303" s="5" t="s">
        <v>1868</v>
      </c>
      <c r="H303" s="5" t="s">
        <v>2333</v>
      </c>
      <c r="J303" s="5" t="s">
        <v>2838</v>
      </c>
    </row>
    <row r="304" spans="1:10">
      <c r="A304" s="5">
        <v>303</v>
      </c>
      <c r="B304" s="5" t="s">
        <v>1338</v>
      </c>
      <c r="C304" s="5" t="s">
        <v>96</v>
      </c>
      <c r="D304" s="5" t="s">
        <v>2334</v>
      </c>
      <c r="E304" s="5" t="s">
        <v>2335</v>
      </c>
      <c r="F304" s="5" t="s">
        <v>2336</v>
      </c>
      <c r="G304" s="5" t="s">
        <v>1580</v>
      </c>
      <c r="H304" s="5" t="s">
        <v>2337</v>
      </c>
      <c r="J304" s="5" t="s">
        <v>2838</v>
      </c>
    </row>
    <row r="305" spans="1:10">
      <c r="A305" s="5">
        <v>304</v>
      </c>
      <c r="B305" s="5" t="s">
        <v>1338</v>
      </c>
      <c r="C305" s="5" t="s">
        <v>96</v>
      </c>
      <c r="D305" s="5" t="s">
        <v>2338</v>
      </c>
      <c r="E305" s="5" t="s">
        <v>2339</v>
      </c>
      <c r="F305" s="5" t="s">
        <v>2340</v>
      </c>
      <c r="G305" s="5" t="s">
        <v>1478</v>
      </c>
      <c r="J305" s="5" t="s">
        <v>2838</v>
      </c>
    </row>
    <row r="306" spans="1:10">
      <c r="A306" s="5">
        <v>305</v>
      </c>
      <c r="B306" s="5" t="s">
        <v>1338</v>
      </c>
      <c r="C306" s="5" t="s">
        <v>96</v>
      </c>
      <c r="D306" s="5" t="s">
        <v>2341</v>
      </c>
      <c r="E306" s="5" t="s">
        <v>2342</v>
      </c>
      <c r="F306" s="5" t="s">
        <v>2343</v>
      </c>
      <c r="G306" s="5" t="s">
        <v>1617</v>
      </c>
      <c r="J306" s="5" t="s">
        <v>2838</v>
      </c>
    </row>
    <row r="307" spans="1:10">
      <c r="A307" s="5">
        <v>306</v>
      </c>
      <c r="B307" s="5" t="s">
        <v>1338</v>
      </c>
      <c r="C307" s="5" t="s">
        <v>96</v>
      </c>
      <c r="D307" s="5" t="s">
        <v>2344</v>
      </c>
      <c r="E307" s="5" t="s">
        <v>2345</v>
      </c>
      <c r="F307" s="5" t="s">
        <v>2346</v>
      </c>
      <c r="G307" s="5" t="s">
        <v>1804</v>
      </c>
      <c r="J307" s="5" t="s">
        <v>2838</v>
      </c>
    </row>
    <row r="308" spans="1:10">
      <c r="A308" s="5">
        <v>307</v>
      </c>
      <c r="B308" s="5" t="s">
        <v>1338</v>
      </c>
      <c r="C308" s="5" t="s">
        <v>96</v>
      </c>
      <c r="D308" s="5" t="s">
        <v>2347</v>
      </c>
      <c r="E308" s="5" t="s">
        <v>2348</v>
      </c>
      <c r="F308" s="5" t="s">
        <v>2349</v>
      </c>
      <c r="G308" s="5" t="s">
        <v>1350</v>
      </c>
      <c r="J308" s="5" t="s">
        <v>2838</v>
      </c>
    </row>
    <row r="309" spans="1:10">
      <c r="A309" s="5">
        <v>308</v>
      </c>
      <c r="B309" s="5" t="s">
        <v>1338</v>
      </c>
      <c r="C309" s="5" t="s">
        <v>96</v>
      </c>
      <c r="D309" s="5" t="s">
        <v>2350</v>
      </c>
      <c r="E309" s="5" t="s">
        <v>2351</v>
      </c>
      <c r="F309" s="5" t="s">
        <v>2352</v>
      </c>
      <c r="G309" s="5" t="s">
        <v>1365</v>
      </c>
      <c r="J309" s="5" t="s">
        <v>2838</v>
      </c>
    </row>
    <row r="310" spans="1:10">
      <c r="A310" s="5">
        <v>309</v>
      </c>
      <c r="B310" s="5" t="s">
        <v>1338</v>
      </c>
      <c r="C310" s="5" t="s">
        <v>96</v>
      </c>
      <c r="D310" s="5" t="s">
        <v>2353</v>
      </c>
      <c r="E310" s="5" t="s">
        <v>2354</v>
      </c>
      <c r="F310" s="5" t="s">
        <v>2355</v>
      </c>
      <c r="G310" s="5" t="s">
        <v>2356</v>
      </c>
      <c r="J310" s="5" t="s">
        <v>2838</v>
      </c>
    </row>
    <row r="311" spans="1:10">
      <c r="A311" s="5">
        <v>310</v>
      </c>
      <c r="B311" s="5" t="s">
        <v>1338</v>
      </c>
      <c r="C311" s="5" t="s">
        <v>96</v>
      </c>
      <c r="D311" s="5" t="s">
        <v>2357</v>
      </c>
      <c r="E311" s="5" t="s">
        <v>2358</v>
      </c>
      <c r="F311" s="5" t="s">
        <v>2359</v>
      </c>
      <c r="G311" s="5" t="s">
        <v>1346</v>
      </c>
      <c r="J311" s="5" t="s">
        <v>2838</v>
      </c>
    </row>
    <row r="312" spans="1:10">
      <c r="A312" s="5">
        <v>311</v>
      </c>
      <c r="B312" s="5" t="s">
        <v>1338</v>
      </c>
      <c r="C312" s="5" t="s">
        <v>96</v>
      </c>
      <c r="D312" s="5" t="s">
        <v>2360</v>
      </c>
      <c r="E312" s="5" t="s">
        <v>2361</v>
      </c>
      <c r="F312" s="5" t="s">
        <v>2362</v>
      </c>
      <c r="G312" s="5" t="s">
        <v>1933</v>
      </c>
      <c r="H312" s="5" t="s">
        <v>2363</v>
      </c>
      <c r="J312" s="5" t="s">
        <v>2838</v>
      </c>
    </row>
    <row r="313" spans="1:10">
      <c r="A313" s="5">
        <v>312</v>
      </c>
      <c r="B313" s="5" t="s">
        <v>1338</v>
      </c>
      <c r="C313" s="5" t="s">
        <v>96</v>
      </c>
      <c r="D313" s="5" t="s">
        <v>2364</v>
      </c>
      <c r="E313" s="5" t="s">
        <v>2365</v>
      </c>
      <c r="F313" s="5" t="s">
        <v>2366</v>
      </c>
      <c r="G313" s="5" t="s">
        <v>1630</v>
      </c>
      <c r="H313" s="5" t="s">
        <v>2367</v>
      </c>
      <c r="J313" s="5" t="s">
        <v>2838</v>
      </c>
    </row>
    <row r="314" spans="1:10">
      <c r="A314" s="5">
        <v>313</v>
      </c>
      <c r="B314" s="5" t="s">
        <v>1338</v>
      </c>
      <c r="C314" s="5" t="s">
        <v>96</v>
      </c>
      <c r="D314" s="5" t="s">
        <v>2368</v>
      </c>
      <c r="E314" s="5" t="s">
        <v>2369</v>
      </c>
      <c r="F314" s="5" t="s">
        <v>2370</v>
      </c>
      <c r="G314" s="5" t="s">
        <v>1478</v>
      </c>
      <c r="H314" s="5" t="s">
        <v>2371</v>
      </c>
      <c r="J314" s="5" t="s">
        <v>2838</v>
      </c>
    </row>
    <row r="315" spans="1:10">
      <c r="A315" s="5">
        <v>314</v>
      </c>
      <c r="B315" s="5" t="s">
        <v>1338</v>
      </c>
      <c r="C315" s="5" t="s">
        <v>96</v>
      </c>
      <c r="D315" s="5" t="s">
        <v>2372</v>
      </c>
      <c r="E315" s="5" t="s">
        <v>2373</v>
      </c>
      <c r="F315" s="5" t="s">
        <v>2374</v>
      </c>
      <c r="G315" s="5" t="s">
        <v>1365</v>
      </c>
      <c r="J315" s="5" t="s">
        <v>2838</v>
      </c>
    </row>
    <row r="316" spans="1:10">
      <c r="A316" s="5">
        <v>315</v>
      </c>
      <c r="B316" s="5" t="s">
        <v>1338</v>
      </c>
      <c r="C316" s="5" t="s">
        <v>96</v>
      </c>
      <c r="D316" s="5" t="s">
        <v>2375</v>
      </c>
      <c r="E316" s="5" t="s">
        <v>2376</v>
      </c>
      <c r="F316" s="5" t="s">
        <v>2377</v>
      </c>
      <c r="G316" s="5" t="s">
        <v>1630</v>
      </c>
      <c r="H316" s="5" t="s">
        <v>2378</v>
      </c>
      <c r="J316" s="5" t="s">
        <v>2838</v>
      </c>
    </row>
    <row r="317" spans="1:10">
      <c r="A317" s="5">
        <v>316</v>
      </c>
      <c r="B317" s="5" t="s">
        <v>1338</v>
      </c>
      <c r="C317" s="5" t="s">
        <v>96</v>
      </c>
      <c r="D317" s="5" t="s">
        <v>2379</v>
      </c>
      <c r="E317" s="5" t="s">
        <v>2380</v>
      </c>
      <c r="F317" s="5" t="s">
        <v>2381</v>
      </c>
      <c r="G317" s="5" t="s">
        <v>1465</v>
      </c>
      <c r="H317" s="5" t="s">
        <v>2382</v>
      </c>
      <c r="J317" s="5" t="s">
        <v>2838</v>
      </c>
    </row>
    <row r="318" spans="1:10">
      <c r="A318" s="5">
        <v>317</v>
      </c>
      <c r="B318" s="5" t="s">
        <v>1338</v>
      </c>
      <c r="C318" s="5" t="s">
        <v>96</v>
      </c>
      <c r="D318" s="5" t="s">
        <v>2383</v>
      </c>
      <c r="E318" s="5" t="s">
        <v>2384</v>
      </c>
      <c r="F318" s="5" t="s">
        <v>2385</v>
      </c>
      <c r="G318" s="5" t="s">
        <v>1346</v>
      </c>
      <c r="J318" s="5" t="s">
        <v>2838</v>
      </c>
    </row>
    <row r="319" spans="1:10">
      <c r="A319" s="5">
        <v>318</v>
      </c>
      <c r="B319" s="5" t="s">
        <v>1338</v>
      </c>
      <c r="C319" s="5" t="s">
        <v>96</v>
      </c>
      <c r="D319" s="5" t="s">
        <v>2386</v>
      </c>
      <c r="E319" s="5" t="s">
        <v>2387</v>
      </c>
      <c r="F319" s="5" t="s">
        <v>2388</v>
      </c>
      <c r="G319" s="5" t="s">
        <v>1365</v>
      </c>
      <c r="J319" s="5" t="s">
        <v>2838</v>
      </c>
    </row>
    <row r="320" spans="1:10">
      <c r="A320" s="5">
        <v>319</v>
      </c>
      <c r="B320" s="5" t="s">
        <v>1338</v>
      </c>
      <c r="C320" s="5" t="s">
        <v>96</v>
      </c>
      <c r="D320" s="5" t="s">
        <v>2389</v>
      </c>
      <c r="E320" s="5" t="s">
        <v>2390</v>
      </c>
      <c r="F320" s="5" t="s">
        <v>2391</v>
      </c>
      <c r="G320" s="5" t="s">
        <v>1365</v>
      </c>
      <c r="J320" s="5" t="s">
        <v>2838</v>
      </c>
    </row>
    <row r="321" spans="1:10">
      <c r="A321" s="5">
        <v>320</v>
      </c>
      <c r="B321" s="5" t="s">
        <v>1338</v>
      </c>
      <c r="C321" s="5" t="s">
        <v>96</v>
      </c>
      <c r="D321" s="5" t="s">
        <v>2392</v>
      </c>
      <c r="E321" s="5" t="s">
        <v>2393</v>
      </c>
      <c r="F321" s="5" t="s">
        <v>2394</v>
      </c>
      <c r="G321" s="5" t="s">
        <v>1529</v>
      </c>
      <c r="J321" s="5" t="s">
        <v>2838</v>
      </c>
    </row>
    <row r="322" spans="1:10">
      <c r="A322" s="5">
        <v>321</v>
      </c>
      <c r="B322" s="5" t="s">
        <v>1338</v>
      </c>
      <c r="C322" s="5" t="s">
        <v>96</v>
      </c>
      <c r="D322" s="5" t="s">
        <v>2395</v>
      </c>
      <c r="E322" s="5" t="s">
        <v>2396</v>
      </c>
      <c r="F322" s="5" t="s">
        <v>2397</v>
      </c>
      <c r="G322" s="5" t="s">
        <v>1346</v>
      </c>
      <c r="H322" s="5" t="s">
        <v>2398</v>
      </c>
      <c r="J322" s="5" t="s">
        <v>2838</v>
      </c>
    </row>
    <row r="323" spans="1:10">
      <c r="A323" s="5">
        <v>322</v>
      </c>
      <c r="B323" s="5" t="s">
        <v>1338</v>
      </c>
      <c r="C323" s="5" t="s">
        <v>96</v>
      </c>
      <c r="D323" s="5" t="s">
        <v>2399</v>
      </c>
      <c r="E323" s="5" t="s">
        <v>2400</v>
      </c>
      <c r="F323" s="5" t="s">
        <v>2401</v>
      </c>
      <c r="G323" s="5" t="s">
        <v>1610</v>
      </c>
      <c r="J323" s="5" t="s">
        <v>2838</v>
      </c>
    </row>
    <row r="324" spans="1:10">
      <c r="A324" s="5">
        <v>323</v>
      </c>
      <c r="B324" s="5" t="s">
        <v>1338</v>
      </c>
      <c r="C324" s="5" t="s">
        <v>96</v>
      </c>
      <c r="D324" s="5" t="s">
        <v>2402</v>
      </c>
      <c r="E324" s="5" t="s">
        <v>2403</v>
      </c>
      <c r="F324" s="5" t="s">
        <v>2404</v>
      </c>
      <c r="G324" s="5" t="s">
        <v>1461</v>
      </c>
      <c r="J324" s="5" t="s">
        <v>2838</v>
      </c>
    </row>
    <row r="325" spans="1:10">
      <c r="A325" s="5">
        <v>324</v>
      </c>
      <c r="B325" s="5" t="s">
        <v>1338</v>
      </c>
      <c r="C325" s="5" t="s">
        <v>96</v>
      </c>
      <c r="D325" s="5" t="s">
        <v>2405</v>
      </c>
      <c r="E325" s="5" t="s">
        <v>2406</v>
      </c>
      <c r="F325" s="5" t="s">
        <v>2407</v>
      </c>
      <c r="G325" s="5" t="s">
        <v>1365</v>
      </c>
      <c r="J325" s="5" t="s">
        <v>2838</v>
      </c>
    </row>
    <row r="326" spans="1:10">
      <c r="A326" s="5">
        <v>325</v>
      </c>
      <c r="B326" s="5" t="s">
        <v>1338</v>
      </c>
      <c r="C326" s="5" t="s">
        <v>96</v>
      </c>
      <c r="D326" s="5" t="s">
        <v>2408</v>
      </c>
      <c r="E326" s="5" t="s">
        <v>2409</v>
      </c>
      <c r="F326" s="5" t="s">
        <v>2410</v>
      </c>
      <c r="G326" s="5" t="s">
        <v>1781</v>
      </c>
      <c r="J326" s="5" t="s">
        <v>2838</v>
      </c>
    </row>
    <row r="327" spans="1:10">
      <c r="A327" s="5">
        <v>326</v>
      </c>
      <c r="B327" s="5" t="s">
        <v>1338</v>
      </c>
      <c r="C327" s="5" t="s">
        <v>96</v>
      </c>
      <c r="D327" s="5" t="s">
        <v>2411</v>
      </c>
      <c r="E327" s="5" t="s">
        <v>2412</v>
      </c>
      <c r="F327" s="5" t="s">
        <v>2413</v>
      </c>
      <c r="G327" s="5" t="s">
        <v>1399</v>
      </c>
      <c r="J327" s="5" t="s">
        <v>2838</v>
      </c>
    </row>
    <row r="328" spans="1:10">
      <c r="A328" s="5">
        <v>327</v>
      </c>
      <c r="B328" s="5" t="s">
        <v>1338</v>
      </c>
      <c r="C328" s="5" t="s">
        <v>96</v>
      </c>
      <c r="D328" s="5" t="s">
        <v>2414</v>
      </c>
      <c r="E328" s="5" t="s">
        <v>2415</v>
      </c>
      <c r="F328" s="5" t="s">
        <v>2416</v>
      </c>
      <c r="G328" s="5" t="s">
        <v>1781</v>
      </c>
      <c r="H328" s="5" t="s">
        <v>2417</v>
      </c>
      <c r="J328" s="5" t="s">
        <v>2838</v>
      </c>
    </row>
    <row r="329" spans="1:10">
      <c r="A329" s="5">
        <v>328</v>
      </c>
      <c r="B329" s="5" t="s">
        <v>1338</v>
      </c>
      <c r="C329" s="5" t="s">
        <v>96</v>
      </c>
      <c r="D329" s="5" t="s">
        <v>2418</v>
      </c>
      <c r="E329" s="5" t="s">
        <v>2419</v>
      </c>
      <c r="F329" s="5" t="s">
        <v>2420</v>
      </c>
      <c r="G329" s="5" t="s">
        <v>1391</v>
      </c>
      <c r="J329" s="5" t="s">
        <v>2838</v>
      </c>
    </row>
    <row r="330" spans="1:10">
      <c r="A330" s="5">
        <v>329</v>
      </c>
      <c r="B330" s="5" t="s">
        <v>1338</v>
      </c>
      <c r="C330" s="5" t="s">
        <v>96</v>
      </c>
      <c r="D330" s="5" t="s">
        <v>2421</v>
      </c>
      <c r="E330" s="5" t="s">
        <v>2422</v>
      </c>
      <c r="F330" s="5" t="s">
        <v>2423</v>
      </c>
      <c r="G330" s="5" t="s">
        <v>1478</v>
      </c>
      <c r="J330" s="5" t="s">
        <v>2838</v>
      </c>
    </row>
    <row r="331" spans="1:10">
      <c r="A331" s="5">
        <v>330</v>
      </c>
      <c r="B331" s="5" t="s">
        <v>1338</v>
      </c>
      <c r="C331" s="5" t="s">
        <v>96</v>
      </c>
      <c r="D331" s="5" t="s">
        <v>2424</v>
      </c>
      <c r="E331" s="5" t="s">
        <v>2425</v>
      </c>
      <c r="F331" s="5" t="s">
        <v>2426</v>
      </c>
      <c r="G331" s="5" t="s">
        <v>1369</v>
      </c>
      <c r="J331" s="5" t="s">
        <v>2838</v>
      </c>
    </row>
    <row r="332" spans="1:10">
      <c r="A332" s="5">
        <v>331</v>
      </c>
      <c r="B332" s="5" t="s">
        <v>1338</v>
      </c>
      <c r="C332" s="5" t="s">
        <v>96</v>
      </c>
      <c r="D332" s="5" t="s">
        <v>2427</v>
      </c>
      <c r="E332" s="5" t="s">
        <v>2428</v>
      </c>
      <c r="F332" s="5" t="s">
        <v>2429</v>
      </c>
      <c r="G332" s="5" t="s">
        <v>1733</v>
      </c>
      <c r="J332" s="5" t="s">
        <v>2838</v>
      </c>
    </row>
    <row r="333" spans="1:10">
      <c r="A333" s="5">
        <v>332</v>
      </c>
      <c r="B333" s="5" t="s">
        <v>1338</v>
      </c>
      <c r="C333" s="5" t="s">
        <v>96</v>
      </c>
      <c r="D333" s="5" t="s">
        <v>2430</v>
      </c>
      <c r="E333" s="5" t="s">
        <v>2431</v>
      </c>
      <c r="F333" s="5" t="s">
        <v>2432</v>
      </c>
      <c r="G333" s="5" t="s">
        <v>1365</v>
      </c>
      <c r="J333" s="5" t="s">
        <v>2838</v>
      </c>
    </row>
    <row r="334" spans="1:10">
      <c r="A334" s="5">
        <v>333</v>
      </c>
      <c r="B334" s="5" t="s">
        <v>1338</v>
      </c>
      <c r="C334" s="5" t="s">
        <v>96</v>
      </c>
      <c r="D334" s="5" t="s">
        <v>2433</v>
      </c>
      <c r="E334" s="5" t="s">
        <v>2434</v>
      </c>
      <c r="F334" s="5" t="s">
        <v>2435</v>
      </c>
      <c r="G334" s="5" t="s">
        <v>1707</v>
      </c>
      <c r="J334" s="5" t="s">
        <v>2838</v>
      </c>
    </row>
    <row r="335" spans="1:10">
      <c r="A335" s="5">
        <v>334</v>
      </c>
      <c r="B335" s="5" t="s">
        <v>1338</v>
      </c>
      <c r="C335" s="5" t="s">
        <v>96</v>
      </c>
      <c r="D335" s="5" t="s">
        <v>2436</v>
      </c>
      <c r="E335" s="5" t="s">
        <v>2437</v>
      </c>
      <c r="F335" s="5" t="s">
        <v>2438</v>
      </c>
      <c r="G335" s="5" t="s">
        <v>1365</v>
      </c>
      <c r="J335" s="5" t="s">
        <v>2838</v>
      </c>
    </row>
    <row r="336" spans="1:10">
      <c r="A336" s="5">
        <v>335</v>
      </c>
      <c r="B336" s="5" t="s">
        <v>1338</v>
      </c>
      <c r="C336" s="5" t="s">
        <v>96</v>
      </c>
      <c r="D336" s="5" t="s">
        <v>2439</v>
      </c>
      <c r="E336" s="5" t="s">
        <v>2440</v>
      </c>
      <c r="F336" s="5" t="s">
        <v>2441</v>
      </c>
      <c r="G336" s="5" t="s">
        <v>1461</v>
      </c>
      <c r="J336" s="5" t="s">
        <v>2838</v>
      </c>
    </row>
    <row r="337" spans="1:10">
      <c r="A337" s="5">
        <v>336</v>
      </c>
      <c r="B337" s="5" t="s">
        <v>1338</v>
      </c>
      <c r="C337" s="5" t="s">
        <v>96</v>
      </c>
      <c r="D337" s="5" t="s">
        <v>2442</v>
      </c>
      <c r="E337" s="5" t="s">
        <v>2443</v>
      </c>
      <c r="F337" s="5" t="s">
        <v>2444</v>
      </c>
      <c r="G337" s="5" t="s">
        <v>1721</v>
      </c>
      <c r="J337" s="5" t="s">
        <v>2838</v>
      </c>
    </row>
    <row r="338" spans="1:10">
      <c r="A338" s="5">
        <v>337</v>
      </c>
      <c r="B338" s="5" t="s">
        <v>1338</v>
      </c>
      <c r="C338" s="5" t="s">
        <v>96</v>
      </c>
      <c r="D338" s="5" t="s">
        <v>2445</v>
      </c>
      <c r="E338" s="5" t="s">
        <v>2446</v>
      </c>
      <c r="F338" s="5" t="s">
        <v>2447</v>
      </c>
      <c r="G338" s="5" t="s">
        <v>2448</v>
      </c>
      <c r="J338" s="5" t="s">
        <v>2838</v>
      </c>
    </row>
    <row r="339" spans="1:10">
      <c r="A339" s="5">
        <v>338</v>
      </c>
      <c r="B339" s="5" t="s">
        <v>1338</v>
      </c>
      <c r="C339" s="5" t="s">
        <v>96</v>
      </c>
      <c r="D339" s="5" t="s">
        <v>2449</v>
      </c>
      <c r="E339" s="5" t="s">
        <v>2450</v>
      </c>
      <c r="F339" s="5" t="s">
        <v>2451</v>
      </c>
      <c r="G339" s="5" t="s">
        <v>2452</v>
      </c>
      <c r="J339" s="5" t="s">
        <v>2838</v>
      </c>
    </row>
    <row r="340" spans="1:10">
      <c r="A340" s="5">
        <v>339</v>
      </c>
      <c r="B340" s="5" t="s">
        <v>1338</v>
      </c>
      <c r="C340" s="5" t="s">
        <v>96</v>
      </c>
      <c r="D340" s="5" t="s">
        <v>2453</v>
      </c>
      <c r="E340" s="5" t="s">
        <v>2454</v>
      </c>
      <c r="F340" s="5" t="s">
        <v>2455</v>
      </c>
      <c r="G340" s="5" t="s">
        <v>1549</v>
      </c>
      <c r="J340" s="5" t="s">
        <v>2838</v>
      </c>
    </row>
    <row r="341" spans="1:10">
      <c r="A341" s="5">
        <v>340</v>
      </c>
      <c r="B341" s="5" t="s">
        <v>1338</v>
      </c>
      <c r="C341" s="5" t="s">
        <v>96</v>
      </c>
      <c r="D341" s="5" t="s">
        <v>2456</v>
      </c>
      <c r="E341" s="5" t="s">
        <v>2457</v>
      </c>
      <c r="F341" s="5" t="s">
        <v>2458</v>
      </c>
      <c r="G341" s="5" t="s">
        <v>1346</v>
      </c>
      <c r="J341" s="5" t="s">
        <v>2838</v>
      </c>
    </row>
    <row r="342" spans="1:10">
      <c r="A342" s="5">
        <v>341</v>
      </c>
      <c r="B342" s="5" t="s">
        <v>1338</v>
      </c>
      <c r="C342" s="5" t="s">
        <v>96</v>
      </c>
      <c r="D342" s="5" t="s">
        <v>2459</v>
      </c>
      <c r="E342" s="5" t="s">
        <v>2460</v>
      </c>
      <c r="F342" s="5" t="s">
        <v>2461</v>
      </c>
      <c r="G342" s="5" t="s">
        <v>1437</v>
      </c>
      <c r="J342" s="5" t="s">
        <v>2838</v>
      </c>
    </row>
    <row r="343" spans="1:10">
      <c r="A343" s="5">
        <v>342</v>
      </c>
      <c r="B343" s="5" t="s">
        <v>1338</v>
      </c>
      <c r="C343" s="5" t="s">
        <v>96</v>
      </c>
      <c r="D343" s="5" t="s">
        <v>2462</v>
      </c>
      <c r="E343" s="5" t="s">
        <v>2463</v>
      </c>
      <c r="F343" s="5" t="s">
        <v>2464</v>
      </c>
      <c r="G343" s="5" t="s">
        <v>2465</v>
      </c>
      <c r="J343" s="5" t="s">
        <v>2838</v>
      </c>
    </row>
    <row r="344" spans="1:10">
      <c r="A344" s="5">
        <v>343</v>
      </c>
      <c r="B344" s="5" t="s">
        <v>1338</v>
      </c>
      <c r="C344" s="5" t="s">
        <v>96</v>
      </c>
      <c r="D344" s="5" t="s">
        <v>2466</v>
      </c>
      <c r="E344" s="5" t="s">
        <v>2467</v>
      </c>
      <c r="F344" s="5" t="s">
        <v>2468</v>
      </c>
      <c r="G344" s="5" t="s">
        <v>1420</v>
      </c>
      <c r="J344" s="5" t="s">
        <v>2838</v>
      </c>
    </row>
    <row r="345" spans="1:10">
      <c r="A345" s="5">
        <v>344</v>
      </c>
      <c r="B345" s="5" t="s">
        <v>1338</v>
      </c>
      <c r="C345" s="5" t="s">
        <v>96</v>
      </c>
      <c r="D345" s="5" t="s">
        <v>2469</v>
      </c>
      <c r="E345" s="5" t="s">
        <v>2470</v>
      </c>
      <c r="F345" s="5" t="s">
        <v>2471</v>
      </c>
      <c r="G345" s="5" t="s">
        <v>1365</v>
      </c>
      <c r="H345" s="5" t="s">
        <v>2472</v>
      </c>
      <c r="J345" s="5" t="s">
        <v>2838</v>
      </c>
    </row>
    <row r="346" spans="1:10">
      <c r="A346" s="5">
        <v>345</v>
      </c>
      <c r="B346" s="5" t="s">
        <v>1338</v>
      </c>
      <c r="C346" s="5" t="s">
        <v>96</v>
      </c>
      <c r="D346" s="5" t="s">
        <v>2473</v>
      </c>
      <c r="E346" s="5" t="s">
        <v>2474</v>
      </c>
      <c r="F346" s="5" t="s">
        <v>2475</v>
      </c>
      <c r="G346" s="5" t="s">
        <v>1399</v>
      </c>
      <c r="J346" s="5" t="s">
        <v>2838</v>
      </c>
    </row>
    <row r="347" spans="1:10">
      <c r="A347" s="5">
        <v>346</v>
      </c>
      <c r="B347" s="5" t="s">
        <v>1338</v>
      </c>
      <c r="C347" s="5" t="s">
        <v>96</v>
      </c>
      <c r="D347" s="5" t="s">
        <v>2476</v>
      </c>
      <c r="E347" s="5" t="s">
        <v>2477</v>
      </c>
      <c r="F347" s="5" t="s">
        <v>2478</v>
      </c>
      <c r="G347" s="5" t="s">
        <v>1580</v>
      </c>
      <c r="J347" s="5" t="s">
        <v>2838</v>
      </c>
    </row>
    <row r="348" spans="1:10">
      <c r="A348" s="5">
        <v>347</v>
      </c>
      <c r="B348" s="5" t="s">
        <v>1338</v>
      </c>
      <c r="C348" s="5" t="s">
        <v>96</v>
      </c>
      <c r="D348" s="5" t="s">
        <v>2479</v>
      </c>
      <c r="E348" s="5" t="s">
        <v>2480</v>
      </c>
      <c r="F348" s="5" t="s">
        <v>2481</v>
      </c>
      <c r="G348" s="5" t="s">
        <v>1761</v>
      </c>
      <c r="J348" s="5" t="s">
        <v>2838</v>
      </c>
    </row>
    <row r="349" spans="1:10">
      <c r="A349" s="5">
        <v>348</v>
      </c>
      <c r="B349" s="5" t="s">
        <v>1338</v>
      </c>
      <c r="C349" s="5" t="s">
        <v>96</v>
      </c>
      <c r="D349" s="5" t="s">
        <v>2482</v>
      </c>
      <c r="E349" s="5" t="s">
        <v>2483</v>
      </c>
      <c r="F349" s="5" t="s">
        <v>2484</v>
      </c>
      <c r="G349" s="5" t="s">
        <v>1346</v>
      </c>
      <c r="J349" s="5" t="s">
        <v>2838</v>
      </c>
    </row>
    <row r="350" spans="1:10">
      <c r="A350" s="5">
        <v>349</v>
      </c>
      <c r="B350" s="5" t="s">
        <v>1338</v>
      </c>
      <c r="C350" s="5" t="s">
        <v>96</v>
      </c>
      <c r="D350" s="5" t="s">
        <v>2485</v>
      </c>
      <c r="E350" s="5" t="s">
        <v>2486</v>
      </c>
      <c r="F350" s="5" t="s">
        <v>2487</v>
      </c>
      <c r="G350" s="5" t="s">
        <v>1501</v>
      </c>
      <c r="J350" s="5" t="s">
        <v>2838</v>
      </c>
    </row>
    <row r="351" spans="1:10">
      <c r="A351" s="5">
        <v>350</v>
      </c>
      <c r="B351" s="5" t="s">
        <v>1338</v>
      </c>
      <c r="C351" s="5" t="s">
        <v>96</v>
      </c>
      <c r="D351" s="5" t="s">
        <v>2488</v>
      </c>
      <c r="E351" s="5" t="s">
        <v>2489</v>
      </c>
      <c r="F351" s="5" t="s">
        <v>2490</v>
      </c>
      <c r="G351" s="5" t="s">
        <v>1365</v>
      </c>
      <c r="J351" s="5" t="s">
        <v>2838</v>
      </c>
    </row>
    <row r="352" spans="1:10">
      <c r="A352" s="5">
        <v>351</v>
      </c>
      <c r="B352" s="5" t="s">
        <v>1338</v>
      </c>
      <c r="C352" s="5" t="s">
        <v>96</v>
      </c>
      <c r="D352" s="5" t="s">
        <v>2491</v>
      </c>
      <c r="E352" s="5" t="s">
        <v>2492</v>
      </c>
      <c r="F352" s="5" t="s">
        <v>2493</v>
      </c>
      <c r="G352" s="5" t="s">
        <v>2494</v>
      </c>
      <c r="H352" s="5" t="s">
        <v>2495</v>
      </c>
      <c r="J352" s="5" t="s">
        <v>2838</v>
      </c>
    </row>
    <row r="353" spans="1:10">
      <c r="A353" s="5">
        <v>352</v>
      </c>
      <c r="B353" s="5" t="s">
        <v>1338</v>
      </c>
      <c r="C353" s="5" t="s">
        <v>96</v>
      </c>
      <c r="D353" s="5" t="s">
        <v>2496</v>
      </c>
      <c r="E353" s="5" t="s">
        <v>2497</v>
      </c>
      <c r="F353" s="5" t="s">
        <v>2498</v>
      </c>
      <c r="G353" s="5" t="s">
        <v>1830</v>
      </c>
      <c r="H353" s="5" t="s">
        <v>2499</v>
      </c>
      <c r="J353" s="5" t="s">
        <v>2838</v>
      </c>
    </row>
    <row r="354" spans="1:10">
      <c r="A354" s="5">
        <v>353</v>
      </c>
      <c r="B354" s="5" t="s">
        <v>1338</v>
      </c>
      <c r="C354" s="5" t="s">
        <v>96</v>
      </c>
      <c r="D354" s="5" t="s">
        <v>2500</v>
      </c>
      <c r="E354" s="5" t="s">
        <v>2501</v>
      </c>
      <c r="F354" s="5" t="s">
        <v>2502</v>
      </c>
      <c r="G354" s="5" t="s">
        <v>1365</v>
      </c>
      <c r="J354" s="5" t="s">
        <v>2838</v>
      </c>
    </row>
    <row r="355" spans="1:10">
      <c r="A355" s="5">
        <v>354</v>
      </c>
      <c r="B355" s="5" t="s">
        <v>1338</v>
      </c>
      <c r="C355" s="5" t="s">
        <v>96</v>
      </c>
      <c r="D355" s="5" t="s">
        <v>2503</v>
      </c>
      <c r="E355" s="5" t="s">
        <v>2504</v>
      </c>
      <c r="F355" s="5" t="s">
        <v>2505</v>
      </c>
      <c r="G355" s="5" t="s">
        <v>1365</v>
      </c>
      <c r="J355" s="5" t="s">
        <v>2838</v>
      </c>
    </row>
    <row r="356" spans="1:10">
      <c r="A356" s="5">
        <v>355</v>
      </c>
      <c r="B356" s="5" t="s">
        <v>1338</v>
      </c>
      <c r="C356" s="5" t="s">
        <v>96</v>
      </c>
      <c r="D356" s="5" t="s">
        <v>2506</v>
      </c>
      <c r="E356" s="5" t="s">
        <v>2507</v>
      </c>
      <c r="F356" s="5" t="s">
        <v>2508</v>
      </c>
      <c r="G356" s="5" t="s">
        <v>1610</v>
      </c>
      <c r="J356" s="5" t="s">
        <v>2838</v>
      </c>
    </row>
    <row r="357" spans="1:10">
      <c r="A357" s="5">
        <v>356</v>
      </c>
      <c r="B357" s="5" t="s">
        <v>1338</v>
      </c>
      <c r="C357" s="5" t="s">
        <v>96</v>
      </c>
      <c r="D357" s="5" t="s">
        <v>2509</v>
      </c>
      <c r="E357" s="5" t="s">
        <v>2510</v>
      </c>
      <c r="F357" s="5" t="s">
        <v>2511</v>
      </c>
      <c r="G357" s="5" t="s">
        <v>1406</v>
      </c>
      <c r="J357" s="5" t="s">
        <v>2838</v>
      </c>
    </row>
    <row r="358" spans="1:10">
      <c r="A358" s="5">
        <v>357</v>
      </c>
      <c r="B358" s="5" t="s">
        <v>1338</v>
      </c>
      <c r="C358" s="5" t="s">
        <v>96</v>
      </c>
      <c r="D358" s="5" t="s">
        <v>2512</v>
      </c>
      <c r="E358" s="5" t="s">
        <v>2513</v>
      </c>
      <c r="F358" s="5" t="s">
        <v>2514</v>
      </c>
      <c r="G358" s="5" t="s">
        <v>1630</v>
      </c>
      <c r="J358" s="5" t="s">
        <v>2838</v>
      </c>
    </row>
    <row r="359" spans="1:10">
      <c r="A359" s="5">
        <v>358</v>
      </c>
      <c r="B359" s="5" t="s">
        <v>1338</v>
      </c>
      <c r="C359" s="5" t="s">
        <v>96</v>
      </c>
      <c r="D359" s="5" t="s">
        <v>2515</v>
      </c>
      <c r="E359" s="5" t="s">
        <v>2516</v>
      </c>
      <c r="F359" s="5" t="s">
        <v>2517</v>
      </c>
      <c r="G359" s="5" t="s">
        <v>1365</v>
      </c>
      <c r="J359" s="5" t="s">
        <v>2838</v>
      </c>
    </row>
    <row r="360" spans="1:10">
      <c r="A360" s="5">
        <v>359</v>
      </c>
      <c r="B360" s="5" t="s">
        <v>1338</v>
      </c>
      <c r="C360" s="5" t="s">
        <v>96</v>
      </c>
      <c r="D360" s="5" t="s">
        <v>2518</v>
      </c>
      <c r="E360" s="5" t="s">
        <v>2519</v>
      </c>
      <c r="F360" s="5" t="s">
        <v>2520</v>
      </c>
      <c r="G360" s="5" t="s">
        <v>1529</v>
      </c>
      <c r="J360" s="5" t="s">
        <v>2838</v>
      </c>
    </row>
    <row r="361" spans="1:10">
      <c r="A361" s="5">
        <v>360</v>
      </c>
      <c r="B361" s="5" t="s">
        <v>1338</v>
      </c>
      <c r="C361" s="5" t="s">
        <v>96</v>
      </c>
      <c r="D361" s="5" t="s">
        <v>2521</v>
      </c>
      <c r="E361" s="5" t="s">
        <v>2522</v>
      </c>
      <c r="F361" s="5" t="s">
        <v>2523</v>
      </c>
      <c r="G361" s="5" t="s">
        <v>1410</v>
      </c>
      <c r="J361" s="5" t="s">
        <v>2838</v>
      </c>
    </row>
    <row r="362" spans="1:10">
      <c r="A362" s="5">
        <v>361</v>
      </c>
      <c r="B362" s="5" t="s">
        <v>1338</v>
      </c>
      <c r="C362" s="5" t="s">
        <v>96</v>
      </c>
      <c r="D362" s="5" t="s">
        <v>2524</v>
      </c>
      <c r="E362" s="5" t="s">
        <v>2525</v>
      </c>
      <c r="F362" s="5" t="s">
        <v>2526</v>
      </c>
      <c r="G362" s="5" t="s">
        <v>1630</v>
      </c>
      <c r="J362" s="5" t="s">
        <v>2838</v>
      </c>
    </row>
    <row r="363" spans="1:10">
      <c r="A363" s="5">
        <v>362</v>
      </c>
      <c r="B363" s="5" t="s">
        <v>1338</v>
      </c>
      <c r="C363" s="5" t="s">
        <v>96</v>
      </c>
      <c r="D363" s="5" t="s">
        <v>2527</v>
      </c>
      <c r="E363" s="5" t="s">
        <v>2528</v>
      </c>
      <c r="F363" s="5" t="s">
        <v>2529</v>
      </c>
      <c r="G363" s="5" t="s">
        <v>1478</v>
      </c>
      <c r="J363" s="5" t="s">
        <v>2838</v>
      </c>
    </row>
    <row r="364" spans="1:10">
      <c r="A364" s="5">
        <v>363</v>
      </c>
      <c r="B364" s="5" t="s">
        <v>1338</v>
      </c>
      <c r="C364" s="5" t="s">
        <v>96</v>
      </c>
      <c r="D364" s="5" t="s">
        <v>2530</v>
      </c>
      <c r="E364" s="5" t="s">
        <v>2531</v>
      </c>
      <c r="F364" s="5" t="s">
        <v>2532</v>
      </c>
      <c r="G364" s="5" t="s">
        <v>1556</v>
      </c>
      <c r="J364" s="5" t="s">
        <v>2838</v>
      </c>
    </row>
    <row r="365" spans="1:10">
      <c r="A365" s="5">
        <v>364</v>
      </c>
      <c r="B365" s="5" t="s">
        <v>1338</v>
      </c>
      <c r="C365" s="5" t="s">
        <v>96</v>
      </c>
      <c r="D365" s="5" t="s">
        <v>2533</v>
      </c>
      <c r="E365" s="5" t="s">
        <v>2534</v>
      </c>
      <c r="F365" s="5" t="s">
        <v>2535</v>
      </c>
      <c r="G365" s="5" t="s">
        <v>1365</v>
      </c>
      <c r="J365" s="5" t="s">
        <v>2838</v>
      </c>
    </row>
    <row r="366" spans="1:10">
      <c r="A366" s="5">
        <v>365</v>
      </c>
      <c r="B366" s="5" t="s">
        <v>1338</v>
      </c>
      <c r="C366" s="5" t="s">
        <v>96</v>
      </c>
      <c r="D366" s="5" t="s">
        <v>2536</v>
      </c>
      <c r="E366" s="5" t="s">
        <v>2537</v>
      </c>
      <c r="F366" s="5" t="s">
        <v>2538</v>
      </c>
      <c r="G366" s="5" t="s">
        <v>2078</v>
      </c>
      <c r="J366" s="5" t="s">
        <v>2838</v>
      </c>
    </row>
    <row r="367" spans="1:10">
      <c r="A367" s="5">
        <v>366</v>
      </c>
      <c r="B367" s="5" t="s">
        <v>1338</v>
      </c>
      <c r="C367" s="5" t="s">
        <v>96</v>
      </c>
      <c r="D367" s="5" t="s">
        <v>2539</v>
      </c>
      <c r="E367" s="5" t="s">
        <v>2540</v>
      </c>
      <c r="F367" s="5" t="s">
        <v>2541</v>
      </c>
      <c r="G367" s="5" t="s">
        <v>1399</v>
      </c>
      <c r="J367" s="5" t="s">
        <v>2838</v>
      </c>
    </row>
    <row r="368" spans="1:10">
      <c r="A368" s="5">
        <v>367</v>
      </c>
      <c r="B368" s="5" t="s">
        <v>1338</v>
      </c>
      <c r="C368" s="5" t="s">
        <v>96</v>
      </c>
      <c r="D368" s="5" t="s">
        <v>2542</v>
      </c>
      <c r="E368" s="5" t="s">
        <v>2543</v>
      </c>
      <c r="F368" s="5" t="s">
        <v>2544</v>
      </c>
      <c r="G368" s="5" t="s">
        <v>1781</v>
      </c>
      <c r="J368" s="5" t="s">
        <v>2838</v>
      </c>
    </row>
    <row r="369" spans="1:10">
      <c r="A369" s="5">
        <v>368</v>
      </c>
      <c r="B369" s="5" t="s">
        <v>1338</v>
      </c>
      <c r="C369" s="5" t="s">
        <v>96</v>
      </c>
      <c r="D369" s="5" t="s">
        <v>2545</v>
      </c>
      <c r="E369" s="5" t="s">
        <v>2546</v>
      </c>
      <c r="F369" s="5" t="s">
        <v>2547</v>
      </c>
      <c r="G369" s="5" t="s">
        <v>1630</v>
      </c>
      <c r="J369" s="5" t="s">
        <v>2838</v>
      </c>
    </row>
    <row r="370" spans="1:10">
      <c r="A370" s="5">
        <v>369</v>
      </c>
      <c r="B370" s="5" t="s">
        <v>1338</v>
      </c>
      <c r="C370" s="5" t="s">
        <v>96</v>
      </c>
      <c r="D370" s="5" t="s">
        <v>2548</v>
      </c>
      <c r="E370" s="5" t="s">
        <v>2549</v>
      </c>
      <c r="F370" s="5" t="s">
        <v>2550</v>
      </c>
      <c r="G370" s="5" t="s">
        <v>1410</v>
      </c>
      <c r="J370" s="5" t="s">
        <v>2838</v>
      </c>
    </row>
    <row r="371" spans="1:10">
      <c r="A371" s="5">
        <v>370</v>
      </c>
      <c r="B371" s="5" t="s">
        <v>1338</v>
      </c>
      <c r="C371" s="5" t="s">
        <v>96</v>
      </c>
      <c r="D371" s="5" t="s">
        <v>2551</v>
      </c>
      <c r="E371" s="5" t="s">
        <v>2552</v>
      </c>
      <c r="F371" s="5" t="s">
        <v>2553</v>
      </c>
      <c r="G371" s="5" t="s">
        <v>1399</v>
      </c>
      <c r="J371" s="5" t="s">
        <v>2838</v>
      </c>
    </row>
    <row r="372" spans="1:10">
      <c r="A372" s="5">
        <v>371</v>
      </c>
      <c r="B372" s="5" t="s">
        <v>1338</v>
      </c>
      <c r="C372" s="5" t="s">
        <v>96</v>
      </c>
      <c r="D372" s="5" t="s">
        <v>2554</v>
      </c>
      <c r="E372" s="5" t="s">
        <v>2555</v>
      </c>
      <c r="F372" s="5" t="s">
        <v>2556</v>
      </c>
      <c r="G372" s="5" t="s">
        <v>1369</v>
      </c>
      <c r="J372" s="5" t="s">
        <v>2838</v>
      </c>
    </row>
    <row r="373" spans="1:10">
      <c r="A373" s="5">
        <v>372</v>
      </c>
      <c r="B373" s="5" t="s">
        <v>1338</v>
      </c>
      <c r="C373" s="5" t="s">
        <v>96</v>
      </c>
      <c r="D373" s="5" t="s">
        <v>2557</v>
      </c>
      <c r="E373" s="5" t="s">
        <v>2558</v>
      </c>
      <c r="F373" s="5" t="s">
        <v>2559</v>
      </c>
      <c r="G373" s="5" t="s">
        <v>2448</v>
      </c>
      <c r="J373" s="5" t="s">
        <v>2838</v>
      </c>
    </row>
    <row r="374" spans="1:10">
      <c r="A374" s="5">
        <v>373</v>
      </c>
      <c r="B374" s="5" t="s">
        <v>1338</v>
      </c>
      <c r="C374" s="5" t="s">
        <v>96</v>
      </c>
      <c r="D374" s="5" t="s">
        <v>2560</v>
      </c>
      <c r="E374" s="5" t="s">
        <v>2561</v>
      </c>
      <c r="F374" s="5" t="s">
        <v>2562</v>
      </c>
      <c r="G374" s="5" t="s">
        <v>1933</v>
      </c>
      <c r="J374" s="5" t="s">
        <v>2838</v>
      </c>
    </row>
    <row r="375" spans="1:10">
      <c r="A375" s="5">
        <v>374</v>
      </c>
      <c r="B375" s="5" t="s">
        <v>1338</v>
      </c>
      <c r="C375" s="5" t="s">
        <v>96</v>
      </c>
      <c r="D375" s="5" t="s">
        <v>2563</v>
      </c>
      <c r="E375" s="5" t="s">
        <v>2564</v>
      </c>
      <c r="F375" s="5" t="s">
        <v>2565</v>
      </c>
      <c r="G375" s="5" t="s">
        <v>1380</v>
      </c>
      <c r="J375" s="5" t="s">
        <v>2838</v>
      </c>
    </row>
    <row r="376" spans="1:10">
      <c r="A376" s="5">
        <v>375</v>
      </c>
      <c r="B376" s="5" t="s">
        <v>1338</v>
      </c>
      <c r="C376" s="5" t="s">
        <v>96</v>
      </c>
      <c r="D376" s="5" t="s">
        <v>2566</v>
      </c>
      <c r="E376" s="5" t="s">
        <v>2567</v>
      </c>
      <c r="F376" s="5" t="s">
        <v>2568</v>
      </c>
      <c r="G376" s="5" t="s">
        <v>2569</v>
      </c>
      <c r="J376" s="5" t="s">
        <v>2838</v>
      </c>
    </row>
    <row r="377" spans="1:10">
      <c r="A377" s="5">
        <v>376</v>
      </c>
      <c r="B377" s="5" t="s">
        <v>1338</v>
      </c>
      <c r="C377" s="5" t="s">
        <v>96</v>
      </c>
      <c r="D377" s="5" t="s">
        <v>2570</v>
      </c>
      <c r="E377" s="5" t="s">
        <v>2571</v>
      </c>
      <c r="F377" s="5" t="s">
        <v>2572</v>
      </c>
      <c r="G377" s="5" t="s">
        <v>2078</v>
      </c>
      <c r="J377" s="5" t="s">
        <v>2838</v>
      </c>
    </row>
    <row r="378" spans="1:10">
      <c r="A378" s="5">
        <v>377</v>
      </c>
      <c r="B378" s="5" t="s">
        <v>1338</v>
      </c>
      <c r="C378" s="5" t="s">
        <v>96</v>
      </c>
      <c r="D378" s="5" t="s">
        <v>2573</v>
      </c>
      <c r="E378" s="5" t="s">
        <v>2574</v>
      </c>
      <c r="F378" s="5" t="s">
        <v>2575</v>
      </c>
      <c r="G378" s="5" t="s">
        <v>2576</v>
      </c>
      <c r="H378" s="5" t="s">
        <v>2577</v>
      </c>
      <c r="J378" s="5" t="s">
        <v>2838</v>
      </c>
    </row>
    <row r="379" spans="1:10">
      <c r="A379" s="5">
        <v>378</v>
      </c>
      <c r="B379" s="5" t="s">
        <v>1338</v>
      </c>
      <c r="C379" s="5" t="s">
        <v>96</v>
      </c>
      <c r="D379" s="5" t="s">
        <v>2578</v>
      </c>
      <c r="E379" s="5" t="s">
        <v>2579</v>
      </c>
      <c r="F379" s="5" t="s">
        <v>2580</v>
      </c>
      <c r="G379" s="5" t="s">
        <v>1369</v>
      </c>
      <c r="J379" s="5" t="s">
        <v>2838</v>
      </c>
    </row>
    <row r="380" spans="1:10">
      <c r="A380" s="5">
        <v>379</v>
      </c>
      <c r="B380" s="5" t="s">
        <v>1338</v>
      </c>
      <c r="C380" s="5" t="s">
        <v>96</v>
      </c>
      <c r="D380" s="5" t="s">
        <v>2581</v>
      </c>
      <c r="E380" s="5" t="s">
        <v>2582</v>
      </c>
      <c r="F380" s="5" t="s">
        <v>2583</v>
      </c>
      <c r="G380" s="5" t="s">
        <v>1406</v>
      </c>
      <c r="J380" s="5" t="s">
        <v>2838</v>
      </c>
    </row>
    <row r="381" spans="1:10">
      <c r="A381" s="5">
        <v>380</v>
      </c>
      <c r="B381" s="5" t="s">
        <v>1338</v>
      </c>
      <c r="C381" s="5" t="s">
        <v>96</v>
      </c>
      <c r="D381" s="5" t="s">
        <v>2584</v>
      </c>
      <c r="E381" s="5" t="s">
        <v>2585</v>
      </c>
      <c r="F381" s="5" t="s">
        <v>2586</v>
      </c>
      <c r="G381" s="5" t="s">
        <v>1365</v>
      </c>
      <c r="J381" s="5" t="s">
        <v>2838</v>
      </c>
    </row>
    <row r="382" spans="1:10">
      <c r="A382" s="5">
        <v>381</v>
      </c>
      <c r="B382" s="5" t="s">
        <v>1338</v>
      </c>
      <c r="C382" s="5" t="s">
        <v>96</v>
      </c>
      <c r="D382" s="5" t="s">
        <v>2587</v>
      </c>
      <c r="E382" s="5" t="s">
        <v>2588</v>
      </c>
      <c r="F382" s="5" t="s">
        <v>2589</v>
      </c>
      <c r="G382" s="5" t="s">
        <v>1610</v>
      </c>
      <c r="J382" s="5" t="s">
        <v>2838</v>
      </c>
    </row>
    <row r="383" spans="1:10">
      <c r="A383" s="5">
        <v>382</v>
      </c>
      <c r="B383" s="5" t="s">
        <v>1338</v>
      </c>
      <c r="C383" s="5" t="s">
        <v>96</v>
      </c>
      <c r="D383" s="5" t="s">
        <v>2590</v>
      </c>
      <c r="E383" s="5" t="s">
        <v>2591</v>
      </c>
      <c r="F383" s="5" t="s">
        <v>2592</v>
      </c>
      <c r="G383" s="5" t="s">
        <v>1591</v>
      </c>
      <c r="J383" s="5" t="s">
        <v>2838</v>
      </c>
    </row>
    <row r="384" spans="1:10">
      <c r="A384" s="5">
        <v>383</v>
      </c>
      <c r="B384" s="5" t="s">
        <v>1338</v>
      </c>
      <c r="C384" s="5" t="s">
        <v>96</v>
      </c>
      <c r="D384" s="5" t="s">
        <v>2593</v>
      </c>
      <c r="E384" s="5" t="s">
        <v>2594</v>
      </c>
      <c r="F384" s="5" t="s">
        <v>2595</v>
      </c>
      <c r="G384" s="5" t="s">
        <v>1617</v>
      </c>
      <c r="J384" s="5" t="s">
        <v>2838</v>
      </c>
    </row>
    <row r="385" spans="1:10">
      <c r="A385" s="5">
        <v>384</v>
      </c>
      <c r="B385" s="5" t="s">
        <v>1338</v>
      </c>
      <c r="C385" s="5" t="s">
        <v>96</v>
      </c>
      <c r="D385" s="5" t="s">
        <v>2596</v>
      </c>
      <c r="E385" s="5" t="s">
        <v>2597</v>
      </c>
      <c r="F385" s="5" t="s">
        <v>2598</v>
      </c>
      <c r="G385" s="5" t="s">
        <v>1478</v>
      </c>
      <c r="J385" s="5" t="s">
        <v>2838</v>
      </c>
    </row>
    <row r="386" spans="1:10">
      <c r="A386" s="5">
        <v>385</v>
      </c>
      <c r="B386" s="5" t="s">
        <v>1338</v>
      </c>
      <c r="C386" s="5" t="s">
        <v>96</v>
      </c>
      <c r="D386" s="5" t="s">
        <v>2599</v>
      </c>
      <c r="E386" s="5" t="s">
        <v>2600</v>
      </c>
      <c r="F386" s="5" t="s">
        <v>2601</v>
      </c>
      <c r="G386" s="5" t="s">
        <v>1399</v>
      </c>
      <c r="J386" s="5" t="s">
        <v>2838</v>
      </c>
    </row>
    <row r="387" spans="1:10">
      <c r="A387" s="5">
        <v>386</v>
      </c>
      <c r="B387" s="5" t="s">
        <v>1338</v>
      </c>
      <c r="C387" s="5" t="s">
        <v>96</v>
      </c>
      <c r="D387" s="5" t="s">
        <v>2602</v>
      </c>
      <c r="E387" s="5" t="s">
        <v>2603</v>
      </c>
      <c r="F387" s="5" t="s">
        <v>2604</v>
      </c>
      <c r="G387" s="5" t="s">
        <v>1365</v>
      </c>
      <c r="J387" s="5" t="s">
        <v>2838</v>
      </c>
    </row>
    <row r="388" spans="1:10">
      <c r="A388" s="5">
        <v>387</v>
      </c>
      <c r="B388" s="5" t="s">
        <v>1338</v>
      </c>
      <c r="C388" s="5" t="s">
        <v>96</v>
      </c>
      <c r="D388" s="5" t="s">
        <v>2605</v>
      </c>
      <c r="E388" s="5" t="s">
        <v>2606</v>
      </c>
      <c r="F388" s="5" t="s">
        <v>2607</v>
      </c>
      <c r="G388" s="5" t="s">
        <v>1420</v>
      </c>
      <c r="J388" s="5" t="s">
        <v>2838</v>
      </c>
    </row>
    <row r="389" spans="1:10">
      <c r="A389" s="5">
        <v>388</v>
      </c>
      <c r="B389" s="5" t="s">
        <v>1338</v>
      </c>
      <c r="C389" s="5" t="s">
        <v>96</v>
      </c>
      <c r="D389" s="5" t="s">
        <v>2608</v>
      </c>
      <c r="E389" s="5" t="s">
        <v>2609</v>
      </c>
      <c r="F389" s="5" t="s">
        <v>2610</v>
      </c>
      <c r="G389" s="5" t="s">
        <v>1420</v>
      </c>
      <c r="J389" s="5" t="s">
        <v>2838</v>
      </c>
    </row>
    <row r="390" spans="1:10">
      <c r="A390" s="5">
        <v>389</v>
      </c>
      <c r="B390" s="5" t="s">
        <v>1338</v>
      </c>
      <c r="C390" s="5" t="s">
        <v>96</v>
      </c>
      <c r="D390" s="5" t="s">
        <v>2611</v>
      </c>
      <c r="E390" s="5" t="s">
        <v>2612</v>
      </c>
      <c r="F390" s="5" t="s">
        <v>2613</v>
      </c>
      <c r="G390" s="5" t="s">
        <v>1606</v>
      </c>
      <c r="J390" s="5" t="s">
        <v>2838</v>
      </c>
    </row>
    <row r="391" spans="1:10">
      <c r="A391" s="5">
        <v>390</v>
      </c>
      <c r="B391" s="5" t="s">
        <v>1338</v>
      </c>
      <c r="C391" s="5" t="s">
        <v>96</v>
      </c>
      <c r="D391" s="5" t="s">
        <v>2614</v>
      </c>
      <c r="E391" s="5" t="s">
        <v>2615</v>
      </c>
      <c r="F391" s="5" t="s">
        <v>2616</v>
      </c>
      <c r="G391" s="5" t="s">
        <v>1365</v>
      </c>
      <c r="J391" s="5" t="s">
        <v>2838</v>
      </c>
    </row>
    <row r="392" spans="1:10">
      <c r="A392" s="5">
        <v>391</v>
      </c>
      <c r="B392" s="5" t="s">
        <v>1338</v>
      </c>
      <c r="C392" s="5" t="s">
        <v>96</v>
      </c>
      <c r="D392" s="5" t="s">
        <v>2617</v>
      </c>
      <c r="E392" s="5" t="s">
        <v>2618</v>
      </c>
      <c r="F392" s="5" t="s">
        <v>2619</v>
      </c>
      <c r="G392" s="5" t="s">
        <v>1420</v>
      </c>
      <c r="H392" s="5" t="s">
        <v>2620</v>
      </c>
      <c r="J392" s="5" t="s">
        <v>2838</v>
      </c>
    </row>
    <row r="393" spans="1:10">
      <c r="A393" s="5">
        <v>392</v>
      </c>
      <c r="B393" s="5" t="s">
        <v>1338</v>
      </c>
      <c r="C393" s="5" t="s">
        <v>96</v>
      </c>
      <c r="D393" s="5" t="s">
        <v>2621</v>
      </c>
      <c r="E393" s="5" t="s">
        <v>2622</v>
      </c>
      <c r="F393" s="5" t="s">
        <v>2623</v>
      </c>
      <c r="G393" s="5" t="s">
        <v>1346</v>
      </c>
      <c r="J393" s="5" t="s">
        <v>2838</v>
      </c>
    </row>
    <row r="394" spans="1:10">
      <c r="A394" s="5">
        <v>393</v>
      </c>
      <c r="B394" s="5" t="s">
        <v>1338</v>
      </c>
      <c r="C394" s="5" t="s">
        <v>96</v>
      </c>
      <c r="D394" s="5" t="s">
        <v>2624</v>
      </c>
      <c r="E394" s="5" t="s">
        <v>2625</v>
      </c>
      <c r="F394" s="5" t="s">
        <v>2626</v>
      </c>
      <c r="G394" s="5" t="s">
        <v>1461</v>
      </c>
      <c r="H394" s="5" t="s">
        <v>2627</v>
      </c>
      <c r="J394" s="5" t="s">
        <v>2838</v>
      </c>
    </row>
    <row r="395" spans="1:10">
      <c r="A395" s="5">
        <v>394</v>
      </c>
      <c r="B395" s="5" t="s">
        <v>1338</v>
      </c>
      <c r="C395" s="5" t="s">
        <v>96</v>
      </c>
      <c r="D395" s="5" t="s">
        <v>2628</v>
      </c>
      <c r="E395" s="5" t="s">
        <v>2629</v>
      </c>
      <c r="F395" s="5" t="s">
        <v>2630</v>
      </c>
      <c r="G395" s="5" t="s">
        <v>1365</v>
      </c>
      <c r="J395" s="5" t="s">
        <v>2838</v>
      </c>
    </row>
    <row r="396" spans="1:10">
      <c r="A396" s="5">
        <v>395</v>
      </c>
      <c r="B396" s="5" t="s">
        <v>1338</v>
      </c>
      <c r="C396" s="5" t="s">
        <v>96</v>
      </c>
      <c r="D396" s="5" t="s">
        <v>2631</v>
      </c>
      <c r="E396" s="5" t="s">
        <v>2632</v>
      </c>
      <c r="F396" s="5" t="s">
        <v>2633</v>
      </c>
      <c r="G396" s="5" t="s">
        <v>1529</v>
      </c>
      <c r="J396" s="5" t="s">
        <v>2838</v>
      </c>
    </row>
    <row r="397" spans="1:10">
      <c r="A397" s="5">
        <v>396</v>
      </c>
      <c r="B397" s="5" t="s">
        <v>1338</v>
      </c>
      <c r="C397" s="5" t="s">
        <v>96</v>
      </c>
      <c r="D397" s="5" t="s">
        <v>2634</v>
      </c>
      <c r="E397" s="5" t="s">
        <v>2635</v>
      </c>
      <c r="F397" s="5" t="s">
        <v>2636</v>
      </c>
      <c r="G397" s="5" t="s">
        <v>1410</v>
      </c>
      <c r="J397" s="5" t="s">
        <v>2838</v>
      </c>
    </row>
    <row r="398" spans="1:10">
      <c r="A398" s="5">
        <v>397</v>
      </c>
      <c r="B398" s="5" t="s">
        <v>1338</v>
      </c>
      <c r="C398" s="5" t="s">
        <v>96</v>
      </c>
      <c r="D398" s="5" t="s">
        <v>2637</v>
      </c>
      <c r="E398" s="5" t="s">
        <v>2638</v>
      </c>
      <c r="F398" s="5" t="s">
        <v>2639</v>
      </c>
      <c r="G398" s="5" t="s">
        <v>1420</v>
      </c>
      <c r="H398" s="5" t="s">
        <v>2620</v>
      </c>
      <c r="J398" s="5" t="s">
        <v>2838</v>
      </c>
    </row>
    <row r="399" spans="1:10">
      <c r="A399" s="5">
        <v>398</v>
      </c>
      <c r="B399" s="5" t="s">
        <v>1338</v>
      </c>
      <c r="C399" s="5" t="s">
        <v>96</v>
      </c>
      <c r="D399" s="5" t="s">
        <v>2640</v>
      </c>
      <c r="E399" s="5" t="s">
        <v>2641</v>
      </c>
      <c r="F399" s="5" t="s">
        <v>2642</v>
      </c>
      <c r="G399" s="5" t="s">
        <v>1365</v>
      </c>
      <c r="J399" s="5" t="s">
        <v>2838</v>
      </c>
    </row>
    <row r="400" spans="1:10">
      <c r="A400" s="5">
        <v>399</v>
      </c>
      <c r="B400" s="5" t="s">
        <v>1338</v>
      </c>
      <c r="C400" s="5" t="s">
        <v>96</v>
      </c>
      <c r="D400" s="5" t="s">
        <v>2643</v>
      </c>
      <c r="E400" s="5" t="s">
        <v>2644</v>
      </c>
      <c r="F400" s="5" t="s">
        <v>2645</v>
      </c>
      <c r="G400" s="5" t="s">
        <v>1365</v>
      </c>
      <c r="J400" s="5" t="s">
        <v>2838</v>
      </c>
    </row>
    <row r="401" spans="1:10">
      <c r="A401" s="5">
        <v>400</v>
      </c>
      <c r="B401" s="5" t="s">
        <v>1338</v>
      </c>
      <c r="C401" s="5" t="s">
        <v>96</v>
      </c>
      <c r="D401" s="5" t="s">
        <v>2646</v>
      </c>
      <c r="E401" s="5" t="s">
        <v>2647</v>
      </c>
      <c r="F401" s="5" t="s">
        <v>2648</v>
      </c>
      <c r="G401" s="5" t="s">
        <v>1399</v>
      </c>
      <c r="J401" s="5" t="s">
        <v>2838</v>
      </c>
    </row>
    <row r="402" spans="1:10">
      <c r="A402" s="5">
        <v>401</v>
      </c>
      <c r="B402" s="5" t="s">
        <v>1338</v>
      </c>
      <c r="C402" s="5" t="s">
        <v>96</v>
      </c>
      <c r="D402" s="5" t="s">
        <v>2649</v>
      </c>
      <c r="E402" s="5" t="s">
        <v>2650</v>
      </c>
      <c r="F402" s="5" t="s">
        <v>2651</v>
      </c>
      <c r="G402" s="5" t="s">
        <v>1365</v>
      </c>
      <c r="J402" s="5" t="s">
        <v>2838</v>
      </c>
    </row>
    <row r="403" spans="1:10">
      <c r="A403" s="5">
        <v>402</v>
      </c>
      <c r="B403" s="5" t="s">
        <v>1338</v>
      </c>
      <c r="C403" s="5" t="s">
        <v>96</v>
      </c>
      <c r="D403" s="5" t="s">
        <v>2652</v>
      </c>
      <c r="E403" s="5" t="s">
        <v>2653</v>
      </c>
      <c r="F403" s="5" t="s">
        <v>2654</v>
      </c>
      <c r="G403" s="5" t="s">
        <v>1380</v>
      </c>
      <c r="J403" s="5" t="s">
        <v>2838</v>
      </c>
    </row>
    <row r="404" spans="1:10">
      <c r="A404" s="5">
        <v>403</v>
      </c>
      <c r="B404" s="5" t="s">
        <v>1338</v>
      </c>
      <c r="C404" s="5" t="s">
        <v>96</v>
      </c>
      <c r="D404" s="5" t="s">
        <v>2655</v>
      </c>
      <c r="E404" s="5" t="s">
        <v>2656</v>
      </c>
      <c r="F404" s="5" t="s">
        <v>2657</v>
      </c>
      <c r="G404" s="5" t="s">
        <v>1406</v>
      </c>
      <c r="J404" s="5" t="s">
        <v>2838</v>
      </c>
    </row>
    <row r="405" spans="1:10">
      <c r="A405" s="5">
        <v>404</v>
      </c>
      <c r="B405" s="5" t="s">
        <v>1338</v>
      </c>
      <c r="C405" s="5" t="s">
        <v>96</v>
      </c>
      <c r="D405" s="5" t="s">
        <v>2658</v>
      </c>
      <c r="E405" s="5" t="s">
        <v>2659</v>
      </c>
      <c r="F405" s="5" t="s">
        <v>2660</v>
      </c>
      <c r="G405" s="5" t="s">
        <v>1365</v>
      </c>
      <c r="H405" s="5" t="s">
        <v>2661</v>
      </c>
      <c r="J405" s="5" t="s">
        <v>2838</v>
      </c>
    </row>
    <row r="406" spans="1:10">
      <c r="A406" s="5">
        <v>405</v>
      </c>
      <c r="B406" s="5" t="s">
        <v>1338</v>
      </c>
      <c r="C406" s="5" t="s">
        <v>96</v>
      </c>
      <c r="D406" s="5" t="s">
        <v>2662</v>
      </c>
      <c r="E406" s="5" t="s">
        <v>2663</v>
      </c>
      <c r="F406" s="5" t="s">
        <v>2664</v>
      </c>
      <c r="G406" s="5" t="s">
        <v>1391</v>
      </c>
      <c r="J406" s="5" t="s">
        <v>2838</v>
      </c>
    </row>
    <row r="407" spans="1:10">
      <c r="A407" s="5">
        <v>406</v>
      </c>
      <c r="B407" s="5" t="s">
        <v>1338</v>
      </c>
      <c r="C407" s="5" t="s">
        <v>96</v>
      </c>
      <c r="D407" s="5" t="s">
        <v>2665</v>
      </c>
      <c r="E407" s="5" t="s">
        <v>2666</v>
      </c>
      <c r="F407" s="5" t="s">
        <v>2667</v>
      </c>
      <c r="G407" s="5" t="s">
        <v>1399</v>
      </c>
      <c r="J407" s="5" t="s">
        <v>2838</v>
      </c>
    </row>
    <row r="408" spans="1:10">
      <c r="A408" s="5">
        <v>407</v>
      </c>
      <c r="B408" s="5" t="s">
        <v>1338</v>
      </c>
      <c r="C408" s="5" t="s">
        <v>96</v>
      </c>
      <c r="D408" s="5" t="s">
        <v>2668</v>
      </c>
      <c r="E408" s="5" t="s">
        <v>2669</v>
      </c>
      <c r="F408" s="5" t="s">
        <v>2670</v>
      </c>
      <c r="G408" s="5" t="s">
        <v>1647</v>
      </c>
      <c r="J408" s="5" t="s">
        <v>2838</v>
      </c>
    </row>
    <row r="409" spans="1:10">
      <c r="A409" s="5">
        <v>408</v>
      </c>
      <c r="B409" s="5" t="s">
        <v>1338</v>
      </c>
      <c r="C409" s="5" t="s">
        <v>96</v>
      </c>
      <c r="D409" s="5" t="s">
        <v>2671</v>
      </c>
      <c r="E409" s="5" t="s">
        <v>2672</v>
      </c>
      <c r="F409" s="5" t="s">
        <v>2673</v>
      </c>
      <c r="G409" s="5" t="s">
        <v>1399</v>
      </c>
      <c r="J409" s="5" t="s">
        <v>2838</v>
      </c>
    </row>
    <row r="410" spans="1:10">
      <c r="A410" s="5">
        <v>409</v>
      </c>
      <c r="B410" s="5" t="s">
        <v>1338</v>
      </c>
      <c r="C410" s="5" t="s">
        <v>96</v>
      </c>
      <c r="D410" s="5" t="s">
        <v>2674</v>
      </c>
      <c r="E410" s="5" t="s">
        <v>2675</v>
      </c>
      <c r="F410" s="5" t="s">
        <v>2676</v>
      </c>
      <c r="G410" s="5" t="s">
        <v>1556</v>
      </c>
      <c r="J410" s="5" t="s">
        <v>2838</v>
      </c>
    </row>
    <row r="411" spans="1:10">
      <c r="A411" s="5">
        <v>410</v>
      </c>
      <c r="B411" s="5" t="s">
        <v>1338</v>
      </c>
      <c r="C411" s="5" t="s">
        <v>96</v>
      </c>
      <c r="D411" s="5" t="s">
        <v>2677</v>
      </c>
      <c r="E411" s="5" t="s">
        <v>2678</v>
      </c>
      <c r="F411" s="5" t="s">
        <v>2679</v>
      </c>
      <c r="G411" s="5" t="s">
        <v>1721</v>
      </c>
      <c r="J411" s="5" t="s">
        <v>2838</v>
      </c>
    </row>
    <row r="412" spans="1:10">
      <c r="A412" s="5">
        <v>411</v>
      </c>
      <c r="B412" s="5" t="s">
        <v>1338</v>
      </c>
      <c r="C412" s="5" t="s">
        <v>96</v>
      </c>
      <c r="D412" s="5" t="s">
        <v>2680</v>
      </c>
      <c r="E412" s="5" t="s">
        <v>2681</v>
      </c>
      <c r="F412" s="5" t="s">
        <v>2682</v>
      </c>
      <c r="G412" s="5" t="s">
        <v>1556</v>
      </c>
      <c r="J412" s="5" t="s">
        <v>2838</v>
      </c>
    </row>
    <row r="413" spans="1:10">
      <c r="A413" s="5">
        <v>412</v>
      </c>
      <c r="B413" s="5" t="s">
        <v>1338</v>
      </c>
      <c r="C413" s="5" t="s">
        <v>96</v>
      </c>
      <c r="D413" s="5" t="s">
        <v>2683</v>
      </c>
      <c r="E413" s="5" t="s">
        <v>2684</v>
      </c>
      <c r="F413" s="5" t="s">
        <v>2685</v>
      </c>
      <c r="G413" s="5" t="s">
        <v>1346</v>
      </c>
      <c r="J413" s="5" t="s">
        <v>2838</v>
      </c>
    </row>
    <row r="414" spans="1:10">
      <c r="A414" s="5">
        <v>413</v>
      </c>
      <c r="B414" s="5" t="s">
        <v>1338</v>
      </c>
      <c r="C414" s="5" t="s">
        <v>96</v>
      </c>
      <c r="D414" s="5" t="s">
        <v>2686</v>
      </c>
      <c r="E414" s="5" t="s">
        <v>2687</v>
      </c>
      <c r="F414" s="5" t="s">
        <v>2688</v>
      </c>
      <c r="G414" s="5" t="s">
        <v>1804</v>
      </c>
      <c r="J414" s="5" t="s">
        <v>2838</v>
      </c>
    </row>
    <row r="415" spans="1:10">
      <c r="A415" s="5">
        <v>414</v>
      </c>
      <c r="B415" s="5" t="s">
        <v>1338</v>
      </c>
      <c r="C415" s="5" t="s">
        <v>96</v>
      </c>
      <c r="D415" s="5" t="s">
        <v>2689</v>
      </c>
      <c r="E415" s="5" t="s">
        <v>2690</v>
      </c>
      <c r="F415" s="5" t="s">
        <v>2691</v>
      </c>
      <c r="G415" s="5" t="s">
        <v>1933</v>
      </c>
      <c r="J415" s="5" t="s">
        <v>2838</v>
      </c>
    </row>
    <row r="416" spans="1:10">
      <c r="A416" s="5">
        <v>415</v>
      </c>
      <c r="B416" s="5" t="s">
        <v>1338</v>
      </c>
      <c r="C416" s="5" t="s">
        <v>96</v>
      </c>
      <c r="D416" s="5" t="s">
        <v>2692</v>
      </c>
      <c r="E416" s="5" t="s">
        <v>2693</v>
      </c>
      <c r="F416" s="5" t="s">
        <v>2694</v>
      </c>
      <c r="G416" s="5" t="s">
        <v>1365</v>
      </c>
      <c r="H416" s="5" t="s">
        <v>2695</v>
      </c>
      <c r="J416" s="5" t="s">
        <v>2838</v>
      </c>
    </row>
    <row r="417" spans="1:10">
      <c r="A417" s="5">
        <v>416</v>
      </c>
      <c r="B417" s="5" t="s">
        <v>1338</v>
      </c>
      <c r="C417" s="5" t="s">
        <v>96</v>
      </c>
      <c r="D417" s="5" t="s">
        <v>2696</v>
      </c>
      <c r="E417" s="5" t="s">
        <v>2697</v>
      </c>
      <c r="F417" s="5" t="s">
        <v>2698</v>
      </c>
      <c r="G417" s="5" t="s">
        <v>1478</v>
      </c>
      <c r="J417" s="5" t="s">
        <v>2838</v>
      </c>
    </row>
    <row r="418" spans="1:10">
      <c r="A418" s="5">
        <v>417</v>
      </c>
      <c r="B418" s="5" t="s">
        <v>1338</v>
      </c>
      <c r="C418" s="5" t="s">
        <v>96</v>
      </c>
      <c r="D418" s="5" t="s">
        <v>2699</v>
      </c>
      <c r="E418" s="5" t="s">
        <v>2700</v>
      </c>
      <c r="F418" s="5" t="s">
        <v>2701</v>
      </c>
      <c r="G418" s="5" t="s">
        <v>1380</v>
      </c>
      <c r="J418" s="5" t="s">
        <v>2838</v>
      </c>
    </row>
    <row r="419" spans="1:10">
      <c r="A419" s="5">
        <v>418</v>
      </c>
      <c r="B419" s="5" t="s">
        <v>1338</v>
      </c>
      <c r="C419" s="5" t="s">
        <v>96</v>
      </c>
      <c r="D419" s="5" t="s">
        <v>2702</v>
      </c>
      <c r="E419" s="5" t="s">
        <v>2703</v>
      </c>
      <c r="F419" s="5" t="s">
        <v>2704</v>
      </c>
      <c r="G419" s="5" t="s">
        <v>1391</v>
      </c>
      <c r="J419" s="5" t="s">
        <v>2838</v>
      </c>
    </row>
    <row r="420" spans="1:10">
      <c r="A420" s="5">
        <v>419</v>
      </c>
      <c r="B420" s="5" t="s">
        <v>1338</v>
      </c>
      <c r="C420" s="5" t="s">
        <v>96</v>
      </c>
      <c r="D420" s="5" t="s">
        <v>2705</v>
      </c>
      <c r="E420" s="5" t="s">
        <v>2706</v>
      </c>
      <c r="F420" s="5" t="s">
        <v>1394</v>
      </c>
      <c r="G420" s="5" t="s">
        <v>2707</v>
      </c>
      <c r="J420" s="5" t="s">
        <v>2838</v>
      </c>
    </row>
    <row r="421" spans="1:10">
      <c r="A421" s="5">
        <v>420</v>
      </c>
      <c r="B421" s="5" t="s">
        <v>1338</v>
      </c>
      <c r="C421" s="5" t="s">
        <v>96</v>
      </c>
      <c r="D421" s="5" t="s">
        <v>2708</v>
      </c>
      <c r="E421" s="5" t="s">
        <v>2709</v>
      </c>
      <c r="F421" s="5" t="s">
        <v>2710</v>
      </c>
      <c r="G421" s="5" t="s">
        <v>1350</v>
      </c>
      <c r="H421" s="5" t="s">
        <v>2711</v>
      </c>
      <c r="J421" s="5" t="s">
        <v>2838</v>
      </c>
    </row>
    <row r="422" spans="1:10">
      <c r="A422" s="5">
        <v>421</v>
      </c>
      <c r="B422" s="5" t="s">
        <v>1338</v>
      </c>
      <c r="C422" s="5" t="s">
        <v>96</v>
      </c>
      <c r="D422" s="5" t="s">
        <v>2712</v>
      </c>
      <c r="E422" s="5" t="s">
        <v>2713</v>
      </c>
      <c r="F422" s="5" t="s">
        <v>2714</v>
      </c>
      <c r="G422" s="5" t="s">
        <v>1830</v>
      </c>
      <c r="J422" s="5" t="s">
        <v>2838</v>
      </c>
    </row>
    <row r="423" spans="1:10">
      <c r="A423" s="5">
        <v>422</v>
      </c>
      <c r="B423" s="5" t="s">
        <v>1338</v>
      </c>
      <c r="C423" s="5" t="s">
        <v>96</v>
      </c>
      <c r="D423" s="5" t="s">
        <v>2715</v>
      </c>
      <c r="E423" s="5" t="s">
        <v>2716</v>
      </c>
      <c r="F423" s="5" t="s">
        <v>2717</v>
      </c>
      <c r="G423" s="5" t="s">
        <v>1420</v>
      </c>
      <c r="J423" s="5" t="s">
        <v>2838</v>
      </c>
    </row>
    <row r="424" spans="1:10">
      <c r="A424" s="5">
        <v>423</v>
      </c>
      <c r="B424" s="5" t="s">
        <v>1338</v>
      </c>
      <c r="C424" s="5" t="s">
        <v>96</v>
      </c>
      <c r="D424" s="5" t="s">
        <v>2718</v>
      </c>
      <c r="E424" s="5" t="s">
        <v>2719</v>
      </c>
      <c r="F424" s="5" t="s">
        <v>2720</v>
      </c>
      <c r="G424" s="5" t="s">
        <v>1399</v>
      </c>
      <c r="J424" s="5" t="s">
        <v>2838</v>
      </c>
    </row>
    <row r="425" spans="1:10">
      <c r="A425" s="5">
        <v>424</v>
      </c>
      <c r="B425" s="5" t="s">
        <v>1338</v>
      </c>
      <c r="C425" s="5" t="s">
        <v>96</v>
      </c>
      <c r="D425" s="5" t="s">
        <v>2721</v>
      </c>
      <c r="E425" s="5" t="s">
        <v>2722</v>
      </c>
      <c r="F425" s="5" t="s">
        <v>2723</v>
      </c>
      <c r="G425" s="5" t="s">
        <v>2724</v>
      </c>
      <c r="J425" s="5" t="s">
        <v>2838</v>
      </c>
    </row>
    <row r="426" spans="1:10">
      <c r="A426" s="5">
        <v>425</v>
      </c>
      <c r="B426" s="5" t="s">
        <v>1338</v>
      </c>
      <c r="C426" s="5" t="s">
        <v>96</v>
      </c>
      <c r="D426" s="5" t="s">
        <v>2725</v>
      </c>
      <c r="E426" s="5" t="s">
        <v>2726</v>
      </c>
      <c r="F426" s="5" t="s">
        <v>2727</v>
      </c>
      <c r="G426" s="5" t="s">
        <v>1478</v>
      </c>
      <c r="H426" s="5" t="s">
        <v>2728</v>
      </c>
      <c r="J426" s="5" t="s">
        <v>2838</v>
      </c>
    </row>
    <row r="427" spans="1:10">
      <c r="A427" s="5">
        <v>426</v>
      </c>
      <c r="B427" s="5" t="s">
        <v>1338</v>
      </c>
      <c r="C427" s="5" t="s">
        <v>96</v>
      </c>
      <c r="D427" s="5" t="s">
        <v>2729</v>
      </c>
      <c r="E427" s="5" t="s">
        <v>2730</v>
      </c>
      <c r="F427" s="5" t="s">
        <v>2731</v>
      </c>
      <c r="G427" s="5" t="s">
        <v>1346</v>
      </c>
      <c r="J427" s="5" t="s">
        <v>2838</v>
      </c>
    </row>
    <row r="428" spans="1:10">
      <c r="A428" s="5">
        <v>427</v>
      </c>
      <c r="B428" s="5" t="s">
        <v>1338</v>
      </c>
      <c r="C428" s="5" t="s">
        <v>96</v>
      </c>
      <c r="D428" s="5" t="s">
        <v>2732</v>
      </c>
      <c r="E428" s="5" t="s">
        <v>2733</v>
      </c>
      <c r="F428" s="5" t="s">
        <v>2734</v>
      </c>
      <c r="G428" s="5" t="s">
        <v>1399</v>
      </c>
      <c r="J428" s="5" t="s">
        <v>2838</v>
      </c>
    </row>
    <row r="429" spans="1:10">
      <c r="A429" s="5">
        <v>428</v>
      </c>
      <c r="B429" s="5" t="s">
        <v>1338</v>
      </c>
      <c r="C429" s="5" t="s">
        <v>96</v>
      </c>
      <c r="D429" s="5" t="s">
        <v>2735</v>
      </c>
      <c r="E429" s="5" t="s">
        <v>2736</v>
      </c>
      <c r="F429" s="5" t="s">
        <v>2737</v>
      </c>
      <c r="G429" s="5" t="s">
        <v>1721</v>
      </c>
      <c r="J429" s="5" t="s">
        <v>2838</v>
      </c>
    </row>
    <row r="430" spans="1:10">
      <c r="A430" s="5">
        <v>429</v>
      </c>
      <c r="B430" s="5" t="s">
        <v>1338</v>
      </c>
      <c r="C430" s="5" t="s">
        <v>96</v>
      </c>
      <c r="D430" s="5" t="s">
        <v>2738</v>
      </c>
      <c r="E430" s="5" t="s">
        <v>2739</v>
      </c>
      <c r="F430" s="5" t="s">
        <v>2740</v>
      </c>
      <c r="G430" s="5" t="s">
        <v>1868</v>
      </c>
      <c r="J430" s="5" t="s">
        <v>2838</v>
      </c>
    </row>
    <row r="431" spans="1:10">
      <c r="A431" s="5">
        <v>430</v>
      </c>
      <c r="B431" s="5" t="s">
        <v>1338</v>
      </c>
      <c r="C431" s="5" t="s">
        <v>96</v>
      </c>
      <c r="D431" s="5" t="s">
        <v>2741</v>
      </c>
      <c r="E431" s="5" t="s">
        <v>2742</v>
      </c>
      <c r="F431" s="5" t="s">
        <v>2743</v>
      </c>
      <c r="G431" s="5" t="s">
        <v>1355</v>
      </c>
      <c r="H431" s="5" t="s">
        <v>2744</v>
      </c>
      <c r="J431" s="5" t="s">
        <v>2838</v>
      </c>
    </row>
    <row r="432" spans="1:10">
      <c r="A432" s="5">
        <v>431</v>
      </c>
      <c r="B432" s="5" t="s">
        <v>1338</v>
      </c>
      <c r="C432" s="5" t="s">
        <v>96</v>
      </c>
      <c r="D432" s="5" t="s">
        <v>2745</v>
      </c>
      <c r="E432" s="5" t="s">
        <v>2746</v>
      </c>
      <c r="F432" s="5" t="s">
        <v>2747</v>
      </c>
      <c r="G432" s="5" t="s">
        <v>1647</v>
      </c>
      <c r="J432" s="5" t="s">
        <v>2838</v>
      </c>
    </row>
    <row r="433" spans="1:10">
      <c r="A433" s="5">
        <v>432</v>
      </c>
      <c r="B433" s="5" t="s">
        <v>1338</v>
      </c>
      <c r="C433" s="5" t="s">
        <v>96</v>
      </c>
      <c r="D433" s="5" t="s">
        <v>2748</v>
      </c>
      <c r="E433" s="5" t="s">
        <v>2749</v>
      </c>
      <c r="F433" s="5" t="s">
        <v>2750</v>
      </c>
      <c r="G433" s="5" t="s">
        <v>1399</v>
      </c>
      <c r="J433" s="5" t="s">
        <v>2838</v>
      </c>
    </row>
    <row r="434" spans="1:10">
      <c r="A434" s="5">
        <v>433</v>
      </c>
      <c r="B434" s="5" t="s">
        <v>1338</v>
      </c>
      <c r="C434" s="5" t="s">
        <v>96</v>
      </c>
      <c r="D434" s="5" t="s">
        <v>2751</v>
      </c>
      <c r="E434" s="5" t="s">
        <v>2752</v>
      </c>
      <c r="F434" s="5" t="s">
        <v>2753</v>
      </c>
      <c r="G434" s="5" t="s">
        <v>1647</v>
      </c>
      <c r="J434" s="5" t="s">
        <v>2838</v>
      </c>
    </row>
    <row r="435" spans="1:10">
      <c r="A435" s="5">
        <v>434</v>
      </c>
      <c r="B435" s="5" t="s">
        <v>1338</v>
      </c>
      <c r="C435" s="5" t="s">
        <v>96</v>
      </c>
      <c r="D435" s="5" t="s">
        <v>2754</v>
      </c>
      <c r="E435" s="5" t="s">
        <v>2755</v>
      </c>
      <c r="F435" s="5" t="s">
        <v>2756</v>
      </c>
      <c r="G435" s="5" t="s">
        <v>1707</v>
      </c>
      <c r="J435" s="5" t="s">
        <v>2838</v>
      </c>
    </row>
    <row r="436" spans="1:10">
      <c r="A436" s="5">
        <v>435</v>
      </c>
      <c r="B436" s="5" t="s">
        <v>1338</v>
      </c>
      <c r="C436" s="5" t="s">
        <v>96</v>
      </c>
      <c r="D436" s="5" t="s">
        <v>2757</v>
      </c>
      <c r="E436" s="5" t="s">
        <v>2758</v>
      </c>
      <c r="F436" s="5" t="s">
        <v>2759</v>
      </c>
      <c r="G436" s="5" t="s">
        <v>1751</v>
      </c>
      <c r="J436" s="5" t="s">
        <v>2838</v>
      </c>
    </row>
    <row r="437" spans="1:10">
      <c r="A437" s="5">
        <v>436</v>
      </c>
      <c r="B437" s="5" t="s">
        <v>1338</v>
      </c>
      <c r="C437" s="5" t="s">
        <v>96</v>
      </c>
      <c r="D437" s="5" t="s">
        <v>2760</v>
      </c>
      <c r="E437" s="5" t="s">
        <v>2761</v>
      </c>
      <c r="F437" s="5" t="s">
        <v>2762</v>
      </c>
      <c r="G437" s="5" t="s">
        <v>1571</v>
      </c>
      <c r="H437" s="5" t="s">
        <v>2763</v>
      </c>
      <c r="J437" s="5" t="s">
        <v>2838</v>
      </c>
    </row>
    <row r="438" spans="1:10">
      <c r="A438" s="5">
        <v>437</v>
      </c>
      <c r="B438" s="5" t="s">
        <v>1338</v>
      </c>
      <c r="C438" s="5" t="s">
        <v>96</v>
      </c>
      <c r="D438" s="5" t="s">
        <v>2764</v>
      </c>
      <c r="E438" s="5" t="s">
        <v>2765</v>
      </c>
      <c r="F438" s="5" t="s">
        <v>2766</v>
      </c>
      <c r="G438" s="5" t="s">
        <v>1571</v>
      </c>
      <c r="J438" s="5" t="s">
        <v>2838</v>
      </c>
    </row>
    <row r="439" spans="1:10">
      <c r="A439" s="5">
        <v>438</v>
      </c>
      <c r="B439" s="5" t="s">
        <v>1338</v>
      </c>
      <c r="C439" s="5" t="s">
        <v>96</v>
      </c>
      <c r="D439" s="5" t="s">
        <v>2767</v>
      </c>
      <c r="E439" s="5" t="s">
        <v>2768</v>
      </c>
      <c r="F439" s="5" t="s">
        <v>2769</v>
      </c>
      <c r="G439" s="5" t="s">
        <v>1617</v>
      </c>
      <c r="J439" s="5" t="s">
        <v>2838</v>
      </c>
    </row>
    <row r="440" spans="1:10">
      <c r="A440" s="5">
        <v>439</v>
      </c>
      <c r="B440" s="5" t="s">
        <v>1338</v>
      </c>
      <c r="C440" s="5" t="s">
        <v>96</v>
      </c>
      <c r="D440" s="5" t="s">
        <v>2770</v>
      </c>
      <c r="E440" s="5" t="s">
        <v>2771</v>
      </c>
      <c r="F440" s="5" t="s">
        <v>2772</v>
      </c>
      <c r="G440" s="5" t="s">
        <v>1365</v>
      </c>
      <c r="J440" s="5" t="s">
        <v>2838</v>
      </c>
    </row>
    <row r="441" spans="1:10">
      <c r="A441" s="5">
        <v>440</v>
      </c>
      <c r="B441" s="5" t="s">
        <v>1338</v>
      </c>
      <c r="C441" s="5" t="s">
        <v>96</v>
      </c>
      <c r="D441" s="5" t="s">
        <v>2773</v>
      </c>
      <c r="E441" s="5" t="s">
        <v>2774</v>
      </c>
      <c r="F441" s="5" t="s">
        <v>2775</v>
      </c>
      <c r="G441" s="5" t="s">
        <v>2707</v>
      </c>
      <c r="J441" s="5" t="s">
        <v>2838</v>
      </c>
    </row>
    <row r="442" spans="1:10">
      <c r="A442" s="5">
        <v>441</v>
      </c>
      <c r="B442" s="5" t="s">
        <v>1338</v>
      </c>
      <c r="C442" s="5" t="s">
        <v>96</v>
      </c>
      <c r="D442" s="5" t="s">
        <v>2776</v>
      </c>
      <c r="E442" s="5" t="s">
        <v>2774</v>
      </c>
      <c r="F442" s="5" t="s">
        <v>2775</v>
      </c>
      <c r="G442" s="5" t="s">
        <v>1511</v>
      </c>
      <c r="J442" s="5" t="s">
        <v>2838</v>
      </c>
    </row>
    <row r="443" spans="1:10">
      <c r="A443" s="5">
        <v>442</v>
      </c>
      <c r="B443" s="5" t="s">
        <v>1338</v>
      </c>
      <c r="C443" s="5" t="s">
        <v>96</v>
      </c>
      <c r="D443" s="5" t="s">
        <v>2777</v>
      </c>
      <c r="E443" s="5" t="s">
        <v>2778</v>
      </c>
      <c r="F443" s="5" t="s">
        <v>2779</v>
      </c>
      <c r="G443" s="5" t="s">
        <v>1519</v>
      </c>
      <c r="J443" s="5" t="s">
        <v>2838</v>
      </c>
    </row>
    <row r="444" spans="1:10">
      <c r="A444" s="5">
        <v>443</v>
      </c>
      <c r="B444" s="5" t="s">
        <v>1338</v>
      </c>
      <c r="C444" s="5" t="s">
        <v>96</v>
      </c>
      <c r="D444" s="5" t="s">
        <v>2780</v>
      </c>
      <c r="E444" s="5" t="s">
        <v>2781</v>
      </c>
      <c r="F444" s="5" t="s">
        <v>2782</v>
      </c>
      <c r="G444" s="5" t="s">
        <v>2783</v>
      </c>
      <c r="J444" s="5" t="s">
        <v>2838</v>
      </c>
    </row>
    <row r="445" spans="1:10">
      <c r="A445" s="5">
        <v>444</v>
      </c>
      <c r="B445" s="5" t="s">
        <v>1338</v>
      </c>
      <c r="C445" s="5" t="s">
        <v>96</v>
      </c>
      <c r="D445" s="5" t="s">
        <v>2784</v>
      </c>
      <c r="E445" s="5" t="s">
        <v>2785</v>
      </c>
      <c r="F445" s="5" t="s">
        <v>2786</v>
      </c>
      <c r="G445" s="5" t="s">
        <v>1406</v>
      </c>
      <c r="J445" s="5" t="s">
        <v>2838</v>
      </c>
    </row>
    <row r="446" spans="1:10">
      <c r="A446" s="5">
        <v>445</v>
      </c>
      <c r="B446" s="5" t="s">
        <v>1338</v>
      </c>
      <c r="C446" s="5" t="s">
        <v>96</v>
      </c>
      <c r="D446" s="5" t="s">
        <v>2787</v>
      </c>
      <c r="E446" s="5" t="s">
        <v>2788</v>
      </c>
      <c r="F446" s="5" t="s">
        <v>2789</v>
      </c>
      <c r="G446" s="5" t="s">
        <v>1529</v>
      </c>
      <c r="H446" s="5" t="s">
        <v>2790</v>
      </c>
      <c r="J446" s="5" t="s">
        <v>2838</v>
      </c>
    </row>
    <row r="447" spans="1:10">
      <c r="A447" s="5">
        <v>446</v>
      </c>
      <c r="B447" s="5" t="s">
        <v>1338</v>
      </c>
      <c r="C447" s="5" t="s">
        <v>96</v>
      </c>
      <c r="D447" s="5" t="s">
        <v>2791</v>
      </c>
      <c r="E447" s="5" t="s">
        <v>2792</v>
      </c>
      <c r="F447" s="5" t="s">
        <v>2793</v>
      </c>
      <c r="G447" s="5" t="s">
        <v>1744</v>
      </c>
      <c r="J447" s="5" t="s">
        <v>2838</v>
      </c>
    </row>
    <row r="448" spans="1:10">
      <c r="A448" s="5">
        <v>447</v>
      </c>
      <c r="B448" s="5" t="s">
        <v>1338</v>
      </c>
      <c r="C448" s="5" t="s">
        <v>96</v>
      </c>
      <c r="D448" s="5" t="s">
        <v>2794</v>
      </c>
      <c r="E448" s="5" t="s">
        <v>2795</v>
      </c>
      <c r="F448" s="5" t="s">
        <v>2796</v>
      </c>
      <c r="G448" s="5" t="s">
        <v>1647</v>
      </c>
      <c r="H448" s="5" t="s">
        <v>2797</v>
      </c>
      <c r="J448" s="5" t="s">
        <v>2838</v>
      </c>
    </row>
    <row r="449" spans="1:10">
      <c r="A449" s="5">
        <v>448</v>
      </c>
      <c r="B449" s="5" t="s">
        <v>1338</v>
      </c>
      <c r="C449" s="5" t="s">
        <v>96</v>
      </c>
      <c r="D449" s="5" t="s">
        <v>2798</v>
      </c>
      <c r="E449" s="5" t="s">
        <v>2799</v>
      </c>
      <c r="F449" s="5" t="s">
        <v>2800</v>
      </c>
      <c r="G449" s="5" t="s">
        <v>2801</v>
      </c>
      <c r="J449" s="5" t="s">
        <v>2838</v>
      </c>
    </row>
    <row r="450" spans="1:10">
      <c r="A450" s="5">
        <v>449</v>
      </c>
      <c r="B450" s="5" t="s">
        <v>1338</v>
      </c>
      <c r="C450" s="5" t="s">
        <v>96</v>
      </c>
      <c r="D450" s="5" t="s">
        <v>2802</v>
      </c>
      <c r="E450" s="5" t="s">
        <v>2803</v>
      </c>
      <c r="F450" s="5" t="s">
        <v>2804</v>
      </c>
      <c r="G450" s="5" t="s">
        <v>1804</v>
      </c>
      <c r="J450" s="5" t="s">
        <v>2838</v>
      </c>
    </row>
    <row r="451" spans="1:10">
      <c r="A451" s="5">
        <v>450</v>
      </c>
      <c r="B451" s="5" t="s">
        <v>1338</v>
      </c>
      <c r="C451" s="5" t="s">
        <v>96</v>
      </c>
      <c r="D451" s="5" t="s">
        <v>2805</v>
      </c>
      <c r="E451" s="5" t="s">
        <v>2806</v>
      </c>
      <c r="F451" s="5" t="s">
        <v>2807</v>
      </c>
      <c r="G451" s="5" t="s">
        <v>1602</v>
      </c>
      <c r="H451" s="5" t="s">
        <v>2790</v>
      </c>
      <c r="J451" s="5" t="s">
        <v>2838</v>
      </c>
    </row>
    <row r="452" spans="1:10">
      <c r="A452" s="5">
        <v>451</v>
      </c>
      <c r="B452" s="5" t="s">
        <v>1338</v>
      </c>
      <c r="C452" s="5" t="s">
        <v>96</v>
      </c>
      <c r="D452" s="5" t="s">
        <v>2808</v>
      </c>
      <c r="E452" s="5" t="s">
        <v>2809</v>
      </c>
      <c r="F452" s="5" t="s">
        <v>2810</v>
      </c>
      <c r="G452" s="5" t="s">
        <v>1602</v>
      </c>
      <c r="J452" s="5" t="s">
        <v>2838</v>
      </c>
    </row>
    <row r="453" spans="1:10">
      <c r="A453" s="5">
        <v>452</v>
      </c>
      <c r="B453" s="5" t="s">
        <v>1338</v>
      </c>
      <c r="C453" s="5" t="s">
        <v>96</v>
      </c>
      <c r="D453" s="5" t="s">
        <v>2811</v>
      </c>
      <c r="E453" s="5" t="s">
        <v>2812</v>
      </c>
      <c r="F453" s="5" t="s">
        <v>2813</v>
      </c>
      <c r="G453" s="5" t="s">
        <v>1647</v>
      </c>
      <c r="H453" s="5" t="s">
        <v>2814</v>
      </c>
      <c r="J453" s="5" t="s">
        <v>2838</v>
      </c>
    </row>
    <row r="454" spans="1:10">
      <c r="A454" s="5">
        <v>453</v>
      </c>
      <c r="B454" s="5" t="s">
        <v>1338</v>
      </c>
      <c r="C454" s="5" t="s">
        <v>96</v>
      </c>
      <c r="D454" s="5" t="s">
        <v>2815</v>
      </c>
      <c r="E454" s="5" t="s">
        <v>2816</v>
      </c>
      <c r="F454" s="5" t="s">
        <v>2817</v>
      </c>
      <c r="G454" s="5" t="s">
        <v>1399</v>
      </c>
      <c r="J454" s="5" t="s">
        <v>2838</v>
      </c>
    </row>
    <row r="455" spans="1:10">
      <c r="A455" s="5">
        <v>454</v>
      </c>
      <c r="B455" s="5" t="s">
        <v>1338</v>
      </c>
      <c r="C455" s="5" t="s">
        <v>96</v>
      </c>
      <c r="D455" s="5" t="s">
        <v>2818</v>
      </c>
      <c r="E455" s="5" t="s">
        <v>2819</v>
      </c>
      <c r="F455" s="5" t="s">
        <v>2820</v>
      </c>
      <c r="G455" s="5" t="s">
        <v>2452</v>
      </c>
      <c r="J455" s="5" t="s">
        <v>2838</v>
      </c>
    </row>
    <row r="456" spans="1:10">
      <c r="A456" s="5">
        <v>455</v>
      </c>
      <c r="B456" s="5" t="s">
        <v>1338</v>
      </c>
      <c r="C456" s="5" t="s">
        <v>96</v>
      </c>
      <c r="D456" s="5" t="s">
        <v>2821</v>
      </c>
      <c r="E456" s="5" t="s">
        <v>2822</v>
      </c>
      <c r="F456" s="5" t="s">
        <v>2823</v>
      </c>
      <c r="G456" s="5" t="s">
        <v>2824</v>
      </c>
      <c r="J456" s="5" t="s">
        <v>2838</v>
      </c>
    </row>
    <row r="457" spans="1:10">
      <c r="A457" s="5">
        <v>456</v>
      </c>
      <c r="B457" s="5" t="s">
        <v>1338</v>
      </c>
      <c r="C457" s="5" t="s">
        <v>96</v>
      </c>
      <c r="D457" s="5" t="s">
        <v>2825</v>
      </c>
      <c r="E457" s="5" t="s">
        <v>2826</v>
      </c>
      <c r="F457" s="5" t="s">
        <v>2827</v>
      </c>
      <c r="G457" s="5" t="s">
        <v>2828</v>
      </c>
      <c r="J457" s="5" t="s">
        <v>2838</v>
      </c>
    </row>
    <row r="458" spans="1:10">
      <c r="A458" s="5">
        <v>457</v>
      </c>
      <c r="B458" s="5" t="s">
        <v>1338</v>
      </c>
      <c r="C458" s="5" t="s">
        <v>96</v>
      </c>
      <c r="D458" s="5" t="s">
        <v>2829</v>
      </c>
      <c r="E458" s="5" t="s">
        <v>2830</v>
      </c>
      <c r="F458" s="5" t="s">
        <v>1341</v>
      </c>
      <c r="G458" s="5" t="s">
        <v>2831</v>
      </c>
      <c r="J458" s="5" t="s">
        <v>2838</v>
      </c>
    </row>
    <row r="459" spans="1:10">
      <c r="A459" s="5">
        <v>458</v>
      </c>
      <c r="B459" s="5" t="s">
        <v>1338</v>
      </c>
      <c r="C459" s="5" t="s">
        <v>96</v>
      </c>
      <c r="D459" s="5" t="s">
        <v>2832</v>
      </c>
      <c r="E459" s="5" t="s">
        <v>2833</v>
      </c>
      <c r="F459" s="5" t="s">
        <v>1341</v>
      </c>
      <c r="G459" s="5" t="s">
        <v>2834</v>
      </c>
      <c r="J459" s="5" t="s">
        <v>2838</v>
      </c>
    </row>
    <row r="460" spans="1:10">
      <c r="A460" s="5">
        <v>459</v>
      </c>
      <c r="B460" s="5" t="s">
        <v>1338</v>
      </c>
      <c r="C460" s="5" t="s">
        <v>96</v>
      </c>
      <c r="D460" s="5" t="s">
        <v>2835</v>
      </c>
      <c r="E460" s="5" t="s">
        <v>2836</v>
      </c>
      <c r="F460" s="5" t="s">
        <v>1341</v>
      </c>
      <c r="G460" s="5" t="s">
        <v>2837</v>
      </c>
      <c r="J460" s="5" t="s">
        <v>2838</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79"/>
  <sheetViews>
    <sheetView showGridLines="0" zoomScaleNormal="100" workbookViewId="0"/>
  </sheetViews>
  <sheetFormatPr defaultRowHeight="11.25"/>
  <cols>
    <col min="1" max="1" width="9.140625" style="1071"/>
  </cols>
  <sheetData>
    <row r="1" spans="1:4">
      <c r="A1" s="1071" t="s">
        <v>1314</v>
      </c>
      <c r="B1" t="s">
        <v>491</v>
      </c>
      <c r="C1" t="s">
        <v>492</v>
      </c>
      <c r="D1" t="s">
        <v>1313</v>
      </c>
    </row>
    <row r="2" spans="1:4">
      <c r="A2" s="1071">
        <v>1</v>
      </c>
      <c r="B2" t="s">
        <v>762</v>
      </c>
      <c r="C2" t="s">
        <v>762</v>
      </c>
      <c r="D2" t="s">
        <v>763</v>
      </c>
    </row>
    <row r="3" spans="1:4">
      <c r="A3" s="1071">
        <v>2</v>
      </c>
      <c r="B3" t="s">
        <v>762</v>
      </c>
      <c r="C3" t="s">
        <v>764</v>
      </c>
      <c r="D3" t="s">
        <v>765</v>
      </c>
    </row>
    <row r="4" spans="1:4">
      <c r="A4" s="1071">
        <v>3</v>
      </c>
      <c r="B4" t="s">
        <v>762</v>
      </c>
      <c r="C4" t="s">
        <v>766</v>
      </c>
      <c r="D4" t="s">
        <v>767</v>
      </c>
    </row>
    <row r="5" spans="1:4">
      <c r="A5" s="1071">
        <v>4</v>
      </c>
      <c r="B5" t="s">
        <v>762</v>
      </c>
      <c r="C5" t="s">
        <v>768</v>
      </c>
      <c r="D5" t="s">
        <v>769</v>
      </c>
    </row>
    <row r="6" spans="1:4">
      <c r="A6" s="1071">
        <v>5</v>
      </c>
      <c r="B6" t="s">
        <v>762</v>
      </c>
      <c r="C6" t="s">
        <v>770</v>
      </c>
      <c r="D6" t="s">
        <v>771</v>
      </c>
    </row>
    <row r="7" spans="1:4">
      <c r="A7" s="1071">
        <v>6</v>
      </c>
      <c r="B7" t="s">
        <v>762</v>
      </c>
      <c r="C7" t="s">
        <v>772</v>
      </c>
      <c r="D7" t="s">
        <v>773</v>
      </c>
    </row>
    <row r="8" spans="1:4">
      <c r="A8" s="1071">
        <v>7</v>
      </c>
      <c r="B8" t="s">
        <v>762</v>
      </c>
      <c r="C8" t="s">
        <v>774</v>
      </c>
      <c r="D8" t="s">
        <v>775</v>
      </c>
    </row>
    <row r="9" spans="1:4">
      <c r="A9" s="1071">
        <v>8</v>
      </c>
      <c r="B9" t="s">
        <v>762</v>
      </c>
      <c r="C9" t="s">
        <v>776</v>
      </c>
      <c r="D9" t="s">
        <v>777</v>
      </c>
    </row>
    <row r="10" spans="1:4">
      <c r="A10" s="1071">
        <v>9</v>
      </c>
      <c r="B10" t="s">
        <v>762</v>
      </c>
      <c r="C10" t="s">
        <v>778</v>
      </c>
      <c r="D10" t="s">
        <v>779</v>
      </c>
    </row>
    <row r="11" spans="1:4">
      <c r="A11" s="1071">
        <v>10</v>
      </c>
      <c r="B11" t="s">
        <v>780</v>
      </c>
      <c r="C11" t="s">
        <v>782</v>
      </c>
      <c r="D11" t="s">
        <v>783</v>
      </c>
    </row>
    <row r="12" spans="1:4">
      <c r="A12" s="1071">
        <v>11</v>
      </c>
      <c r="B12" t="s">
        <v>780</v>
      </c>
      <c r="C12" t="s">
        <v>780</v>
      </c>
      <c r="D12" t="s">
        <v>781</v>
      </c>
    </row>
    <row r="13" spans="1:4">
      <c r="A13" s="1071">
        <v>12</v>
      </c>
      <c r="B13" t="s">
        <v>780</v>
      </c>
      <c r="C13" t="s">
        <v>784</v>
      </c>
      <c r="D13" t="s">
        <v>785</v>
      </c>
    </row>
    <row r="14" spans="1:4">
      <c r="A14" s="1071">
        <v>13</v>
      </c>
      <c r="B14" t="s">
        <v>780</v>
      </c>
      <c r="C14" t="s">
        <v>786</v>
      </c>
      <c r="D14" t="s">
        <v>787</v>
      </c>
    </row>
    <row r="15" spans="1:4">
      <c r="A15" s="1071">
        <v>14</v>
      </c>
      <c r="B15" t="s">
        <v>780</v>
      </c>
      <c r="C15" t="s">
        <v>788</v>
      </c>
      <c r="D15" t="s">
        <v>789</v>
      </c>
    </row>
    <row r="16" spans="1:4">
      <c r="A16" s="1071">
        <v>15</v>
      </c>
      <c r="B16" t="s">
        <v>780</v>
      </c>
      <c r="C16" t="s">
        <v>790</v>
      </c>
      <c r="D16" t="s">
        <v>791</v>
      </c>
    </row>
    <row r="17" spans="1:4">
      <c r="A17" s="1071">
        <v>16</v>
      </c>
      <c r="B17" t="s">
        <v>780</v>
      </c>
      <c r="C17" t="s">
        <v>792</v>
      </c>
      <c r="D17" t="s">
        <v>793</v>
      </c>
    </row>
    <row r="18" spans="1:4">
      <c r="A18" s="1071">
        <v>17</v>
      </c>
      <c r="B18" t="s">
        <v>780</v>
      </c>
      <c r="C18" t="s">
        <v>794</v>
      </c>
      <c r="D18" t="s">
        <v>795</v>
      </c>
    </row>
    <row r="19" spans="1:4">
      <c r="A19" s="1071">
        <v>18</v>
      </c>
      <c r="B19" t="s">
        <v>780</v>
      </c>
      <c r="C19" t="s">
        <v>796</v>
      </c>
      <c r="D19" t="s">
        <v>797</v>
      </c>
    </row>
    <row r="20" spans="1:4">
      <c r="A20" s="1071">
        <v>19</v>
      </c>
      <c r="B20" t="s">
        <v>780</v>
      </c>
      <c r="C20" t="s">
        <v>798</v>
      </c>
      <c r="D20" t="s">
        <v>799</v>
      </c>
    </row>
    <row r="21" spans="1:4">
      <c r="A21" s="1071">
        <v>20</v>
      </c>
      <c r="B21" t="s">
        <v>780</v>
      </c>
      <c r="C21" t="s">
        <v>800</v>
      </c>
      <c r="D21" t="s">
        <v>801</v>
      </c>
    </row>
    <row r="22" spans="1:4">
      <c r="A22" s="1071">
        <v>21</v>
      </c>
      <c r="B22" t="s">
        <v>780</v>
      </c>
      <c r="C22" t="s">
        <v>802</v>
      </c>
      <c r="D22" t="s">
        <v>803</v>
      </c>
    </row>
    <row r="23" spans="1:4">
      <c r="A23" s="1071">
        <v>22</v>
      </c>
      <c r="B23" t="s">
        <v>780</v>
      </c>
      <c r="C23" t="s">
        <v>804</v>
      </c>
      <c r="D23" t="s">
        <v>805</v>
      </c>
    </row>
    <row r="24" spans="1:4">
      <c r="A24" s="1071">
        <v>23</v>
      </c>
      <c r="B24" t="s">
        <v>780</v>
      </c>
      <c r="C24" t="s">
        <v>806</v>
      </c>
      <c r="D24" t="s">
        <v>807</v>
      </c>
    </row>
    <row r="25" spans="1:4">
      <c r="A25" s="1071">
        <v>24</v>
      </c>
      <c r="B25" t="s">
        <v>808</v>
      </c>
      <c r="C25" t="s">
        <v>808</v>
      </c>
      <c r="D25" t="s">
        <v>809</v>
      </c>
    </row>
    <row r="26" spans="1:4">
      <c r="A26" s="1071">
        <v>25</v>
      </c>
      <c r="B26" t="s">
        <v>810</v>
      </c>
      <c r="C26" t="s">
        <v>810</v>
      </c>
      <c r="D26" t="s">
        <v>811</v>
      </c>
    </row>
    <row r="27" spans="1:4">
      <c r="A27" s="1071">
        <v>26</v>
      </c>
      <c r="B27" t="s">
        <v>812</v>
      </c>
      <c r="C27" t="s">
        <v>812</v>
      </c>
      <c r="D27" t="s">
        <v>813</v>
      </c>
    </row>
    <row r="28" spans="1:4">
      <c r="A28" s="1071">
        <v>27</v>
      </c>
      <c r="B28" t="s">
        <v>812</v>
      </c>
      <c r="C28" t="s">
        <v>814</v>
      </c>
      <c r="D28" t="s">
        <v>815</v>
      </c>
    </row>
    <row r="29" spans="1:4">
      <c r="A29" s="1071">
        <v>28</v>
      </c>
      <c r="B29" t="s">
        <v>812</v>
      </c>
      <c r="C29" t="s">
        <v>816</v>
      </c>
      <c r="D29" t="s">
        <v>817</v>
      </c>
    </row>
    <row r="30" spans="1:4">
      <c r="A30" s="1071">
        <v>29</v>
      </c>
      <c r="B30" t="s">
        <v>812</v>
      </c>
      <c r="C30" t="s">
        <v>818</v>
      </c>
      <c r="D30" t="s">
        <v>819</v>
      </c>
    </row>
    <row r="31" spans="1:4">
      <c r="A31" s="1071">
        <v>30</v>
      </c>
      <c r="B31" t="s">
        <v>812</v>
      </c>
      <c r="C31" t="s">
        <v>820</v>
      </c>
      <c r="D31" t="s">
        <v>821</v>
      </c>
    </row>
    <row r="32" spans="1:4">
      <c r="A32" s="1071">
        <v>31</v>
      </c>
      <c r="B32" t="s">
        <v>812</v>
      </c>
      <c r="C32" t="s">
        <v>822</v>
      </c>
      <c r="D32" t="s">
        <v>823</v>
      </c>
    </row>
    <row r="33" spans="1:4">
      <c r="A33" s="1071">
        <v>32</v>
      </c>
      <c r="B33" t="s">
        <v>812</v>
      </c>
      <c r="C33" t="s">
        <v>824</v>
      </c>
      <c r="D33" t="s">
        <v>825</v>
      </c>
    </row>
    <row r="34" spans="1:4">
      <c r="A34" s="1071">
        <v>33</v>
      </c>
      <c r="B34" t="s">
        <v>826</v>
      </c>
      <c r="C34" t="s">
        <v>826</v>
      </c>
      <c r="D34" t="s">
        <v>827</v>
      </c>
    </row>
    <row r="35" spans="1:4">
      <c r="A35" s="1071">
        <v>34</v>
      </c>
      <c r="B35" t="s">
        <v>826</v>
      </c>
      <c r="C35" t="s">
        <v>828</v>
      </c>
      <c r="D35" t="s">
        <v>829</v>
      </c>
    </row>
    <row r="36" spans="1:4">
      <c r="A36" s="1071">
        <v>35</v>
      </c>
      <c r="B36" t="s">
        <v>826</v>
      </c>
      <c r="C36" t="s">
        <v>830</v>
      </c>
      <c r="D36" t="s">
        <v>831</v>
      </c>
    </row>
    <row r="37" spans="1:4">
      <c r="A37" s="1071">
        <v>36</v>
      </c>
      <c r="B37" t="s">
        <v>826</v>
      </c>
      <c r="C37" t="s">
        <v>832</v>
      </c>
      <c r="D37" t="s">
        <v>833</v>
      </c>
    </row>
    <row r="38" spans="1:4">
      <c r="A38" s="1071">
        <v>37</v>
      </c>
      <c r="B38" t="s">
        <v>826</v>
      </c>
      <c r="C38" t="s">
        <v>834</v>
      </c>
      <c r="D38" t="s">
        <v>835</v>
      </c>
    </row>
    <row r="39" spans="1:4">
      <c r="A39" s="1071">
        <v>38</v>
      </c>
      <c r="B39" t="s">
        <v>836</v>
      </c>
      <c r="C39" t="s">
        <v>836</v>
      </c>
      <c r="D39" t="s">
        <v>837</v>
      </c>
    </row>
    <row r="40" spans="1:4">
      <c r="A40" s="1071">
        <v>39</v>
      </c>
      <c r="B40" t="s">
        <v>838</v>
      </c>
      <c r="C40" t="s">
        <v>838</v>
      </c>
      <c r="D40" t="s">
        <v>839</v>
      </c>
    </row>
    <row r="41" spans="1:4">
      <c r="A41" s="1071">
        <v>40</v>
      </c>
      <c r="B41" t="s">
        <v>840</v>
      </c>
      <c r="C41" t="s">
        <v>842</v>
      </c>
      <c r="D41" t="s">
        <v>843</v>
      </c>
    </row>
    <row r="42" spans="1:4">
      <c r="A42" s="1071">
        <v>41</v>
      </c>
      <c r="B42" t="s">
        <v>840</v>
      </c>
      <c r="C42" t="s">
        <v>840</v>
      </c>
      <c r="D42" t="s">
        <v>841</v>
      </c>
    </row>
    <row r="43" spans="1:4">
      <c r="A43" s="1071">
        <v>42</v>
      </c>
      <c r="B43" t="s">
        <v>840</v>
      </c>
      <c r="C43" t="s">
        <v>844</v>
      </c>
      <c r="D43" t="s">
        <v>845</v>
      </c>
    </row>
    <row r="44" spans="1:4">
      <c r="A44" s="1071">
        <v>43</v>
      </c>
      <c r="B44" t="s">
        <v>840</v>
      </c>
      <c r="C44" t="s">
        <v>846</v>
      </c>
      <c r="D44" t="s">
        <v>847</v>
      </c>
    </row>
    <row r="45" spans="1:4">
      <c r="A45" s="1071">
        <v>44</v>
      </c>
      <c r="B45" t="s">
        <v>840</v>
      </c>
      <c r="C45" t="s">
        <v>848</v>
      </c>
      <c r="D45" t="s">
        <v>849</v>
      </c>
    </row>
    <row r="46" spans="1:4">
      <c r="A46" s="1071">
        <v>45</v>
      </c>
      <c r="B46" t="s">
        <v>840</v>
      </c>
      <c r="C46" t="s">
        <v>850</v>
      </c>
      <c r="D46" t="s">
        <v>851</v>
      </c>
    </row>
    <row r="47" spans="1:4">
      <c r="A47" s="1071">
        <v>46</v>
      </c>
      <c r="B47" t="s">
        <v>840</v>
      </c>
      <c r="C47" t="s">
        <v>852</v>
      </c>
      <c r="D47" t="s">
        <v>853</v>
      </c>
    </row>
    <row r="48" spans="1:4">
      <c r="A48" s="1071">
        <v>47</v>
      </c>
      <c r="B48" t="s">
        <v>854</v>
      </c>
      <c r="C48" t="s">
        <v>856</v>
      </c>
      <c r="D48" t="s">
        <v>857</v>
      </c>
    </row>
    <row r="49" spans="1:4">
      <c r="A49" s="1071">
        <v>48</v>
      </c>
      <c r="B49" t="s">
        <v>854</v>
      </c>
      <c r="C49" t="s">
        <v>854</v>
      </c>
      <c r="D49" t="s">
        <v>855</v>
      </c>
    </row>
    <row r="50" spans="1:4">
      <c r="A50" s="1071">
        <v>49</v>
      </c>
      <c r="B50" t="s">
        <v>854</v>
      </c>
      <c r="C50" t="s">
        <v>858</v>
      </c>
      <c r="D50" t="s">
        <v>859</v>
      </c>
    </row>
    <row r="51" spans="1:4">
      <c r="A51" s="1071">
        <v>50</v>
      </c>
      <c r="B51" t="s">
        <v>854</v>
      </c>
      <c r="C51" t="s">
        <v>860</v>
      </c>
      <c r="D51" t="s">
        <v>861</v>
      </c>
    </row>
    <row r="52" spans="1:4">
      <c r="A52" s="1071">
        <v>51</v>
      </c>
      <c r="B52" t="s">
        <v>854</v>
      </c>
      <c r="C52" t="s">
        <v>862</v>
      </c>
      <c r="D52" t="s">
        <v>863</v>
      </c>
    </row>
    <row r="53" spans="1:4">
      <c r="A53" s="1071">
        <v>52</v>
      </c>
      <c r="B53" t="s">
        <v>854</v>
      </c>
      <c r="C53" t="s">
        <v>864</v>
      </c>
      <c r="D53" t="s">
        <v>865</v>
      </c>
    </row>
    <row r="54" spans="1:4">
      <c r="A54" s="1071">
        <v>53</v>
      </c>
      <c r="B54" t="s">
        <v>854</v>
      </c>
      <c r="C54" t="s">
        <v>866</v>
      </c>
      <c r="D54" t="s">
        <v>867</v>
      </c>
    </row>
    <row r="55" spans="1:4">
      <c r="A55" s="1071">
        <v>54</v>
      </c>
      <c r="B55" t="s">
        <v>868</v>
      </c>
      <c r="C55" t="s">
        <v>868</v>
      </c>
      <c r="D55" t="s">
        <v>869</v>
      </c>
    </row>
    <row r="56" spans="1:4">
      <c r="A56" s="1071">
        <v>55</v>
      </c>
      <c r="B56" t="s">
        <v>868</v>
      </c>
      <c r="C56" t="s">
        <v>870</v>
      </c>
      <c r="D56" t="s">
        <v>871</v>
      </c>
    </row>
    <row r="57" spans="1:4">
      <c r="A57" s="1071">
        <v>56</v>
      </c>
      <c r="B57" t="s">
        <v>868</v>
      </c>
      <c r="C57" t="s">
        <v>872</v>
      </c>
      <c r="D57" t="s">
        <v>873</v>
      </c>
    </row>
    <row r="58" spans="1:4">
      <c r="A58" s="1071">
        <v>57</v>
      </c>
      <c r="B58" t="s">
        <v>868</v>
      </c>
      <c r="C58" t="s">
        <v>874</v>
      </c>
      <c r="D58" t="s">
        <v>875</v>
      </c>
    </row>
    <row r="59" spans="1:4">
      <c r="A59" s="1071">
        <v>58</v>
      </c>
      <c r="B59" t="s">
        <v>868</v>
      </c>
      <c r="C59" t="s">
        <v>876</v>
      </c>
      <c r="D59" t="s">
        <v>877</v>
      </c>
    </row>
    <row r="60" spans="1:4">
      <c r="A60" s="1071">
        <v>59</v>
      </c>
      <c r="B60" t="s">
        <v>868</v>
      </c>
      <c r="C60" t="s">
        <v>878</v>
      </c>
      <c r="D60" t="s">
        <v>879</v>
      </c>
    </row>
    <row r="61" spans="1:4">
      <c r="A61" s="1071">
        <v>60</v>
      </c>
      <c r="B61" t="s">
        <v>868</v>
      </c>
      <c r="C61" t="s">
        <v>880</v>
      </c>
      <c r="D61" t="s">
        <v>881</v>
      </c>
    </row>
    <row r="62" spans="1:4">
      <c r="A62" s="1071">
        <v>61</v>
      </c>
      <c r="B62" t="s">
        <v>868</v>
      </c>
      <c r="C62" t="s">
        <v>882</v>
      </c>
      <c r="D62" t="s">
        <v>883</v>
      </c>
    </row>
    <row r="63" spans="1:4">
      <c r="A63" s="1071">
        <v>62</v>
      </c>
      <c r="B63" t="s">
        <v>868</v>
      </c>
      <c r="C63" t="s">
        <v>884</v>
      </c>
      <c r="D63" t="s">
        <v>885</v>
      </c>
    </row>
    <row r="64" spans="1:4">
      <c r="A64" s="1071">
        <v>63</v>
      </c>
      <c r="B64" t="s">
        <v>868</v>
      </c>
      <c r="C64" t="s">
        <v>886</v>
      </c>
      <c r="D64" t="s">
        <v>887</v>
      </c>
    </row>
    <row r="65" spans="1:4">
      <c r="A65" s="1071">
        <v>64</v>
      </c>
      <c r="B65" t="s">
        <v>888</v>
      </c>
      <c r="C65" t="s">
        <v>890</v>
      </c>
      <c r="D65" t="s">
        <v>891</v>
      </c>
    </row>
    <row r="66" spans="1:4">
      <c r="A66" s="1071">
        <v>65</v>
      </c>
      <c r="B66" t="s">
        <v>888</v>
      </c>
      <c r="C66" t="s">
        <v>892</v>
      </c>
      <c r="D66" t="s">
        <v>893</v>
      </c>
    </row>
    <row r="67" spans="1:4">
      <c r="A67" s="1071">
        <v>66</v>
      </c>
      <c r="B67" t="s">
        <v>888</v>
      </c>
      <c r="C67" t="s">
        <v>894</v>
      </c>
      <c r="D67" t="s">
        <v>895</v>
      </c>
    </row>
    <row r="68" spans="1:4">
      <c r="A68" s="1071">
        <v>67</v>
      </c>
      <c r="B68" t="s">
        <v>888</v>
      </c>
      <c r="C68" t="s">
        <v>888</v>
      </c>
      <c r="D68" t="s">
        <v>889</v>
      </c>
    </row>
    <row r="69" spans="1:4">
      <c r="A69" s="1071">
        <v>68</v>
      </c>
      <c r="B69" t="s">
        <v>888</v>
      </c>
      <c r="C69" t="s">
        <v>896</v>
      </c>
      <c r="D69" t="s">
        <v>897</v>
      </c>
    </row>
    <row r="70" spans="1:4">
      <c r="A70" s="1071">
        <v>69</v>
      </c>
      <c r="B70" t="s">
        <v>888</v>
      </c>
      <c r="C70" t="s">
        <v>898</v>
      </c>
      <c r="D70" t="s">
        <v>899</v>
      </c>
    </row>
    <row r="71" spans="1:4">
      <c r="A71" s="1071">
        <v>70</v>
      </c>
      <c r="B71" t="s">
        <v>888</v>
      </c>
      <c r="C71" t="s">
        <v>900</v>
      </c>
      <c r="D71" t="s">
        <v>901</v>
      </c>
    </row>
    <row r="72" spans="1:4">
      <c r="A72" s="1071">
        <v>71</v>
      </c>
      <c r="B72" t="s">
        <v>888</v>
      </c>
      <c r="C72" t="s">
        <v>902</v>
      </c>
      <c r="D72" t="s">
        <v>903</v>
      </c>
    </row>
    <row r="73" spans="1:4">
      <c r="A73" s="1071">
        <v>72</v>
      </c>
      <c r="B73" t="s">
        <v>888</v>
      </c>
      <c r="C73" t="s">
        <v>904</v>
      </c>
      <c r="D73" t="s">
        <v>905</v>
      </c>
    </row>
    <row r="74" spans="1:4">
      <c r="A74" s="1071">
        <v>73</v>
      </c>
      <c r="B74" t="s">
        <v>888</v>
      </c>
      <c r="C74" t="s">
        <v>906</v>
      </c>
      <c r="D74" t="s">
        <v>907</v>
      </c>
    </row>
    <row r="75" spans="1:4">
      <c r="A75" s="1071">
        <v>74</v>
      </c>
      <c r="B75" t="s">
        <v>908</v>
      </c>
      <c r="C75" t="s">
        <v>908</v>
      </c>
      <c r="D75" t="s">
        <v>909</v>
      </c>
    </row>
    <row r="76" spans="1:4">
      <c r="A76" s="1071">
        <v>75</v>
      </c>
      <c r="B76" t="s">
        <v>908</v>
      </c>
      <c r="C76" t="s">
        <v>910</v>
      </c>
      <c r="D76" t="s">
        <v>911</v>
      </c>
    </row>
    <row r="77" spans="1:4">
      <c r="A77" s="1071">
        <v>76</v>
      </c>
      <c r="B77" t="s">
        <v>908</v>
      </c>
      <c r="C77" t="s">
        <v>912</v>
      </c>
      <c r="D77" t="s">
        <v>913</v>
      </c>
    </row>
    <row r="78" spans="1:4">
      <c r="A78" s="1071">
        <v>77</v>
      </c>
      <c r="B78" t="s">
        <v>908</v>
      </c>
      <c r="C78" t="s">
        <v>914</v>
      </c>
      <c r="D78" t="s">
        <v>915</v>
      </c>
    </row>
    <row r="79" spans="1:4">
      <c r="A79" s="1071">
        <v>78</v>
      </c>
      <c r="B79" t="s">
        <v>908</v>
      </c>
      <c r="C79" t="s">
        <v>916</v>
      </c>
      <c r="D79" t="s">
        <v>917</v>
      </c>
    </row>
    <row r="80" spans="1:4">
      <c r="A80" s="1071">
        <v>79</v>
      </c>
      <c r="B80" t="s">
        <v>908</v>
      </c>
      <c r="C80" t="s">
        <v>918</v>
      </c>
      <c r="D80" t="s">
        <v>919</v>
      </c>
    </row>
    <row r="81" spans="1:4">
      <c r="A81" s="1071">
        <v>80</v>
      </c>
      <c r="B81" t="s">
        <v>908</v>
      </c>
      <c r="C81" t="s">
        <v>920</v>
      </c>
      <c r="D81" t="s">
        <v>921</v>
      </c>
    </row>
    <row r="82" spans="1:4">
      <c r="A82" s="1071">
        <v>81</v>
      </c>
      <c r="B82" t="s">
        <v>908</v>
      </c>
      <c r="C82" t="s">
        <v>922</v>
      </c>
      <c r="D82" t="s">
        <v>923</v>
      </c>
    </row>
    <row r="83" spans="1:4">
      <c r="A83" s="1071">
        <v>82</v>
      </c>
      <c r="B83" t="s">
        <v>908</v>
      </c>
      <c r="C83" t="s">
        <v>924</v>
      </c>
      <c r="D83" t="s">
        <v>925</v>
      </c>
    </row>
    <row r="84" spans="1:4">
      <c r="A84" s="1071">
        <v>83</v>
      </c>
      <c r="B84" t="s">
        <v>908</v>
      </c>
      <c r="C84" t="s">
        <v>926</v>
      </c>
      <c r="D84" t="s">
        <v>927</v>
      </c>
    </row>
    <row r="85" spans="1:4">
      <c r="A85" s="1071">
        <v>84</v>
      </c>
      <c r="B85" t="s">
        <v>908</v>
      </c>
      <c r="C85" t="s">
        <v>928</v>
      </c>
      <c r="D85" t="s">
        <v>929</v>
      </c>
    </row>
    <row r="86" spans="1:4">
      <c r="A86" s="1071">
        <v>85</v>
      </c>
      <c r="B86" t="s">
        <v>908</v>
      </c>
      <c r="C86" t="s">
        <v>930</v>
      </c>
      <c r="D86" t="s">
        <v>931</v>
      </c>
    </row>
    <row r="87" spans="1:4">
      <c r="A87" s="1071">
        <v>86</v>
      </c>
      <c r="B87" t="s">
        <v>932</v>
      </c>
      <c r="C87" t="s">
        <v>932</v>
      </c>
      <c r="D87" t="s">
        <v>933</v>
      </c>
    </row>
    <row r="88" spans="1:4">
      <c r="A88" s="1071">
        <v>87</v>
      </c>
      <c r="B88" t="s">
        <v>934</v>
      </c>
      <c r="C88" t="s">
        <v>936</v>
      </c>
      <c r="D88" t="s">
        <v>937</v>
      </c>
    </row>
    <row r="89" spans="1:4">
      <c r="A89" s="1071">
        <v>88</v>
      </c>
      <c r="B89" t="s">
        <v>934</v>
      </c>
      <c r="C89" t="s">
        <v>842</v>
      </c>
      <c r="D89" t="s">
        <v>938</v>
      </c>
    </row>
    <row r="90" spans="1:4">
      <c r="A90" s="1071">
        <v>89</v>
      </c>
      <c r="B90" t="s">
        <v>934</v>
      </c>
      <c r="C90" t="s">
        <v>939</v>
      </c>
      <c r="D90" t="s">
        <v>940</v>
      </c>
    </row>
    <row r="91" spans="1:4">
      <c r="A91" s="1071">
        <v>90</v>
      </c>
      <c r="B91" t="s">
        <v>934</v>
      </c>
      <c r="C91" t="s">
        <v>941</v>
      </c>
      <c r="D91" t="s">
        <v>942</v>
      </c>
    </row>
    <row r="92" spans="1:4">
      <c r="A92" s="1071">
        <v>91</v>
      </c>
      <c r="B92" t="s">
        <v>934</v>
      </c>
      <c r="C92" t="s">
        <v>934</v>
      </c>
      <c r="D92" t="s">
        <v>935</v>
      </c>
    </row>
    <row r="93" spans="1:4">
      <c r="A93" s="1071">
        <v>92</v>
      </c>
      <c r="B93" t="s">
        <v>934</v>
      </c>
      <c r="C93" t="s">
        <v>943</v>
      </c>
      <c r="D93" t="s">
        <v>944</v>
      </c>
    </row>
    <row r="94" spans="1:4">
      <c r="A94" s="1071">
        <v>93</v>
      </c>
      <c r="B94" t="s">
        <v>934</v>
      </c>
      <c r="C94" t="s">
        <v>945</v>
      </c>
      <c r="D94" t="s">
        <v>946</v>
      </c>
    </row>
    <row r="95" spans="1:4">
      <c r="A95" s="1071">
        <v>94</v>
      </c>
      <c r="B95" t="s">
        <v>934</v>
      </c>
      <c r="C95" t="s">
        <v>947</v>
      </c>
      <c r="D95" t="s">
        <v>948</v>
      </c>
    </row>
    <row r="96" spans="1:4">
      <c r="A96" s="1071">
        <v>95</v>
      </c>
      <c r="B96" t="s">
        <v>934</v>
      </c>
      <c r="C96" t="s">
        <v>949</v>
      </c>
      <c r="D96" t="s">
        <v>950</v>
      </c>
    </row>
    <row r="97" spans="1:4">
      <c r="A97" s="1071">
        <v>96</v>
      </c>
      <c r="B97" t="s">
        <v>934</v>
      </c>
      <c r="C97" t="s">
        <v>951</v>
      </c>
      <c r="D97" t="s">
        <v>952</v>
      </c>
    </row>
    <row r="98" spans="1:4">
      <c r="A98" s="1071">
        <v>97</v>
      </c>
      <c r="B98" t="s">
        <v>934</v>
      </c>
      <c r="C98" t="s">
        <v>953</v>
      </c>
      <c r="D98" t="s">
        <v>954</v>
      </c>
    </row>
    <row r="99" spans="1:4">
      <c r="A99" s="1071">
        <v>98</v>
      </c>
      <c r="B99" t="s">
        <v>934</v>
      </c>
      <c r="C99" t="s">
        <v>955</v>
      </c>
      <c r="D99" t="s">
        <v>956</v>
      </c>
    </row>
    <row r="100" spans="1:4">
      <c r="A100" s="1071">
        <v>99</v>
      </c>
      <c r="B100" t="s">
        <v>957</v>
      </c>
      <c r="C100" t="s">
        <v>959</v>
      </c>
      <c r="D100" t="s">
        <v>960</v>
      </c>
    </row>
    <row r="101" spans="1:4">
      <c r="A101" s="1071">
        <v>100</v>
      </c>
      <c r="B101" t="s">
        <v>957</v>
      </c>
      <c r="C101" t="s">
        <v>961</v>
      </c>
      <c r="D101" t="s">
        <v>962</v>
      </c>
    </row>
    <row r="102" spans="1:4">
      <c r="A102" s="1071">
        <v>101</v>
      </c>
      <c r="B102" t="s">
        <v>957</v>
      </c>
      <c r="C102" t="s">
        <v>957</v>
      </c>
      <c r="D102" t="s">
        <v>958</v>
      </c>
    </row>
    <row r="103" spans="1:4">
      <c r="A103" s="1071">
        <v>102</v>
      </c>
      <c r="B103" t="s">
        <v>957</v>
      </c>
      <c r="C103" t="s">
        <v>963</v>
      </c>
      <c r="D103" t="s">
        <v>964</v>
      </c>
    </row>
    <row r="104" spans="1:4">
      <c r="A104" s="1071">
        <v>103</v>
      </c>
      <c r="B104" t="s">
        <v>957</v>
      </c>
      <c r="C104" t="s">
        <v>965</v>
      </c>
      <c r="D104" t="s">
        <v>966</v>
      </c>
    </row>
    <row r="105" spans="1:4">
      <c r="A105" s="1071">
        <v>104</v>
      </c>
      <c r="B105" t="s">
        <v>957</v>
      </c>
      <c r="C105" t="s">
        <v>967</v>
      </c>
      <c r="D105" t="s">
        <v>968</v>
      </c>
    </row>
    <row r="106" spans="1:4">
      <c r="A106" s="1071">
        <v>105</v>
      </c>
      <c r="B106" t="s">
        <v>957</v>
      </c>
      <c r="C106" t="s">
        <v>969</v>
      </c>
      <c r="D106" t="s">
        <v>970</v>
      </c>
    </row>
    <row r="107" spans="1:4">
      <c r="A107" s="1071">
        <v>106</v>
      </c>
      <c r="B107" t="s">
        <v>971</v>
      </c>
      <c r="C107" t="s">
        <v>973</v>
      </c>
      <c r="D107" t="s">
        <v>974</v>
      </c>
    </row>
    <row r="108" spans="1:4">
      <c r="A108" s="1071">
        <v>107</v>
      </c>
      <c r="B108" t="s">
        <v>971</v>
      </c>
      <c r="C108" t="s">
        <v>975</v>
      </c>
      <c r="D108" t="s">
        <v>976</v>
      </c>
    </row>
    <row r="109" spans="1:4">
      <c r="A109" s="1071">
        <v>108</v>
      </c>
      <c r="B109" t="s">
        <v>971</v>
      </c>
      <c r="C109" t="s">
        <v>971</v>
      </c>
      <c r="D109" t="s">
        <v>972</v>
      </c>
    </row>
    <row r="110" spans="1:4">
      <c r="A110" s="1071">
        <v>109</v>
      </c>
      <c r="B110" t="s">
        <v>971</v>
      </c>
      <c r="C110" t="s">
        <v>977</v>
      </c>
      <c r="D110" t="s">
        <v>978</v>
      </c>
    </row>
    <row r="111" spans="1:4">
      <c r="A111" s="1071">
        <v>110</v>
      </c>
      <c r="B111" t="s">
        <v>971</v>
      </c>
      <c r="C111" t="s">
        <v>979</v>
      </c>
      <c r="D111" t="s">
        <v>980</v>
      </c>
    </row>
    <row r="112" spans="1:4">
      <c r="A112" s="1071">
        <v>111</v>
      </c>
      <c r="B112" t="s">
        <v>971</v>
      </c>
      <c r="C112" t="s">
        <v>981</v>
      </c>
      <c r="D112" t="s">
        <v>982</v>
      </c>
    </row>
    <row r="113" spans="1:4">
      <c r="A113" s="1071">
        <v>112</v>
      </c>
      <c r="B113" t="s">
        <v>971</v>
      </c>
      <c r="C113" t="s">
        <v>983</v>
      </c>
      <c r="D113" t="s">
        <v>984</v>
      </c>
    </row>
    <row r="114" spans="1:4">
      <c r="A114" s="1071">
        <v>113</v>
      </c>
      <c r="B114" t="s">
        <v>971</v>
      </c>
      <c r="C114" t="s">
        <v>985</v>
      </c>
      <c r="D114" t="s">
        <v>986</v>
      </c>
    </row>
    <row r="115" spans="1:4">
      <c r="A115" s="1071">
        <v>114</v>
      </c>
      <c r="B115" t="s">
        <v>971</v>
      </c>
      <c r="C115" t="s">
        <v>987</v>
      </c>
      <c r="D115" t="s">
        <v>988</v>
      </c>
    </row>
    <row r="116" spans="1:4">
      <c r="A116" s="1071">
        <v>115</v>
      </c>
      <c r="B116" t="s">
        <v>971</v>
      </c>
      <c r="C116" t="s">
        <v>989</v>
      </c>
      <c r="D116" t="s">
        <v>990</v>
      </c>
    </row>
    <row r="117" spans="1:4">
      <c r="A117" s="1071">
        <v>116</v>
      </c>
      <c r="B117" t="s">
        <v>971</v>
      </c>
      <c r="C117" t="s">
        <v>991</v>
      </c>
      <c r="D117" t="s">
        <v>992</v>
      </c>
    </row>
    <row r="118" spans="1:4">
      <c r="A118" s="1071">
        <v>117</v>
      </c>
      <c r="B118" t="s">
        <v>971</v>
      </c>
      <c r="C118" t="s">
        <v>993</v>
      </c>
      <c r="D118" t="s">
        <v>994</v>
      </c>
    </row>
    <row r="119" spans="1:4">
      <c r="A119" s="1071">
        <v>118</v>
      </c>
      <c r="B119" t="s">
        <v>971</v>
      </c>
      <c r="C119" t="s">
        <v>995</v>
      </c>
      <c r="D119" t="s">
        <v>996</v>
      </c>
    </row>
    <row r="120" spans="1:4">
      <c r="A120" s="1071">
        <v>119</v>
      </c>
      <c r="B120" t="s">
        <v>997</v>
      </c>
      <c r="C120" t="s">
        <v>999</v>
      </c>
      <c r="D120" t="s">
        <v>1000</v>
      </c>
    </row>
    <row r="121" spans="1:4">
      <c r="A121" s="1071">
        <v>120</v>
      </c>
      <c r="B121" t="s">
        <v>997</v>
      </c>
      <c r="C121" t="s">
        <v>1001</v>
      </c>
      <c r="D121" t="s">
        <v>1002</v>
      </c>
    </row>
    <row r="122" spans="1:4">
      <c r="A122" s="1071">
        <v>121</v>
      </c>
      <c r="B122" t="s">
        <v>997</v>
      </c>
      <c r="C122" t="s">
        <v>997</v>
      </c>
      <c r="D122" t="s">
        <v>998</v>
      </c>
    </row>
    <row r="123" spans="1:4">
      <c r="A123" s="1071">
        <v>122</v>
      </c>
      <c r="B123" t="s">
        <v>997</v>
      </c>
      <c r="C123" t="s">
        <v>1003</v>
      </c>
      <c r="D123" t="s">
        <v>1004</v>
      </c>
    </row>
    <row r="124" spans="1:4">
      <c r="A124" s="1071">
        <v>123</v>
      </c>
      <c r="B124" t="s">
        <v>997</v>
      </c>
      <c r="C124" t="s">
        <v>1005</v>
      </c>
      <c r="D124" t="s">
        <v>1006</v>
      </c>
    </row>
    <row r="125" spans="1:4">
      <c r="A125" s="1071">
        <v>124</v>
      </c>
      <c r="B125" t="s">
        <v>997</v>
      </c>
      <c r="C125" t="s">
        <v>1007</v>
      </c>
      <c r="D125" t="s">
        <v>1008</v>
      </c>
    </row>
    <row r="126" spans="1:4">
      <c r="A126" s="1071">
        <v>125</v>
      </c>
      <c r="B126" t="s">
        <v>997</v>
      </c>
      <c r="C126" t="s">
        <v>1009</v>
      </c>
      <c r="D126" t="s">
        <v>1010</v>
      </c>
    </row>
    <row r="127" spans="1:4">
      <c r="A127" s="1071">
        <v>126</v>
      </c>
      <c r="B127" t="s">
        <v>997</v>
      </c>
      <c r="C127" t="s">
        <v>1011</v>
      </c>
      <c r="D127" t="s">
        <v>1012</v>
      </c>
    </row>
    <row r="128" spans="1:4">
      <c r="A128" s="1071">
        <v>127</v>
      </c>
      <c r="B128" t="s">
        <v>997</v>
      </c>
      <c r="C128" t="s">
        <v>1013</v>
      </c>
      <c r="D128" t="s">
        <v>1014</v>
      </c>
    </row>
    <row r="129" spans="1:4">
      <c r="A129" s="1071">
        <v>128</v>
      </c>
      <c r="B129" t="s">
        <v>997</v>
      </c>
      <c r="C129" t="s">
        <v>1015</v>
      </c>
      <c r="D129" t="s">
        <v>1016</v>
      </c>
    </row>
    <row r="130" spans="1:4">
      <c r="A130" s="1071">
        <v>129</v>
      </c>
      <c r="B130" t="s">
        <v>997</v>
      </c>
      <c r="C130" t="s">
        <v>1017</v>
      </c>
      <c r="D130" t="s">
        <v>1018</v>
      </c>
    </row>
    <row r="131" spans="1:4">
      <c r="A131" s="1071">
        <v>130</v>
      </c>
      <c r="B131" t="s">
        <v>1019</v>
      </c>
      <c r="C131" t="s">
        <v>1019</v>
      </c>
      <c r="D131" t="s">
        <v>1020</v>
      </c>
    </row>
    <row r="132" spans="1:4">
      <c r="A132" s="1071">
        <v>131</v>
      </c>
      <c r="B132" t="s">
        <v>1021</v>
      </c>
      <c r="C132" t="s">
        <v>1021</v>
      </c>
      <c r="D132" t="s">
        <v>1022</v>
      </c>
    </row>
    <row r="133" spans="1:4">
      <c r="A133" s="1071">
        <v>132</v>
      </c>
      <c r="B133" t="s">
        <v>1023</v>
      </c>
      <c r="C133" t="s">
        <v>1025</v>
      </c>
      <c r="D133" t="s">
        <v>1026</v>
      </c>
    </row>
    <row r="134" spans="1:4">
      <c r="A134" s="1071">
        <v>133</v>
      </c>
      <c r="B134" t="s">
        <v>1023</v>
      </c>
      <c r="C134" t="s">
        <v>1027</v>
      </c>
      <c r="D134" t="s">
        <v>1028</v>
      </c>
    </row>
    <row r="135" spans="1:4">
      <c r="A135" s="1071">
        <v>134</v>
      </c>
      <c r="B135" t="s">
        <v>1023</v>
      </c>
      <c r="C135" t="s">
        <v>1029</v>
      </c>
      <c r="D135" t="s">
        <v>1030</v>
      </c>
    </row>
    <row r="136" spans="1:4">
      <c r="A136" s="1071">
        <v>135</v>
      </c>
      <c r="B136" t="s">
        <v>1023</v>
      </c>
      <c r="C136" t="s">
        <v>1031</v>
      </c>
      <c r="D136" t="s">
        <v>1032</v>
      </c>
    </row>
    <row r="137" spans="1:4">
      <c r="A137" s="1071">
        <v>136</v>
      </c>
      <c r="B137" t="s">
        <v>1023</v>
      </c>
      <c r="C137" t="s">
        <v>1023</v>
      </c>
      <c r="D137" t="s">
        <v>1024</v>
      </c>
    </row>
    <row r="138" spans="1:4">
      <c r="A138" s="1071">
        <v>137</v>
      </c>
      <c r="B138" t="s">
        <v>1023</v>
      </c>
      <c r="C138" t="s">
        <v>1033</v>
      </c>
      <c r="D138" t="s">
        <v>1034</v>
      </c>
    </row>
    <row r="139" spans="1:4">
      <c r="A139" s="1071">
        <v>138</v>
      </c>
      <c r="B139" t="s">
        <v>1035</v>
      </c>
      <c r="C139" t="s">
        <v>1035</v>
      </c>
      <c r="D139" t="s">
        <v>1036</v>
      </c>
    </row>
    <row r="140" spans="1:4">
      <c r="A140" s="1071">
        <v>139</v>
      </c>
      <c r="B140" t="s">
        <v>1037</v>
      </c>
      <c r="C140" t="s">
        <v>1039</v>
      </c>
      <c r="D140" t="s">
        <v>1040</v>
      </c>
    </row>
    <row r="141" spans="1:4">
      <c r="A141" s="1071">
        <v>140</v>
      </c>
      <c r="B141" t="s">
        <v>1037</v>
      </c>
      <c r="C141" t="s">
        <v>1037</v>
      </c>
      <c r="D141" t="s">
        <v>1038</v>
      </c>
    </row>
    <row r="142" spans="1:4">
      <c r="A142" s="1071">
        <v>141</v>
      </c>
      <c r="B142" t="s">
        <v>1037</v>
      </c>
      <c r="C142" t="s">
        <v>1041</v>
      </c>
      <c r="D142" t="s">
        <v>1042</v>
      </c>
    </row>
    <row r="143" spans="1:4">
      <c r="A143" s="1071">
        <v>142</v>
      </c>
      <c r="B143" t="s">
        <v>1037</v>
      </c>
      <c r="C143" t="s">
        <v>1043</v>
      </c>
      <c r="D143" t="s">
        <v>1044</v>
      </c>
    </row>
    <row r="144" spans="1:4">
      <c r="A144" s="1071">
        <v>143</v>
      </c>
      <c r="B144" t="s">
        <v>1037</v>
      </c>
      <c r="C144" t="s">
        <v>1045</v>
      </c>
      <c r="D144" t="s">
        <v>1046</v>
      </c>
    </row>
    <row r="145" spans="1:4">
      <c r="A145" s="1071">
        <v>144</v>
      </c>
      <c r="B145" t="s">
        <v>1037</v>
      </c>
      <c r="C145" t="s">
        <v>1047</v>
      </c>
      <c r="D145" t="s">
        <v>1048</v>
      </c>
    </row>
    <row r="146" spans="1:4">
      <c r="A146" s="1071">
        <v>145</v>
      </c>
      <c r="B146" t="s">
        <v>1037</v>
      </c>
      <c r="C146" t="s">
        <v>1049</v>
      </c>
      <c r="D146" t="s">
        <v>1050</v>
      </c>
    </row>
    <row r="147" spans="1:4">
      <c r="A147" s="1071">
        <v>146</v>
      </c>
      <c r="B147" t="s">
        <v>1051</v>
      </c>
      <c r="C147" t="s">
        <v>1053</v>
      </c>
      <c r="D147" t="s">
        <v>1054</v>
      </c>
    </row>
    <row r="148" spans="1:4">
      <c r="A148" s="1071">
        <v>147</v>
      </c>
      <c r="B148" t="s">
        <v>1051</v>
      </c>
      <c r="C148" t="s">
        <v>1055</v>
      </c>
      <c r="D148" t="s">
        <v>1056</v>
      </c>
    </row>
    <row r="149" spans="1:4">
      <c r="A149" s="1071">
        <v>148</v>
      </c>
      <c r="B149" t="s">
        <v>1051</v>
      </c>
      <c r="C149" t="s">
        <v>1057</v>
      </c>
      <c r="D149" t="s">
        <v>1058</v>
      </c>
    </row>
    <row r="150" spans="1:4">
      <c r="A150" s="1071">
        <v>149</v>
      </c>
      <c r="B150" t="s">
        <v>1051</v>
      </c>
      <c r="C150" t="s">
        <v>1059</v>
      </c>
      <c r="D150" t="s">
        <v>1060</v>
      </c>
    </row>
    <row r="151" spans="1:4">
      <c r="A151" s="1071">
        <v>150</v>
      </c>
      <c r="B151" t="s">
        <v>1051</v>
      </c>
      <c r="C151" t="s">
        <v>1051</v>
      </c>
      <c r="D151" t="s">
        <v>1052</v>
      </c>
    </row>
    <row r="152" spans="1:4">
      <c r="A152" s="1071">
        <v>151</v>
      </c>
      <c r="B152" t="s">
        <v>1051</v>
      </c>
      <c r="C152" t="s">
        <v>1061</v>
      </c>
      <c r="D152" t="s">
        <v>1062</v>
      </c>
    </row>
    <row r="153" spans="1:4">
      <c r="A153" s="1071">
        <v>152</v>
      </c>
      <c r="B153" t="s">
        <v>1051</v>
      </c>
      <c r="C153" t="s">
        <v>1063</v>
      </c>
      <c r="D153" t="s">
        <v>1064</v>
      </c>
    </row>
    <row r="154" spans="1:4">
      <c r="A154" s="1071">
        <v>153</v>
      </c>
      <c r="B154" t="s">
        <v>1051</v>
      </c>
      <c r="C154" t="s">
        <v>1065</v>
      </c>
      <c r="D154" t="s">
        <v>1066</v>
      </c>
    </row>
    <row r="155" spans="1:4">
      <c r="A155" s="1071">
        <v>154</v>
      </c>
      <c r="B155" t="s">
        <v>1051</v>
      </c>
      <c r="C155" t="s">
        <v>1067</v>
      </c>
      <c r="D155" t="s">
        <v>1068</v>
      </c>
    </row>
    <row r="156" spans="1:4">
      <c r="A156" s="1071">
        <v>155</v>
      </c>
      <c r="B156" t="s">
        <v>1051</v>
      </c>
      <c r="C156" t="s">
        <v>1069</v>
      </c>
      <c r="D156" t="s">
        <v>1070</v>
      </c>
    </row>
    <row r="157" spans="1:4">
      <c r="A157" s="1071">
        <v>156</v>
      </c>
      <c r="B157" t="s">
        <v>1051</v>
      </c>
      <c r="C157" t="s">
        <v>1071</v>
      </c>
      <c r="D157" t="s">
        <v>1072</v>
      </c>
    </row>
    <row r="158" spans="1:4">
      <c r="A158" s="1071">
        <v>157</v>
      </c>
      <c r="B158" t="s">
        <v>1051</v>
      </c>
      <c r="C158" t="s">
        <v>1073</v>
      </c>
      <c r="D158" t="s">
        <v>1074</v>
      </c>
    </row>
    <row r="159" spans="1:4">
      <c r="A159" s="1071">
        <v>158</v>
      </c>
      <c r="B159" t="s">
        <v>1051</v>
      </c>
      <c r="C159" t="s">
        <v>1075</v>
      </c>
      <c r="D159" t="s">
        <v>1076</v>
      </c>
    </row>
    <row r="160" spans="1:4">
      <c r="A160" s="1071">
        <v>159</v>
      </c>
      <c r="B160" t="s">
        <v>1077</v>
      </c>
      <c r="C160" t="s">
        <v>1079</v>
      </c>
      <c r="D160" t="s">
        <v>1080</v>
      </c>
    </row>
    <row r="161" spans="1:4">
      <c r="A161" s="1071">
        <v>160</v>
      </c>
      <c r="B161" t="s">
        <v>1077</v>
      </c>
      <c r="C161" t="s">
        <v>1081</v>
      </c>
      <c r="D161" t="s">
        <v>1082</v>
      </c>
    </row>
    <row r="162" spans="1:4">
      <c r="A162" s="1071">
        <v>161</v>
      </c>
      <c r="B162" t="s">
        <v>1077</v>
      </c>
      <c r="C162" t="s">
        <v>1083</v>
      </c>
      <c r="D162" t="s">
        <v>1084</v>
      </c>
    </row>
    <row r="163" spans="1:4">
      <c r="A163" s="1071">
        <v>162</v>
      </c>
      <c r="B163" t="s">
        <v>1077</v>
      </c>
      <c r="C163" t="s">
        <v>1085</v>
      </c>
      <c r="D163" t="s">
        <v>1086</v>
      </c>
    </row>
    <row r="164" spans="1:4">
      <c r="A164" s="1071">
        <v>163</v>
      </c>
      <c r="B164" t="s">
        <v>1077</v>
      </c>
      <c r="C164" t="s">
        <v>1087</v>
      </c>
      <c r="D164" t="s">
        <v>1088</v>
      </c>
    </row>
    <row r="165" spans="1:4">
      <c r="A165" s="1071">
        <v>164</v>
      </c>
      <c r="B165" t="s">
        <v>1077</v>
      </c>
      <c r="C165" t="s">
        <v>1089</v>
      </c>
      <c r="D165" t="s">
        <v>1090</v>
      </c>
    </row>
    <row r="166" spans="1:4">
      <c r="A166" s="1071">
        <v>165</v>
      </c>
      <c r="B166" t="s">
        <v>1077</v>
      </c>
      <c r="C166" t="s">
        <v>1091</v>
      </c>
      <c r="D166" t="s">
        <v>1092</v>
      </c>
    </row>
    <row r="167" spans="1:4">
      <c r="A167" s="1071">
        <v>166</v>
      </c>
      <c r="B167" t="s">
        <v>1077</v>
      </c>
      <c r="C167" t="s">
        <v>1077</v>
      </c>
      <c r="D167" t="s">
        <v>1078</v>
      </c>
    </row>
    <row r="168" spans="1:4">
      <c r="A168" s="1071">
        <v>167</v>
      </c>
      <c r="B168" t="s">
        <v>1077</v>
      </c>
      <c r="C168" t="s">
        <v>1093</v>
      </c>
      <c r="D168" t="s">
        <v>1094</v>
      </c>
    </row>
    <row r="169" spans="1:4">
      <c r="A169" s="1071">
        <v>168</v>
      </c>
      <c r="B169" t="s">
        <v>1077</v>
      </c>
      <c r="C169" t="s">
        <v>1095</v>
      </c>
      <c r="D169" t="s">
        <v>1096</v>
      </c>
    </row>
    <row r="170" spans="1:4">
      <c r="A170" s="1071">
        <v>169</v>
      </c>
      <c r="B170" t="s">
        <v>1077</v>
      </c>
      <c r="C170" t="s">
        <v>1097</v>
      </c>
      <c r="D170" t="s">
        <v>1098</v>
      </c>
    </row>
    <row r="171" spans="1:4">
      <c r="A171" s="1071">
        <v>170</v>
      </c>
      <c r="B171" t="s">
        <v>1077</v>
      </c>
      <c r="C171" t="s">
        <v>1099</v>
      </c>
      <c r="D171" t="s">
        <v>1100</v>
      </c>
    </row>
    <row r="172" spans="1:4">
      <c r="A172" s="1071">
        <v>171</v>
      </c>
      <c r="B172" t="s">
        <v>1077</v>
      </c>
      <c r="C172" t="s">
        <v>1101</v>
      </c>
      <c r="D172" t="s">
        <v>1102</v>
      </c>
    </row>
    <row r="173" spans="1:4">
      <c r="A173" s="1071">
        <v>172</v>
      </c>
      <c r="B173" t="s">
        <v>1077</v>
      </c>
      <c r="C173" t="s">
        <v>804</v>
      </c>
      <c r="D173" t="s">
        <v>1103</v>
      </c>
    </row>
    <row r="174" spans="1:4">
      <c r="A174" s="1071">
        <v>173</v>
      </c>
      <c r="B174" t="s">
        <v>1077</v>
      </c>
      <c r="C174" t="s">
        <v>1104</v>
      </c>
      <c r="D174" t="s">
        <v>1105</v>
      </c>
    </row>
    <row r="175" spans="1:4">
      <c r="A175" s="1071">
        <v>174</v>
      </c>
      <c r="B175" t="s">
        <v>1106</v>
      </c>
      <c r="C175" t="s">
        <v>1108</v>
      </c>
      <c r="D175" t="s">
        <v>1109</v>
      </c>
    </row>
    <row r="176" spans="1:4">
      <c r="A176" s="1071">
        <v>175</v>
      </c>
      <c r="B176" t="s">
        <v>1106</v>
      </c>
      <c r="C176" t="s">
        <v>1110</v>
      </c>
      <c r="D176" t="s">
        <v>1111</v>
      </c>
    </row>
    <row r="177" spans="1:4">
      <c r="A177" s="1071">
        <v>176</v>
      </c>
      <c r="B177" t="s">
        <v>1106</v>
      </c>
      <c r="C177" t="s">
        <v>1112</v>
      </c>
      <c r="D177" t="s">
        <v>1113</v>
      </c>
    </row>
    <row r="178" spans="1:4">
      <c r="A178" s="1071">
        <v>177</v>
      </c>
      <c r="B178" t="s">
        <v>1106</v>
      </c>
      <c r="C178" t="s">
        <v>1114</v>
      </c>
      <c r="D178" t="s">
        <v>1115</v>
      </c>
    </row>
    <row r="179" spans="1:4">
      <c r="A179" s="1071">
        <v>178</v>
      </c>
      <c r="B179" t="s">
        <v>1106</v>
      </c>
      <c r="C179" t="s">
        <v>1116</v>
      </c>
      <c r="D179" t="s">
        <v>1117</v>
      </c>
    </row>
    <row r="180" spans="1:4">
      <c r="A180" s="1071">
        <v>179</v>
      </c>
      <c r="B180" t="s">
        <v>1106</v>
      </c>
      <c r="C180" t="s">
        <v>1106</v>
      </c>
      <c r="D180" t="s">
        <v>1107</v>
      </c>
    </row>
    <row r="181" spans="1:4">
      <c r="A181" s="1071">
        <v>180</v>
      </c>
      <c r="B181" t="s">
        <v>1106</v>
      </c>
      <c r="C181" t="s">
        <v>1118</v>
      </c>
      <c r="D181" t="s">
        <v>1119</v>
      </c>
    </row>
    <row r="182" spans="1:4">
      <c r="A182" s="1071">
        <v>181</v>
      </c>
      <c r="B182" t="s">
        <v>1106</v>
      </c>
      <c r="C182" t="s">
        <v>1120</v>
      </c>
      <c r="D182" t="s">
        <v>1121</v>
      </c>
    </row>
    <row r="183" spans="1:4">
      <c r="A183" s="1071">
        <v>182</v>
      </c>
      <c r="B183" t="s">
        <v>1106</v>
      </c>
      <c r="C183" t="s">
        <v>1122</v>
      </c>
      <c r="D183" t="s">
        <v>1123</v>
      </c>
    </row>
    <row r="184" spans="1:4">
      <c r="A184" s="1071">
        <v>183</v>
      </c>
      <c r="B184" t="s">
        <v>1124</v>
      </c>
      <c r="C184" t="s">
        <v>1124</v>
      </c>
      <c r="D184" t="s">
        <v>1125</v>
      </c>
    </row>
    <row r="185" spans="1:4">
      <c r="A185" s="1071">
        <v>184</v>
      </c>
      <c r="B185" t="s">
        <v>1126</v>
      </c>
      <c r="C185" t="s">
        <v>1126</v>
      </c>
      <c r="D185" t="s">
        <v>1127</v>
      </c>
    </row>
    <row r="186" spans="1:4">
      <c r="A186" s="1071">
        <v>185</v>
      </c>
      <c r="B186" t="s">
        <v>1128</v>
      </c>
      <c r="C186" t="s">
        <v>1128</v>
      </c>
      <c r="D186" t="s">
        <v>1129</v>
      </c>
    </row>
    <row r="187" spans="1:4">
      <c r="A187" s="1071">
        <v>186</v>
      </c>
      <c r="B187" t="s">
        <v>1130</v>
      </c>
      <c r="C187" t="s">
        <v>1130</v>
      </c>
      <c r="D187" t="s">
        <v>1131</v>
      </c>
    </row>
    <row r="188" spans="1:4">
      <c r="A188" s="1071">
        <v>187</v>
      </c>
      <c r="B188" t="s">
        <v>1132</v>
      </c>
      <c r="C188" t="s">
        <v>1134</v>
      </c>
      <c r="D188" t="s">
        <v>1135</v>
      </c>
    </row>
    <row r="189" spans="1:4">
      <c r="A189" s="1071">
        <v>188</v>
      </c>
      <c r="B189" t="s">
        <v>1132</v>
      </c>
      <c r="C189" t="s">
        <v>1136</v>
      </c>
      <c r="D189" t="s">
        <v>1137</v>
      </c>
    </row>
    <row r="190" spans="1:4">
      <c r="A190" s="1071">
        <v>189</v>
      </c>
      <c r="B190" t="s">
        <v>1132</v>
      </c>
      <c r="C190" t="s">
        <v>1138</v>
      </c>
      <c r="D190" t="s">
        <v>1139</v>
      </c>
    </row>
    <row r="191" spans="1:4">
      <c r="A191" s="1071">
        <v>190</v>
      </c>
      <c r="B191" t="s">
        <v>1132</v>
      </c>
      <c r="C191" t="s">
        <v>1140</v>
      </c>
      <c r="D191" t="s">
        <v>1141</v>
      </c>
    </row>
    <row r="192" spans="1:4">
      <c r="A192" s="1071">
        <v>191</v>
      </c>
      <c r="B192" t="s">
        <v>1132</v>
      </c>
      <c r="C192" t="s">
        <v>1142</v>
      </c>
      <c r="D192" t="s">
        <v>1143</v>
      </c>
    </row>
    <row r="193" spans="1:4">
      <c r="A193" s="1071">
        <v>192</v>
      </c>
      <c r="B193" t="s">
        <v>1132</v>
      </c>
      <c r="C193" t="s">
        <v>1063</v>
      </c>
      <c r="D193" t="s">
        <v>1144</v>
      </c>
    </row>
    <row r="194" spans="1:4">
      <c r="A194" s="1071">
        <v>193</v>
      </c>
      <c r="B194" t="s">
        <v>1132</v>
      </c>
      <c r="C194" t="s">
        <v>1145</v>
      </c>
      <c r="D194" t="s">
        <v>1146</v>
      </c>
    </row>
    <row r="195" spans="1:4">
      <c r="A195" s="1071">
        <v>194</v>
      </c>
      <c r="B195" t="s">
        <v>1132</v>
      </c>
      <c r="C195" t="s">
        <v>1147</v>
      </c>
      <c r="D195" t="s">
        <v>1148</v>
      </c>
    </row>
    <row r="196" spans="1:4">
      <c r="A196" s="1071">
        <v>195</v>
      </c>
      <c r="B196" t="s">
        <v>1132</v>
      </c>
      <c r="C196" t="s">
        <v>1149</v>
      </c>
      <c r="D196" t="s">
        <v>1150</v>
      </c>
    </row>
    <row r="197" spans="1:4">
      <c r="A197" s="1071">
        <v>196</v>
      </c>
      <c r="B197" t="s">
        <v>1132</v>
      </c>
      <c r="C197" t="s">
        <v>1132</v>
      </c>
      <c r="D197" t="s">
        <v>1133</v>
      </c>
    </row>
    <row r="198" spans="1:4">
      <c r="A198" s="1071">
        <v>197</v>
      </c>
      <c r="B198" t="s">
        <v>1132</v>
      </c>
      <c r="C198" t="s">
        <v>1151</v>
      </c>
      <c r="D198" t="s">
        <v>1152</v>
      </c>
    </row>
    <row r="199" spans="1:4">
      <c r="A199" s="1071">
        <v>198</v>
      </c>
      <c r="B199" t="s">
        <v>1132</v>
      </c>
      <c r="C199" t="s">
        <v>1153</v>
      </c>
      <c r="D199" t="s">
        <v>1154</v>
      </c>
    </row>
    <row r="200" spans="1:4">
      <c r="A200" s="1071">
        <v>199</v>
      </c>
      <c r="B200" t="s">
        <v>1132</v>
      </c>
      <c r="C200" t="s">
        <v>1155</v>
      </c>
      <c r="D200" t="s">
        <v>1156</v>
      </c>
    </row>
    <row r="201" spans="1:4">
      <c r="A201" s="1071">
        <v>200</v>
      </c>
      <c r="B201" t="s">
        <v>1157</v>
      </c>
      <c r="C201" t="s">
        <v>1157</v>
      </c>
      <c r="D201" t="s">
        <v>1158</v>
      </c>
    </row>
    <row r="202" spans="1:4">
      <c r="A202" s="1071">
        <v>201</v>
      </c>
      <c r="B202" t="s">
        <v>1159</v>
      </c>
      <c r="C202" t="s">
        <v>1159</v>
      </c>
      <c r="D202" t="s">
        <v>1160</v>
      </c>
    </row>
    <row r="203" spans="1:4">
      <c r="A203" s="1071">
        <v>202</v>
      </c>
      <c r="B203" t="s">
        <v>1161</v>
      </c>
      <c r="C203" t="s">
        <v>1163</v>
      </c>
      <c r="D203" t="s">
        <v>1164</v>
      </c>
    </row>
    <row r="204" spans="1:4">
      <c r="A204" s="1071">
        <v>203</v>
      </c>
      <c r="B204" t="s">
        <v>1161</v>
      </c>
      <c r="C204" t="s">
        <v>1165</v>
      </c>
      <c r="D204" t="s">
        <v>1166</v>
      </c>
    </row>
    <row r="205" spans="1:4">
      <c r="A205" s="1071">
        <v>204</v>
      </c>
      <c r="B205" t="s">
        <v>1161</v>
      </c>
      <c r="C205" t="s">
        <v>842</v>
      </c>
      <c r="D205" t="s">
        <v>1167</v>
      </c>
    </row>
    <row r="206" spans="1:4">
      <c r="A206" s="1071">
        <v>205</v>
      </c>
      <c r="B206" t="s">
        <v>1161</v>
      </c>
      <c r="C206" t="s">
        <v>1168</v>
      </c>
      <c r="D206" t="s">
        <v>1169</v>
      </c>
    </row>
    <row r="207" spans="1:4">
      <c r="A207" s="1071">
        <v>206</v>
      </c>
      <c r="B207" t="s">
        <v>1161</v>
      </c>
      <c r="C207" t="s">
        <v>1170</v>
      </c>
      <c r="D207" t="s">
        <v>1171</v>
      </c>
    </row>
    <row r="208" spans="1:4">
      <c r="A208" s="1071">
        <v>207</v>
      </c>
      <c r="B208" t="s">
        <v>1161</v>
      </c>
      <c r="C208" t="s">
        <v>1172</v>
      </c>
      <c r="D208" t="s">
        <v>1173</v>
      </c>
    </row>
    <row r="209" spans="1:4">
      <c r="A209" s="1071">
        <v>208</v>
      </c>
      <c r="B209" t="s">
        <v>1161</v>
      </c>
      <c r="C209" t="s">
        <v>1116</v>
      </c>
      <c r="D209" t="s">
        <v>1174</v>
      </c>
    </row>
    <row r="210" spans="1:4">
      <c r="A210" s="1071">
        <v>209</v>
      </c>
      <c r="B210" t="s">
        <v>1161</v>
      </c>
      <c r="C210" t="s">
        <v>1175</v>
      </c>
      <c r="D210" t="s">
        <v>1176</v>
      </c>
    </row>
    <row r="211" spans="1:4">
      <c r="A211" s="1071">
        <v>210</v>
      </c>
      <c r="B211" t="s">
        <v>1161</v>
      </c>
      <c r="C211" t="s">
        <v>1161</v>
      </c>
      <c r="D211" t="s">
        <v>1162</v>
      </c>
    </row>
    <row r="212" spans="1:4">
      <c r="A212" s="1071">
        <v>211</v>
      </c>
      <c r="B212" t="s">
        <v>1161</v>
      </c>
      <c r="C212" t="s">
        <v>1177</v>
      </c>
      <c r="D212" t="s">
        <v>1178</v>
      </c>
    </row>
    <row r="213" spans="1:4">
      <c r="A213" s="1071">
        <v>212</v>
      </c>
      <c r="B213" t="s">
        <v>1161</v>
      </c>
      <c r="C213" t="s">
        <v>1179</v>
      </c>
      <c r="D213" t="s">
        <v>1180</v>
      </c>
    </row>
    <row r="214" spans="1:4">
      <c r="A214" s="1071">
        <v>213</v>
      </c>
      <c r="B214" t="s">
        <v>1161</v>
      </c>
      <c r="C214" t="s">
        <v>1181</v>
      </c>
      <c r="D214" t="s">
        <v>1182</v>
      </c>
    </row>
    <row r="215" spans="1:4">
      <c r="A215" s="1071">
        <v>214</v>
      </c>
      <c r="B215" t="s">
        <v>1183</v>
      </c>
      <c r="C215" t="s">
        <v>1185</v>
      </c>
      <c r="D215" t="s">
        <v>1186</v>
      </c>
    </row>
    <row r="216" spans="1:4">
      <c r="A216" s="1071">
        <v>215</v>
      </c>
      <c r="B216" t="s">
        <v>1183</v>
      </c>
      <c r="C216" t="s">
        <v>1187</v>
      </c>
      <c r="D216" t="s">
        <v>1188</v>
      </c>
    </row>
    <row r="217" spans="1:4">
      <c r="A217" s="1071">
        <v>216</v>
      </c>
      <c r="B217" t="s">
        <v>1183</v>
      </c>
      <c r="C217" t="s">
        <v>1189</v>
      </c>
      <c r="D217" t="s">
        <v>1190</v>
      </c>
    </row>
    <row r="218" spans="1:4">
      <c r="A218" s="1071">
        <v>217</v>
      </c>
      <c r="B218" t="s">
        <v>1183</v>
      </c>
      <c r="C218" t="s">
        <v>1191</v>
      </c>
      <c r="D218" t="s">
        <v>1192</v>
      </c>
    </row>
    <row r="219" spans="1:4">
      <c r="A219" s="1071">
        <v>218</v>
      </c>
      <c r="B219" t="s">
        <v>1183</v>
      </c>
      <c r="C219" t="s">
        <v>1193</v>
      </c>
      <c r="D219" t="s">
        <v>1194</v>
      </c>
    </row>
    <row r="220" spans="1:4">
      <c r="A220" s="1071">
        <v>219</v>
      </c>
      <c r="B220" t="s">
        <v>1183</v>
      </c>
      <c r="C220" t="s">
        <v>1195</v>
      </c>
      <c r="D220" t="s">
        <v>1196</v>
      </c>
    </row>
    <row r="221" spans="1:4">
      <c r="A221" s="1071">
        <v>220</v>
      </c>
      <c r="B221" t="s">
        <v>1183</v>
      </c>
      <c r="C221" t="s">
        <v>1183</v>
      </c>
      <c r="D221" t="s">
        <v>1184</v>
      </c>
    </row>
    <row r="222" spans="1:4">
      <c r="A222" s="1071">
        <v>221</v>
      </c>
      <c r="B222" t="s">
        <v>1183</v>
      </c>
      <c r="C222" t="s">
        <v>1197</v>
      </c>
      <c r="D222" t="s">
        <v>1198</v>
      </c>
    </row>
    <row r="223" spans="1:4">
      <c r="A223" s="1071">
        <v>222</v>
      </c>
      <c r="B223" t="s">
        <v>1199</v>
      </c>
      <c r="C223" t="s">
        <v>1199</v>
      </c>
      <c r="D223" t="s">
        <v>1200</v>
      </c>
    </row>
    <row r="224" spans="1:4">
      <c r="A224" s="1071">
        <v>223</v>
      </c>
      <c r="B224" t="s">
        <v>1201</v>
      </c>
      <c r="C224" t="s">
        <v>1203</v>
      </c>
      <c r="D224" t="s">
        <v>1204</v>
      </c>
    </row>
    <row r="225" spans="1:4">
      <c r="A225" s="1071">
        <v>224</v>
      </c>
      <c r="B225" t="s">
        <v>1201</v>
      </c>
      <c r="C225" t="s">
        <v>1205</v>
      </c>
      <c r="D225" t="s">
        <v>1206</v>
      </c>
    </row>
    <row r="226" spans="1:4">
      <c r="A226" s="1071">
        <v>225</v>
      </c>
      <c r="B226" t="s">
        <v>1201</v>
      </c>
      <c r="C226" t="s">
        <v>1207</v>
      </c>
      <c r="D226" t="s">
        <v>1208</v>
      </c>
    </row>
    <row r="227" spans="1:4">
      <c r="A227" s="1071">
        <v>226</v>
      </c>
      <c r="B227" t="s">
        <v>1201</v>
      </c>
      <c r="C227" t="s">
        <v>1209</v>
      </c>
      <c r="D227" t="s">
        <v>1210</v>
      </c>
    </row>
    <row r="228" spans="1:4">
      <c r="A228" s="1071">
        <v>227</v>
      </c>
      <c r="B228" t="s">
        <v>1201</v>
      </c>
      <c r="C228" t="s">
        <v>1211</v>
      </c>
      <c r="D228" t="s">
        <v>1212</v>
      </c>
    </row>
    <row r="229" spans="1:4">
      <c r="A229" s="1071">
        <v>228</v>
      </c>
      <c r="B229" t="s">
        <v>1201</v>
      </c>
      <c r="C229" t="s">
        <v>1213</v>
      </c>
      <c r="D229" t="s">
        <v>1214</v>
      </c>
    </row>
    <row r="230" spans="1:4">
      <c r="A230" s="1071">
        <v>229</v>
      </c>
      <c r="B230" t="s">
        <v>1201</v>
      </c>
      <c r="C230" t="s">
        <v>1215</v>
      </c>
      <c r="D230" t="s">
        <v>1216</v>
      </c>
    </row>
    <row r="231" spans="1:4">
      <c r="A231" s="1071">
        <v>230</v>
      </c>
      <c r="B231" t="s">
        <v>1201</v>
      </c>
      <c r="C231" t="s">
        <v>1217</v>
      </c>
      <c r="D231" t="s">
        <v>1218</v>
      </c>
    </row>
    <row r="232" spans="1:4">
      <c r="A232" s="1071">
        <v>231</v>
      </c>
      <c r="B232" t="s">
        <v>1201</v>
      </c>
      <c r="C232" t="s">
        <v>1201</v>
      </c>
      <c r="D232" t="s">
        <v>1202</v>
      </c>
    </row>
    <row r="233" spans="1:4">
      <c r="A233" s="1071">
        <v>232</v>
      </c>
      <c r="B233" t="s">
        <v>1201</v>
      </c>
      <c r="C233" t="s">
        <v>1219</v>
      </c>
      <c r="D233" t="s">
        <v>1220</v>
      </c>
    </row>
    <row r="234" spans="1:4">
      <c r="A234" s="1071">
        <v>233</v>
      </c>
      <c r="B234" t="s">
        <v>1221</v>
      </c>
      <c r="C234" t="s">
        <v>1223</v>
      </c>
      <c r="D234" t="s">
        <v>1224</v>
      </c>
    </row>
    <row r="235" spans="1:4">
      <c r="A235" s="1071">
        <v>234</v>
      </c>
      <c r="B235" t="s">
        <v>1221</v>
      </c>
      <c r="C235" t="s">
        <v>1225</v>
      </c>
      <c r="D235" t="s">
        <v>1226</v>
      </c>
    </row>
    <row r="236" spans="1:4">
      <c r="A236" s="1071">
        <v>235</v>
      </c>
      <c r="B236" t="s">
        <v>1221</v>
      </c>
      <c r="C236" t="s">
        <v>1227</v>
      </c>
      <c r="D236" t="s">
        <v>1228</v>
      </c>
    </row>
    <row r="237" spans="1:4">
      <c r="A237" s="1071">
        <v>236</v>
      </c>
      <c r="B237" t="s">
        <v>1221</v>
      </c>
      <c r="C237" t="s">
        <v>1229</v>
      </c>
      <c r="D237" t="s">
        <v>1230</v>
      </c>
    </row>
    <row r="238" spans="1:4">
      <c r="A238" s="1071">
        <v>237</v>
      </c>
      <c r="B238" t="s">
        <v>1221</v>
      </c>
      <c r="C238" t="s">
        <v>1231</v>
      </c>
      <c r="D238" t="s">
        <v>1232</v>
      </c>
    </row>
    <row r="239" spans="1:4">
      <c r="A239" s="1071">
        <v>238</v>
      </c>
      <c r="B239" t="s">
        <v>1221</v>
      </c>
      <c r="C239" t="s">
        <v>1221</v>
      </c>
      <c r="D239" t="s">
        <v>1222</v>
      </c>
    </row>
    <row r="240" spans="1:4">
      <c r="A240" s="1071">
        <v>239</v>
      </c>
      <c r="B240" t="s">
        <v>1221</v>
      </c>
      <c r="C240" t="s">
        <v>1233</v>
      </c>
      <c r="D240" t="s">
        <v>1234</v>
      </c>
    </row>
    <row r="241" spans="1:4">
      <c r="A241" s="1071">
        <v>240</v>
      </c>
      <c r="B241" t="s">
        <v>1221</v>
      </c>
      <c r="C241" t="s">
        <v>1235</v>
      </c>
      <c r="D241" t="s">
        <v>1236</v>
      </c>
    </row>
    <row r="242" spans="1:4">
      <c r="A242" s="1071">
        <v>241</v>
      </c>
      <c r="B242" t="s">
        <v>1237</v>
      </c>
      <c r="C242" t="s">
        <v>1239</v>
      </c>
      <c r="D242" t="s">
        <v>1240</v>
      </c>
    </row>
    <row r="243" spans="1:4">
      <c r="A243" s="1071">
        <v>242</v>
      </c>
      <c r="B243" t="s">
        <v>1237</v>
      </c>
      <c r="C243" t="s">
        <v>1241</v>
      </c>
      <c r="D243" t="s">
        <v>1242</v>
      </c>
    </row>
    <row r="244" spans="1:4">
      <c r="A244" s="1071">
        <v>243</v>
      </c>
      <c r="B244" t="s">
        <v>1237</v>
      </c>
      <c r="C244" t="s">
        <v>1243</v>
      </c>
      <c r="D244" t="s">
        <v>1244</v>
      </c>
    </row>
    <row r="245" spans="1:4">
      <c r="A245" s="1071">
        <v>244</v>
      </c>
      <c r="B245" t="s">
        <v>1237</v>
      </c>
      <c r="C245" t="s">
        <v>1245</v>
      </c>
      <c r="D245" t="s">
        <v>1246</v>
      </c>
    </row>
    <row r="246" spans="1:4">
      <c r="A246" s="1071">
        <v>245</v>
      </c>
      <c r="B246" t="s">
        <v>1237</v>
      </c>
      <c r="C246" t="s">
        <v>1247</v>
      </c>
      <c r="D246" t="s">
        <v>1248</v>
      </c>
    </row>
    <row r="247" spans="1:4">
      <c r="A247" s="1071">
        <v>246</v>
      </c>
      <c r="B247" t="s">
        <v>1237</v>
      </c>
      <c r="C247" t="s">
        <v>1237</v>
      </c>
      <c r="D247" t="s">
        <v>1238</v>
      </c>
    </row>
    <row r="248" spans="1:4">
      <c r="A248" s="1071">
        <v>247</v>
      </c>
      <c r="B248" t="s">
        <v>1249</v>
      </c>
      <c r="C248" t="s">
        <v>1249</v>
      </c>
      <c r="D248" t="s">
        <v>1250</v>
      </c>
    </row>
    <row r="249" spans="1:4">
      <c r="A249" s="1071">
        <v>248</v>
      </c>
      <c r="B249" t="s">
        <v>1251</v>
      </c>
      <c r="C249" t="s">
        <v>1251</v>
      </c>
      <c r="D249" t="s">
        <v>1252</v>
      </c>
    </row>
    <row r="250" spans="1:4">
      <c r="A250" s="1071">
        <v>249</v>
      </c>
      <c r="B250" t="s">
        <v>1253</v>
      </c>
      <c r="C250" t="s">
        <v>1255</v>
      </c>
      <c r="D250" t="s">
        <v>1256</v>
      </c>
    </row>
    <row r="251" spans="1:4">
      <c r="A251" s="1071">
        <v>250</v>
      </c>
      <c r="B251" t="s">
        <v>1253</v>
      </c>
      <c r="C251" t="s">
        <v>1257</v>
      </c>
      <c r="D251" t="s">
        <v>1258</v>
      </c>
    </row>
    <row r="252" spans="1:4">
      <c r="A252" s="1071">
        <v>251</v>
      </c>
      <c r="B252" t="s">
        <v>1253</v>
      </c>
      <c r="C252" t="s">
        <v>1259</v>
      </c>
      <c r="D252" t="s">
        <v>1260</v>
      </c>
    </row>
    <row r="253" spans="1:4">
      <c r="A253" s="1071">
        <v>252</v>
      </c>
      <c r="B253" t="s">
        <v>1253</v>
      </c>
      <c r="C253" t="s">
        <v>1261</v>
      </c>
      <c r="D253" t="s">
        <v>1262</v>
      </c>
    </row>
    <row r="254" spans="1:4">
      <c r="A254" s="1071">
        <v>253</v>
      </c>
      <c r="B254" t="s">
        <v>1253</v>
      </c>
      <c r="C254" t="s">
        <v>1263</v>
      </c>
      <c r="D254" t="s">
        <v>1264</v>
      </c>
    </row>
    <row r="255" spans="1:4">
      <c r="A255" s="1071">
        <v>254</v>
      </c>
      <c r="B255" t="s">
        <v>1253</v>
      </c>
      <c r="C255" t="s">
        <v>1265</v>
      </c>
      <c r="D255" t="s">
        <v>1266</v>
      </c>
    </row>
    <row r="256" spans="1:4">
      <c r="A256" s="1071">
        <v>255</v>
      </c>
      <c r="B256" t="s">
        <v>1253</v>
      </c>
      <c r="C256" t="s">
        <v>1267</v>
      </c>
      <c r="D256" t="s">
        <v>1268</v>
      </c>
    </row>
    <row r="257" spans="1:4">
      <c r="A257" s="1071">
        <v>256</v>
      </c>
      <c r="B257" t="s">
        <v>1253</v>
      </c>
      <c r="C257" t="s">
        <v>1253</v>
      </c>
      <c r="D257" t="s">
        <v>1254</v>
      </c>
    </row>
    <row r="258" spans="1:4">
      <c r="A258" s="1071">
        <v>257</v>
      </c>
      <c r="B258" t="s">
        <v>1253</v>
      </c>
      <c r="C258" t="s">
        <v>1269</v>
      </c>
      <c r="D258" t="s">
        <v>1270</v>
      </c>
    </row>
    <row r="259" spans="1:4">
      <c r="A259" s="1071">
        <v>258</v>
      </c>
      <c r="B259" t="s">
        <v>1271</v>
      </c>
      <c r="C259" t="s">
        <v>1273</v>
      </c>
      <c r="D259" t="s">
        <v>1274</v>
      </c>
    </row>
    <row r="260" spans="1:4">
      <c r="A260" s="1071">
        <v>259</v>
      </c>
      <c r="B260" t="s">
        <v>1271</v>
      </c>
      <c r="C260" t="s">
        <v>1275</v>
      </c>
      <c r="D260" t="s">
        <v>1276</v>
      </c>
    </row>
    <row r="261" spans="1:4">
      <c r="A261" s="1071">
        <v>260</v>
      </c>
      <c r="B261" t="s">
        <v>1271</v>
      </c>
      <c r="C261" t="s">
        <v>1277</v>
      </c>
      <c r="D261" t="s">
        <v>1278</v>
      </c>
    </row>
    <row r="262" spans="1:4">
      <c r="A262" s="1071">
        <v>261</v>
      </c>
      <c r="B262" t="s">
        <v>1271</v>
      </c>
      <c r="C262" t="s">
        <v>1279</v>
      </c>
      <c r="D262" t="s">
        <v>1280</v>
      </c>
    </row>
    <row r="263" spans="1:4">
      <c r="A263" s="1071">
        <v>262</v>
      </c>
      <c r="B263" t="s">
        <v>1271</v>
      </c>
      <c r="C263" t="s">
        <v>1281</v>
      </c>
      <c r="D263" t="s">
        <v>1282</v>
      </c>
    </row>
    <row r="264" spans="1:4">
      <c r="A264" s="1071">
        <v>263</v>
      </c>
      <c r="B264" t="s">
        <v>1271</v>
      </c>
      <c r="C264" t="s">
        <v>1283</v>
      </c>
      <c r="D264" t="s">
        <v>1284</v>
      </c>
    </row>
    <row r="265" spans="1:4">
      <c r="A265" s="1071">
        <v>264</v>
      </c>
      <c r="B265" t="s">
        <v>1271</v>
      </c>
      <c r="C265" t="s">
        <v>1285</v>
      </c>
      <c r="D265" t="s">
        <v>1286</v>
      </c>
    </row>
    <row r="266" spans="1:4">
      <c r="A266" s="1071">
        <v>265</v>
      </c>
      <c r="B266" t="s">
        <v>1271</v>
      </c>
      <c r="C266" t="s">
        <v>1287</v>
      </c>
      <c r="D266" t="s">
        <v>1288</v>
      </c>
    </row>
    <row r="267" spans="1:4">
      <c r="A267" s="1071">
        <v>266</v>
      </c>
      <c r="B267" t="s">
        <v>1271</v>
      </c>
      <c r="C267" t="s">
        <v>1289</v>
      </c>
      <c r="D267" t="s">
        <v>1290</v>
      </c>
    </row>
    <row r="268" spans="1:4">
      <c r="A268" s="1071">
        <v>267</v>
      </c>
      <c r="B268" t="s">
        <v>1271</v>
      </c>
      <c r="C268" t="s">
        <v>1291</v>
      </c>
      <c r="D268" t="s">
        <v>1292</v>
      </c>
    </row>
    <row r="269" spans="1:4">
      <c r="A269" s="1071">
        <v>268</v>
      </c>
      <c r="B269" t="s">
        <v>1271</v>
      </c>
      <c r="C269" t="s">
        <v>1293</v>
      </c>
      <c r="D269" t="s">
        <v>1294</v>
      </c>
    </row>
    <row r="270" spans="1:4">
      <c r="A270" s="1071">
        <v>269</v>
      </c>
      <c r="B270" t="s">
        <v>1271</v>
      </c>
      <c r="C270" t="s">
        <v>1271</v>
      </c>
      <c r="D270" t="s">
        <v>1272</v>
      </c>
    </row>
    <row r="271" spans="1:4">
      <c r="A271" s="1071">
        <v>270</v>
      </c>
      <c r="B271" t="s">
        <v>1295</v>
      </c>
      <c r="C271" t="s">
        <v>1295</v>
      </c>
      <c r="D271" t="s">
        <v>1296</v>
      </c>
    </row>
    <row r="272" spans="1:4">
      <c r="A272" s="1071">
        <v>271</v>
      </c>
      <c r="B272" t="s">
        <v>1297</v>
      </c>
      <c r="C272" t="s">
        <v>1297</v>
      </c>
      <c r="D272" t="s">
        <v>1298</v>
      </c>
    </row>
    <row r="273" spans="1:4">
      <c r="A273" s="1071">
        <v>272</v>
      </c>
      <c r="B273" t="s">
        <v>1299</v>
      </c>
      <c r="C273" t="s">
        <v>1299</v>
      </c>
      <c r="D273" t="s">
        <v>1300</v>
      </c>
    </row>
    <row r="274" spans="1:4">
      <c r="A274" s="1071">
        <v>273</v>
      </c>
      <c r="B274" t="s">
        <v>1301</v>
      </c>
      <c r="C274" t="s">
        <v>1301</v>
      </c>
      <c r="D274" t="s">
        <v>1302</v>
      </c>
    </row>
    <row r="275" spans="1:4">
      <c r="A275" s="1071">
        <v>274</v>
      </c>
      <c r="B275" t="s">
        <v>1303</v>
      </c>
      <c r="C275" t="s">
        <v>1303</v>
      </c>
      <c r="D275" t="s">
        <v>1304</v>
      </c>
    </row>
    <row r="276" spans="1:4">
      <c r="A276" s="1071">
        <v>275</v>
      </c>
      <c r="B276" t="s">
        <v>1305</v>
      </c>
      <c r="C276" t="s">
        <v>1305</v>
      </c>
      <c r="D276" t="s">
        <v>1306</v>
      </c>
    </row>
    <row r="277" spans="1:4">
      <c r="A277" s="1071">
        <v>276</v>
      </c>
      <c r="B277" t="s">
        <v>1307</v>
      </c>
      <c r="C277" t="s">
        <v>1307</v>
      </c>
      <c r="D277" t="s">
        <v>1308</v>
      </c>
    </row>
    <row r="278" spans="1:4">
      <c r="A278" s="1071">
        <v>277</v>
      </c>
      <c r="B278" t="s">
        <v>1309</v>
      </c>
      <c r="C278" t="s">
        <v>1309</v>
      </c>
      <c r="D278" t="s">
        <v>1310</v>
      </c>
    </row>
    <row r="279" spans="1:4">
      <c r="A279" s="1071">
        <v>278</v>
      </c>
      <c r="B279" t="s">
        <v>1311</v>
      </c>
      <c r="C279" t="s">
        <v>1311</v>
      </c>
      <c r="D279" t="s">
        <v>1312</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4" t="s">
        <v>470</v>
      </c>
      <c r="G2" s="1275"/>
      <c r="H2" s="1276"/>
      <c r="I2" s="609"/>
    </row>
    <row r="3" spans="1:14" ht="3" customHeight="1"/>
    <row r="4" spans="1:14" s="539" customFormat="1" ht="11.25">
      <c r="A4" s="559"/>
      <c r="B4" s="559"/>
      <c r="C4" s="559"/>
      <c r="D4" s="559"/>
      <c r="F4" s="1235" t="s">
        <v>445</v>
      </c>
      <c r="G4" s="1235"/>
      <c r="H4" s="1235"/>
      <c r="I4" s="1277" t="s">
        <v>446</v>
      </c>
      <c r="J4" s="559"/>
      <c r="K4" s="559"/>
      <c r="L4" s="559"/>
      <c r="M4" s="559"/>
      <c r="N4" s="559"/>
    </row>
    <row r="5" spans="1:14" s="539" customFormat="1" ht="11.25" customHeight="1">
      <c r="A5" s="559"/>
      <c r="B5" s="559"/>
      <c r="C5" s="559"/>
      <c r="D5" s="559"/>
      <c r="F5" s="575" t="s">
        <v>91</v>
      </c>
      <c r="G5" s="587" t="s">
        <v>448</v>
      </c>
      <c r="H5" s="574" t="s">
        <v>439</v>
      </c>
      <c r="I5" s="1277"/>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29.04.2021</v>
      </c>
      <c r="I7" s="550" t="s">
        <v>472</v>
      </c>
      <c r="J7" s="584"/>
      <c r="K7" s="559"/>
      <c r="L7" s="559"/>
      <c r="M7" s="559"/>
      <c r="N7" s="559"/>
    </row>
    <row r="8" spans="1:14" s="539" customFormat="1" ht="45">
      <c r="A8" s="1278">
        <v>1</v>
      </c>
      <c r="B8" s="559"/>
      <c r="C8" s="559"/>
      <c r="D8" s="559"/>
      <c r="F8" s="585" t="str">
        <f>"2." &amp;mergeValue(A8)</f>
        <v>2.1</v>
      </c>
      <c r="G8" s="601" t="s">
        <v>473</v>
      </c>
      <c r="H8" s="573"/>
      <c r="I8" s="550" t="s">
        <v>568</v>
      </c>
      <c r="J8" s="584"/>
      <c r="K8" s="559"/>
      <c r="L8" s="559"/>
      <c r="M8" s="559"/>
      <c r="N8" s="559"/>
    </row>
    <row r="9" spans="1:14" s="539" customFormat="1" ht="22.5">
      <c r="A9" s="1278"/>
      <c r="B9" s="559"/>
      <c r="C9" s="559"/>
      <c r="D9" s="559"/>
      <c r="F9" s="585" t="str">
        <f>"3." &amp;mergeValue(A9)</f>
        <v>3.1</v>
      </c>
      <c r="G9" s="601" t="s">
        <v>474</v>
      </c>
      <c r="H9" s="573"/>
      <c r="I9" s="550" t="s">
        <v>566</v>
      </c>
      <c r="J9" s="584"/>
      <c r="K9" s="559"/>
      <c r="L9" s="559"/>
      <c r="M9" s="559"/>
      <c r="N9" s="559"/>
    </row>
    <row r="10" spans="1:14" s="539" customFormat="1" ht="22.5">
      <c r="A10" s="1278"/>
      <c r="B10" s="559"/>
      <c r="C10" s="559"/>
      <c r="D10" s="559"/>
      <c r="F10" s="585" t="str">
        <f>"4."&amp;mergeValue(A10)</f>
        <v>4.1</v>
      </c>
      <c r="G10" s="601" t="s">
        <v>475</v>
      </c>
      <c r="H10" s="574" t="s">
        <v>449</v>
      </c>
      <c r="I10" s="550"/>
      <c r="J10" s="584"/>
      <c r="K10" s="559"/>
      <c r="L10" s="559"/>
      <c r="M10" s="559"/>
      <c r="N10" s="559"/>
    </row>
    <row r="11" spans="1:14" s="539" customFormat="1" ht="18.75">
      <c r="A11" s="1278"/>
      <c r="B11" s="1278">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row>
    <row r="12" spans="1:14"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row>
    <row r="14" spans="1:14" s="539" customFormat="1" ht="18.75">
      <c r="A14" s="1278"/>
      <c r="B14" s="1278"/>
      <c r="C14" s="1278"/>
      <c r="D14" s="592"/>
      <c r="F14" s="588"/>
      <c r="G14" s="520" t="s">
        <v>4</v>
      </c>
      <c r="H14" s="593"/>
      <c r="I14" s="1279"/>
      <c r="J14" s="584"/>
      <c r="K14" s="559"/>
      <c r="L14" s="559"/>
      <c r="M14" s="559"/>
      <c r="N14" s="559"/>
    </row>
    <row r="15" spans="1:14" s="539" customFormat="1" ht="18.75">
      <c r="A15" s="1278"/>
      <c r="B15" s="1278"/>
      <c r="C15" s="592"/>
      <c r="D15" s="592"/>
      <c r="F15" s="603"/>
      <c r="G15" s="546" t="s">
        <v>401</v>
      </c>
      <c r="H15" s="604"/>
      <c r="I15" s="605"/>
      <c r="J15" s="584"/>
      <c r="K15" s="559"/>
      <c r="L15" s="559"/>
      <c r="M15" s="559"/>
      <c r="N15" s="559"/>
    </row>
    <row r="16" spans="1:14" s="539" customFormat="1" ht="18.75">
      <c r="A16" s="1278"/>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3" t="s">
        <v>571</v>
      </c>
      <c r="H19" s="1273"/>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307" t="s">
        <v>717</v>
      </c>
      <c r="M5" s="1307"/>
      <c r="N5" s="1307"/>
      <c r="O5" s="1307"/>
      <c r="P5" s="1307"/>
      <c r="Q5" s="1307"/>
      <c r="R5" s="1307"/>
      <c r="S5" s="1307"/>
      <c r="T5" s="1307"/>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1"/>
      <c r="M7" s="1046"/>
      <c r="O7" s="1283"/>
      <c r="P7" s="1283"/>
      <c r="Q7" s="1283"/>
      <c r="R7" s="1283"/>
      <c r="S7" s="1283"/>
      <c r="T7" s="1283"/>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4" t="str">
        <f>IF(datePr_ch="",IF(datePr="","",datePr),datePr_ch)</f>
        <v>29.04.2021</v>
      </c>
      <c r="P8" s="1284"/>
      <c r="Q8" s="1284"/>
      <c r="R8" s="1284"/>
      <c r="S8" s="1284"/>
      <c r="T8" s="1284"/>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4" t="str">
        <f>IF(numberPr_ch="",IF(numberPr="","",numberPr),numberPr_ch)</f>
        <v>53</v>
      </c>
      <c r="P9" s="1284"/>
      <c r="Q9" s="1284"/>
      <c r="R9" s="1284"/>
      <c r="S9" s="1284"/>
      <c r="T9" s="1284"/>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283"/>
      <c r="P10" s="1283"/>
      <c r="Q10" s="1283"/>
      <c r="R10" s="1283"/>
      <c r="S10" s="1283"/>
      <c r="T10" s="1283"/>
      <c r="U10" s="780"/>
      <c r="V10" s="780"/>
      <c r="X10" s="1121"/>
      <c r="Y10" s="1121"/>
      <c r="Z10" s="1121"/>
      <c r="AA10" s="1121"/>
      <c r="AB10" s="1121"/>
    </row>
    <row r="11" spans="1:28" s="539" customFormat="1" ht="11.25" hidden="1">
      <c r="A11" s="559"/>
      <c r="B11" s="559"/>
      <c r="C11" s="559"/>
      <c r="D11" s="559"/>
      <c r="E11" s="559"/>
      <c r="F11" s="559"/>
      <c r="G11" s="559"/>
      <c r="H11" s="559"/>
      <c r="L11" s="1308"/>
      <c r="M11" s="1308"/>
      <c r="N11" s="536"/>
      <c r="O11" s="551"/>
      <c r="P11" s="551"/>
      <c r="Q11" s="551"/>
      <c r="R11" s="551"/>
      <c r="S11" s="551"/>
      <c r="T11" s="551"/>
      <c r="U11" s="557" t="s">
        <v>371</v>
      </c>
      <c r="X11" s="559"/>
      <c r="Y11" s="559"/>
      <c r="Z11" s="559"/>
      <c r="AA11" s="559"/>
      <c r="AB11" s="559"/>
    </row>
    <row r="12" spans="1:28">
      <c r="J12" s="499"/>
      <c r="K12" s="499"/>
      <c r="L12" s="494"/>
      <c r="M12" s="494"/>
      <c r="N12" s="472"/>
      <c r="O12" s="1285"/>
      <c r="P12" s="1285"/>
      <c r="Q12" s="1285"/>
      <c r="R12" s="1285"/>
      <c r="S12" s="1285"/>
      <c r="T12" s="1285"/>
      <c r="U12" s="1285"/>
    </row>
    <row r="13" spans="1:28">
      <c r="J13" s="499"/>
      <c r="K13" s="499"/>
      <c r="L13" s="1235" t="s">
        <v>445</v>
      </c>
      <c r="M13" s="1235"/>
      <c r="N13" s="1235"/>
      <c r="O13" s="1235"/>
      <c r="P13" s="1235"/>
      <c r="Q13" s="1235"/>
      <c r="R13" s="1235"/>
      <c r="S13" s="1235"/>
      <c r="T13" s="1235"/>
      <c r="U13" s="1235"/>
      <c r="V13" s="1235"/>
      <c r="W13" s="1235" t="s">
        <v>446</v>
      </c>
    </row>
    <row r="14" spans="1:28" ht="14.25" customHeight="1">
      <c r="J14" s="499"/>
      <c r="K14" s="499"/>
      <c r="L14" s="1291" t="s">
        <v>91</v>
      </c>
      <c r="M14" s="1291" t="s">
        <v>602</v>
      </c>
      <c r="N14" s="630"/>
      <c r="O14" s="1292" t="s">
        <v>604</v>
      </c>
      <c r="P14" s="1293"/>
      <c r="Q14" s="1293"/>
      <c r="R14" s="1293"/>
      <c r="S14" s="1293"/>
      <c r="T14" s="1294"/>
      <c r="U14" s="1302" t="s">
        <v>339</v>
      </c>
      <c r="V14" s="1288" t="s">
        <v>274</v>
      </c>
      <c r="W14" s="1235"/>
    </row>
    <row r="15" spans="1:28" ht="14.25" customHeight="1">
      <c r="J15" s="499"/>
      <c r="K15" s="499"/>
      <c r="L15" s="1291"/>
      <c r="M15" s="1291"/>
      <c r="N15" s="631"/>
      <c r="O15" s="1297" t="s">
        <v>578</v>
      </c>
      <c r="P15" s="1295" t="s">
        <v>270</v>
      </c>
      <c r="Q15" s="1296"/>
      <c r="R15" s="1299" t="s">
        <v>615</v>
      </c>
      <c r="S15" s="1300"/>
      <c r="T15" s="1301"/>
      <c r="U15" s="1303"/>
      <c r="V15" s="1289"/>
      <c r="W15" s="1235"/>
    </row>
    <row r="16" spans="1:28" ht="33.75" customHeight="1">
      <c r="J16" s="499"/>
      <c r="K16" s="499"/>
      <c r="L16" s="1291"/>
      <c r="M16" s="1291"/>
      <c r="N16" s="632"/>
      <c r="O16" s="1298"/>
      <c r="P16" s="505" t="s">
        <v>579</v>
      </c>
      <c r="Q16" s="505" t="s">
        <v>6</v>
      </c>
      <c r="R16" s="506" t="s">
        <v>273</v>
      </c>
      <c r="S16" s="1286" t="s">
        <v>272</v>
      </c>
      <c r="T16" s="1287"/>
      <c r="U16" s="1304"/>
      <c r="V16" s="1290"/>
      <c r="W16" s="1235"/>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309">
        <f ca="1">OFFSET(S17,0,-1)+1</f>
        <v>7</v>
      </c>
      <c r="T17" s="1309"/>
      <c r="U17" s="617">
        <f ca="1">OFFSET(U17,0,-2)+1</f>
        <v>8</v>
      </c>
      <c r="V17" s="618">
        <f ca="1">OFFSET(V17,0,-1)</f>
        <v>8</v>
      </c>
      <c r="W17" s="617">
        <f ca="1">OFFSET(W17,0,-1)+1</f>
        <v>9</v>
      </c>
    </row>
    <row r="18" spans="1:28" ht="22.5">
      <c r="A18" s="1310">
        <v>1</v>
      </c>
      <c r="B18" s="795"/>
      <c r="C18" s="795"/>
      <c r="D18" s="795"/>
      <c r="E18" s="796"/>
      <c r="F18" s="797"/>
      <c r="G18" s="797"/>
      <c r="H18" s="797"/>
      <c r="I18" s="798"/>
      <c r="J18" s="793"/>
      <c r="K18" s="800"/>
      <c r="L18" s="562">
        <f>mergeValue(A18)</f>
        <v>1</v>
      </c>
      <c r="M18" s="610" t="s">
        <v>19</v>
      </c>
      <c r="N18" s="615"/>
      <c r="O18" s="1311"/>
      <c r="P18" s="1311"/>
      <c r="Q18" s="1311"/>
      <c r="R18" s="1311"/>
      <c r="S18" s="1311"/>
      <c r="T18" s="1311"/>
      <c r="U18" s="1311"/>
      <c r="V18" s="1311"/>
      <c r="W18" s="599" t="s">
        <v>718</v>
      </c>
      <c r="Y18" s="558"/>
      <c r="Z18" s="558" t="str">
        <f t="shared" ref="Z18:Z31" si="0">IF(M18="","",M18 )</f>
        <v>Наименование тарифа</v>
      </c>
      <c r="AA18" s="558"/>
      <c r="AB18" s="558"/>
    </row>
    <row r="19" spans="1:28" ht="22.5">
      <c r="A19" s="1310"/>
      <c r="B19" s="1310">
        <v>1</v>
      </c>
      <c r="C19" s="795"/>
      <c r="D19" s="795"/>
      <c r="E19" s="797"/>
      <c r="F19" s="797"/>
      <c r="G19" s="797"/>
      <c r="H19" s="797"/>
      <c r="I19" s="792"/>
      <c r="J19" s="791"/>
      <c r="K19" s="794"/>
      <c r="L19" s="562" t="str">
        <f>mergeValue(A19) &amp;"."&amp; mergeValue(B19)</f>
        <v>1.1</v>
      </c>
      <c r="M19" s="516" t="s">
        <v>15</v>
      </c>
      <c r="N19" s="615"/>
      <c r="O19" s="1311"/>
      <c r="P19" s="1311"/>
      <c r="Q19" s="1311"/>
      <c r="R19" s="1311"/>
      <c r="S19" s="1311"/>
      <c r="T19" s="1311"/>
      <c r="U19" s="1311"/>
      <c r="V19" s="1311"/>
      <c r="W19" s="599" t="s">
        <v>459</v>
      </c>
      <c r="Y19" s="558"/>
      <c r="Z19" s="558" t="str">
        <f t="shared" si="0"/>
        <v>Территория действия тарифа</v>
      </c>
      <c r="AA19" s="558"/>
      <c r="AB19" s="558"/>
    </row>
    <row r="20" spans="1:28" ht="22.5">
      <c r="A20" s="1310"/>
      <c r="B20" s="1310"/>
      <c r="C20" s="1310">
        <v>1</v>
      </c>
      <c r="D20" s="795"/>
      <c r="E20" s="797"/>
      <c r="F20" s="797"/>
      <c r="G20" s="797"/>
      <c r="H20" s="797"/>
      <c r="I20" s="799"/>
      <c r="J20" s="791"/>
      <c r="K20" s="794"/>
      <c r="L20" s="562" t="str">
        <f>mergeValue(A20) &amp;"."&amp; mergeValue(B20)&amp;"."&amp; mergeValue(C20)</f>
        <v>1.1.1</v>
      </c>
      <c r="M20" s="517" t="s">
        <v>7</v>
      </c>
      <c r="N20" s="615"/>
      <c r="O20" s="1311"/>
      <c r="P20" s="1311"/>
      <c r="Q20" s="1311"/>
      <c r="R20" s="1311"/>
      <c r="S20" s="1311"/>
      <c r="T20" s="1311"/>
      <c r="U20" s="1311"/>
      <c r="V20" s="1311"/>
      <c r="W20" s="599" t="s">
        <v>600</v>
      </c>
      <c r="Y20" s="558"/>
      <c r="Z20" s="558" t="str">
        <f t="shared" si="0"/>
        <v xml:space="preserve">Наименование системы теплоснабжения </v>
      </c>
      <c r="AA20" s="558"/>
      <c r="AB20" s="558"/>
    </row>
    <row r="21" spans="1:28" ht="22.5">
      <c r="A21" s="1310"/>
      <c r="B21" s="1310"/>
      <c r="C21" s="1310"/>
      <c r="D21" s="1310">
        <v>1</v>
      </c>
      <c r="E21" s="797"/>
      <c r="F21" s="797"/>
      <c r="G21" s="797"/>
      <c r="H21" s="797"/>
      <c r="I21" s="799"/>
      <c r="J21" s="791"/>
      <c r="K21" s="794"/>
      <c r="L21" s="562" t="str">
        <f>mergeValue(A21) &amp;"."&amp; mergeValue(B21)&amp;"."&amp; mergeValue(C21)&amp;"."&amp; mergeValue(D21)</f>
        <v>1.1.1.1</v>
      </c>
      <c r="M21" s="518" t="s">
        <v>21</v>
      </c>
      <c r="N21" s="615"/>
      <c r="O21" s="1311"/>
      <c r="P21" s="1311"/>
      <c r="Q21" s="1311"/>
      <c r="R21" s="1311"/>
      <c r="S21" s="1311"/>
      <c r="T21" s="1311"/>
      <c r="U21" s="1311"/>
      <c r="V21" s="1311"/>
      <c r="W21" s="599" t="s">
        <v>601</v>
      </c>
      <c r="Y21" s="558"/>
      <c r="Z21" s="558" t="str">
        <f t="shared" si="0"/>
        <v xml:space="preserve">Источник тепловой энергии  </v>
      </c>
      <c r="AA21" s="558"/>
      <c r="AB21" s="558"/>
    </row>
    <row r="22" spans="1:28" ht="78.75">
      <c r="A22" s="1310"/>
      <c r="B22" s="1310"/>
      <c r="C22" s="1310"/>
      <c r="D22" s="1310"/>
      <c r="E22" s="1310">
        <v>1</v>
      </c>
      <c r="F22" s="797"/>
      <c r="G22" s="797"/>
      <c r="H22" s="795">
        <v>1</v>
      </c>
      <c r="I22" s="1310">
        <v>1</v>
      </c>
      <c r="J22" s="797"/>
      <c r="K22" s="802"/>
      <c r="L22" s="562" t="str">
        <f>mergeValue(A22) &amp;"."&amp; mergeValue(B22)&amp;"."&amp; mergeValue(C22)&amp;"."&amp; mergeValue(D22)&amp;"."&amp; mergeValue(E22)</f>
        <v>1.1.1.1.1</v>
      </c>
      <c r="M22" s="524" t="s">
        <v>8</v>
      </c>
      <c r="N22" s="615"/>
      <c r="O22" s="1312"/>
      <c r="P22" s="1312"/>
      <c r="Q22" s="1312"/>
      <c r="R22" s="1312"/>
      <c r="S22" s="1312"/>
      <c r="T22" s="1312"/>
      <c r="U22" s="1312"/>
      <c r="V22" s="1312"/>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310"/>
      <c r="B23" s="1310"/>
      <c r="C23" s="1310"/>
      <c r="D23" s="1310"/>
      <c r="E23" s="1310"/>
      <c r="F23" s="1310">
        <v>1</v>
      </c>
      <c r="G23" s="795"/>
      <c r="H23" s="795"/>
      <c r="I23" s="1310"/>
      <c r="J23" s="1310">
        <v>1</v>
      </c>
      <c r="K23" s="803"/>
      <c r="L23" s="562" t="str">
        <f>mergeValue(A23) &amp;"."&amp; mergeValue(B23)&amp;"."&amp; mergeValue(C23)&amp;"."&amp; mergeValue(D23)&amp;"."&amp; mergeValue(E23)&amp;"."&amp; mergeValue(F23)</f>
        <v>1.1.1.1.1.1</v>
      </c>
      <c r="M23" s="525" t="s">
        <v>9</v>
      </c>
      <c r="N23" s="615"/>
      <c r="O23" s="1313"/>
      <c r="P23" s="1314"/>
      <c r="Q23" s="1314"/>
      <c r="R23" s="1314"/>
      <c r="S23" s="1314"/>
      <c r="T23" s="1314"/>
      <c r="U23" s="1314"/>
      <c r="V23" s="1315"/>
      <c r="W23" s="599" t="s">
        <v>720</v>
      </c>
      <c r="Y23" s="558"/>
      <c r="Z23" s="558" t="str">
        <f t="shared" si="0"/>
        <v>Группа потребителей</v>
      </c>
      <c r="AA23" s="558"/>
      <c r="AB23" s="558"/>
    </row>
    <row r="24" spans="1:28" ht="122.1" customHeight="1">
      <c r="A24" s="1310"/>
      <c r="B24" s="1310"/>
      <c r="C24" s="1310"/>
      <c r="D24" s="1310"/>
      <c r="E24" s="1310"/>
      <c r="F24" s="1310"/>
      <c r="G24" s="795">
        <v>1</v>
      </c>
      <c r="H24" s="795"/>
      <c r="I24" s="1310"/>
      <c r="J24" s="1310"/>
      <c r="K24" s="803">
        <v>1</v>
      </c>
      <c r="L24" s="562" t="str">
        <f>mergeValue(A24) &amp;"."&amp; mergeValue(B24)&amp;"."&amp; mergeValue(C24)&amp;"."&amp; mergeValue(D24)&amp;"."&amp; mergeValue(E24)&amp;"."&amp; mergeValue(F24)&amp;"."&amp; mergeValue(G24)</f>
        <v>1.1.1.1.1.1.1</v>
      </c>
      <c r="M24" s="1088"/>
      <c r="N24" s="615"/>
      <c r="O24" s="532"/>
      <c r="P24" s="532"/>
      <c r="Q24" s="1040"/>
      <c r="R24" s="1316"/>
      <c r="S24" s="1306" t="s">
        <v>83</v>
      </c>
      <c r="T24" s="1305"/>
      <c r="U24" s="1306" t="s">
        <v>84</v>
      </c>
      <c r="V24" s="532"/>
      <c r="W24" s="1280" t="s">
        <v>721</v>
      </c>
      <c r="X24" s="554" t="str">
        <f>strCheckDate(O25:V25)</f>
        <v/>
      </c>
      <c r="Y24" s="558"/>
      <c r="Z24" s="558" t="str">
        <f t="shared" si="0"/>
        <v/>
      </c>
      <c r="AA24" s="558"/>
      <c r="AB24" s="558"/>
    </row>
    <row r="25" spans="1:28" ht="11.25" hidden="1">
      <c r="A25" s="1310"/>
      <c r="B25" s="1310"/>
      <c r="C25" s="1310"/>
      <c r="D25" s="1310"/>
      <c r="E25" s="1310"/>
      <c r="F25" s="1310"/>
      <c r="G25" s="795"/>
      <c r="H25" s="795"/>
      <c r="I25" s="1310"/>
      <c r="J25" s="1310"/>
      <c r="K25" s="803"/>
      <c r="L25" s="569"/>
      <c r="M25" s="615"/>
      <c r="N25" s="615"/>
      <c r="O25" s="532"/>
      <c r="P25" s="532"/>
      <c r="Q25" s="553" t="str">
        <f>R24 &amp; "-" &amp; T24</f>
        <v>-</v>
      </c>
      <c r="R25" s="1305"/>
      <c r="S25" s="1306"/>
      <c r="T25" s="1305"/>
      <c r="U25" s="1306"/>
      <c r="V25" s="532"/>
      <c r="W25" s="1281"/>
      <c r="Y25" s="558"/>
      <c r="Z25" s="558" t="str">
        <f t="shared" si="0"/>
        <v/>
      </c>
      <c r="AA25" s="558"/>
      <c r="AB25" s="558"/>
    </row>
    <row r="26" spans="1:28" ht="15" customHeight="1">
      <c r="A26" s="1310"/>
      <c r="B26" s="1310"/>
      <c r="C26" s="1310"/>
      <c r="D26" s="1310"/>
      <c r="E26" s="1310"/>
      <c r="F26" s="1310"/>
      <c r="G26" s="797"/>
      <c r="H26" s="795"/>
      <c r="I26" s="1310"/>
      <c r="J26" s="1310"/>
      <c r="K26" s="802"/>
      <c r="L26" s="508"/>
      <c r="M26" s="527" t="s">
        <v>24</v>
      </c>
      <c r="N26" s="534"/>
      <c r="O26" s="534"/>
      <c r="P26" s="534"/>
      <c r="Q26" s="534"/>
      <c r="R26" s="534"/>
      <c r="S26" s="534"/>
      <c r="T26" s="534"/>
      <c r="U26" s="534"/>
      <c r="V26" s="530"/>
      <c r="W26" s="1282"/>
      <c r="Y26" s="558"/>
      <c r="Z26" s="558" t="str">
        <f t="shared" si="0"/>
        <v>Добавить вид теплоносителя (параметры теплоносителя)</v>
      </c>
      <c r="AA26" s="558"/>
      <c r="AB26" s="558"/>
    </row>
    <row r="27" spans="1:28" ht="15" customHeight="1">
      <c r="A27" s="1310"/>
      <c r="B27" s="1310"/>
      <c r="C27" s="1310"/>
      <c r="D27" s="1310"/>
      <c r="E27" s="1310"/>
      <c r="F27" s="797"/>
      <c r="G27" s="797"/>
      <c r="H27" s="795"/>
      <c r="I27" s="1310"/>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310"/>
      <c r="B28" s="1310"/>
      <c r="C28" s="1310"/>
      <c r="D28" s="1310"/>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310"/>
      <c r="B29" s="1310"/>
      <c r="C29" s="1310"/>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310"/>
      <c r="B30" s="1310"/>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310"/>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4" t="s">
        <v>470</v>
      </c>
      <c r="G2" s="1275"/>
      <c r="H2" s="1276"/>
      <c r="I2" s="407"/>
    </row>
    <row r="3" spans="1:20" ht="3" customHeight="1"/>
    <row r="4" spans="1:20" s="182" customFormat="1" ht="11.25">
      <c r="A4" s="206"/>
      <c r="B4" s="206"/>
      <c r="C4" s="206"/>
      <c r="D4" s="206"/>
      <c r="F4" s="1235" t="s">
        <v>445</v>
      </c>
      <c r="G4" s="1235"/>
      <c r="H4" s="1235"/>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29.04.2021</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822</vt:i4>
      </vt:variant>
    </vt:vector>
  </HeadingPairs>
  <TitlesOfParts>
    <vt:vector size="834"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Голубцов Александр</cp:lastModifiedBy>
  <cp:lastPrinted>2013-08-29T08:11:20Z</cp:lastPrinted>
  <dcterms:created xsi:type="dcterms:W3CDTF">2004-05-21T07:18:45Z</dcterms:created>
  <dcterms:modified xsi:type="dcterms:W3CDTF">2021-04-29T14:17:43Z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